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luis.rosas\Desktop\"/>
    </mc:Choice>
  </mc:AlternateContent>
  <bookViews>
    <workbookView xWindow="0" yWindow="0" windowWidth="28800" windowHeight="12435"/>
  </bookViews>
  <sheets>
    <sheet name="Bene estimados por cond tec" sheetId="1" r:id="rId1"/>
    <sheet name="Tráfico Anual Fijo" sheetId="2" r:id="rId2"/>
    <sheet name="Tráfico Anual Móvil" sheetId="3" r:id="rId3"/>
  </sheets>
  <externalReferences>
    <externalReference r:id="rId4"/>
  </externalReferences>
  <definedNames>
    <definedName name="Fixed.Connections">[1]Mercado!$Q$521:$CD$521</definedName>
    <definedName name="Fixed.operator.market.share">[1]Control!$I$30:$BV$30</definedName>
    <definedName name="Fixed.Retail.Services">[1]Listas!$G$6:$G$35</definedName>
    <definedName name="Fixed.Retail.Services.Units">[1]Listas!$H$6:$H$35</definedName>
    <definedName name="Fixed.Retail.Services.Volumes">[1]Mercado!$Q$524:$CD$553</definedName>
    <definedName name="Market.Retail.Services.Proporcion.Urbano">[1]Mercado!$Q$598:$CD$627</definedName>
    <definedName name="Market.Years">[1]Listas!$B$6:$B$76</definedName>
    <definedName name="Mobile.operator.market.share">[1]Control!$I$31:$BW$31</definedName>
    <definedName name="Mobile.Retail.Services">[1]Listas!$D$6:$D$35</definedName>
    <definedName name="Mobile.Retail.Services.Units">[1]Listas!$E$6:$E$35</definedName>
    <definedName name="Mobile.Retail.Services.Volumes">[1]Mercado!$Q$561:$CD$590</definedName>
    <definedName name="Mobile.subscribers">[1]Mercado!$Q$557:$CD$557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3" i="3" l="1"/>
  <c r="AA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Z43" i="2"/>
  <c r="C37" i="1" l="1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U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T51" i="3"/>
  <c r="S51" i="3"/>
  <c r="S52" i="3"/>
  <c r="BK52" i="3"/>
  <c r="BJ52" i="3"/>
  <c r="BG52" i="3"/>
  <c r="BF52" i="3"/>
  <c r="BC52" i="3"/>
  <c r="BB52" i="3"/>
  <c r="AY52" i="3"/>
  <c r="AX52" i="3"/>
  <c r="AU52" i="3"/>
  <c r="AT52" i="3"/>
  <c r="AQ52" i="3"/>
  <c r="AP52" i="3"/>
  <c r="AM52" i="3"/>
  <c r="AL52" i="3"/>
  <c r="AI52" i="3"/>
  <c r="AH52" i="3"/>
  <c r="AE52" i="3"/>
  <c r="AD52" i="3"/>
  <c r="AA52" i="3"/>
  <c r="Z52" i="3"/>
  <c r="X52" i="3"/>
  <c r="F213" i="3"/>
  <c r="F212" i="3"/>
  <c r="F209" i="3"/>
  <c r="F208" i="3"/>
  <c r="F205" i="3"/>
  <c r="F204" i="3"/>
  <c r="F201" i="3"/>
  <c r="F200" i="3"/>
  <c r="F197" i="3"/>
  <c r="F196" i="3"/>
  <c r="F193" i="3"/>
  <c r="F192" i="3"/>
  <c r="F189" i="3"/>
  <c r="F188" i="3"/>
  <c r="F185" i="3"/>
  <c r="F184" i="3"/>
  <c r="F182" i="3"/>
  <c r="F211" i="3" s="1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BM52" i="3" s="1"/>
  <c r="F129" i="3"/>
  <c r="F128" i="3"/>
  <c r="F127" i="3"/>
  <c r="F126" i="3"/>
  <c r="F125" i="3"/>
  <c r="F124" i="3"/>
  <c r="W52" i="3" s="1"/>
  <c r="F123" i="3"/>
  <c r="F122" i="3"/>
  <c r="F121" i="3"/>
  <c r="F120" i="3"/>
  <c r="V52" i="3" s="1"/>
  <c r="F119" i="3"/>
  <c r="F118" i="3"/>
  <c r="F117" i="3"/>
  <c r="U52" i="3" s="1"/>
  <c r="F116" i="3"/>
  <c r="F115" i="3"/>
  <c r="F114" i="3"/>
  <c r="T52" i="3" s="1"/>
  <c r="C7" i="1"/>
  <c r="C6" i="1"/>
  <c r="Y43" i="3"/>
  <c r="W43" i="3"/>
  <c r="V43" i="3"/>
  <c r="U43" i="3"/>
  <c r="T43" i="3"/>
  <c r="S43" i="3"/>
  <c r="R43" i="3"/>
  <c r="Q43" i="3"/>
  <c r="P43" i="3"/>
  <c r="O43" i="3"/>
  <c r="N43" i="3"/>
  <c r="F186" i="3" l="1"/>
  <c r="F190" i="3"/>
  <c r="F194" i="3"/>
  <c r="F198" i="3"/>
  <c r="F202" i="3"/>
  <c r="F206" i="3"/>
  <c r="F210" i="3"/>
  <c r="AB52" i="3"/>
  <c r="AF52" i="3"/>
  <c r="AJ52" i="3"/>
  <c r="AN52" i="3"/>
  <c r="AR52" i="3"/>
  <c r="AV52" i="3"/>
  <c r="AZ52" i="3"/>
  <c r="BD52" i="3"/>
  <c r="BH52" i="3"/>
  <c r="BL52" i="3"/>
  <c r="F183" i="3"/>
  <c r="F187" i="3"/>
  <c r="F191" i="3"/>
  <c r="F195" i="3"/>
  <c r="F199" i="3"/>
  <c r="F203" i="3"/>
  <c r="F207" i="3"/>
  <c r="Y52" i="3"/>
  <c r="AC52" i="3"/>
  <c r="AG52" i="3"/>
  <c r="AK52" i="3"/>
  <c r="AO52" i="3"/>
  <c r="AS52" i="3"/>
  <c r="AW52" i="3"/>
  <c r="BA52" i="3"/>
  <c r="BE52" i="3"/>
  <c r="BI52" i="3"/>
  <c r="N93" i="2" l="1" a="1"/>
  <c r="O93" i="2" s="1"/>
  <c r="AY93" i="2"/>
  <c r="AA94" i="2"/>
  <c r="AQ94" i="2"/>
  <c r="BL94" i="2"/>
  <c r="AO95" i="2"/>
  <c r="BH95" i="2"/>
  <c r="AB96" i="2"/>
  <c r="BG96" i="2"/>
  <c r="W97" i="2"/>
  <c r="AR97" i="2"/>
  <c r="T98" i="2"/>
  <c r="AK98" i="2"/>
  <c r="BG98" i="2"/>
  <c r="AJ99" i="2"/>
  <c r="AX99" i="2"/>
  <c r="BM99" i="2"/>
  <c r="AL100" i="2"/>
  <c r="AW100" i="2"/>
  <c r="N101" i="2"/>
  <c r="AF101" i="2"/>
  <c r="AN101" i="2"/>
  <c r="BA101" i="2"/>
  <c r="Q102" i="2"/>
  <c r="AB102" i="2"/>
  <c r="AM102" i="2"/>
  <c r="BD102" i="2"/>
  <c r="BK102" i="2"/>
  <c r="Y103" i="2"/>
  <c r="AM103" i="2"/>
  <c r="BA103" i="2"/>
  <c r="P104" i="2"/>
  <c r="AC104" i="2"/>
  <c r="AR104" i="2"/>
  <c r="BG104" i="2"/>
  <c r="T105" i="2"/>
  <c r="AI105" i="2"/>
  <c r="AW105" i="2"/>
  <c r="BK105" i="2"/>
  <c r="Y106" i="2"/>
  <c r="AN106" i="2"/>
  <c r="BA106" i="2"/>
  <c r="P107" i="2"/>
  <c r="AE107" i="2"/>
  <c r="AR107" i="2"/>
  <c r="BG107" i="2"/>
  <c r="U108" i="2"/>
  <c r="AI108" i="2"/>
  <c r="AW108" i="2"/>
  <c r="BL108" i="2"/>
  <c r="Y109" i="2"/>
  <c r="AN109" i="2"/>
  <c r="BC109" i="2"/>
  <c r="P110" i="2"/>
  <c r="AE110" i="2"/>
  <c r="AS110" i="2"/>
  <c r="BG110" i="2"/>
  <c r="S111" i="2"/>
  <c r="AB111" i="2"/>
  <c r="AI111" i="2"/>
  <c r="AP111" i="2"/>
  <c r="AX111" i="2"/>
  <c r="BD111" i="2"/>
  <c r="BK111" i="2"/>
  <c r="S112" i="2"/>
  <c r="Z112" i="2"/>
  <c r="AF112" i="2"/>
  <c r="AN112" i="2"/>
  <c r="AU112" i="2"/>
  <c r="BB112" i="2"/>
  <c r="BJ112" i="2"/>
  <c r="P113" i="2"/>
  <c r="W113" i="2"/>
  <c r="AE113" i="2"/>
  <c r="AL113" i="2"/>
  <c r="AR113" i="2"/>
  <c r="AZ113" i="2"/>
  <c r="BG113" i="2"/>
  <c r="N114" i="2"/>
  <c r="V114" i="2"/>
  <c r="AB114" i="2"/>
  <c r="AG114" i="2"/>
  <c r="AM114" i="2"/>
  <c r="AR114" i="2"/>
  <c r="AW114" i="2"/>
  <c r="BC114" i="2"/>
  <c r="BH114" i="2"/>
  <c r="BM114" i="2"/>
  <c r="S115" i="2"/>
  <c r="X115" i="2"/>
  <c r="AC115" i="2"/>
  <c r="AI115" i="2"/>
  <c r="AN115" i="2"/>
  <c r="AS115" i="2"/>
  <c r="AY115" i="2"/>
  <c r="BD115" i="2"/>
  <c r="BI115" i="2"/>
  <c r="O116" i="2"/>
  <c r="T116" i="2"/>
  <c r="Y116" i="2"/>
  <c r="AE116" i="2"/>
  <c r="AJ116" i="2"/>
  <c r="AO116" i="2"/>
  <c r="AU116" i="2"/>
  <c r="AZ116" i="2"/>
  <c r="BE116" i="2"/>
  <c r="BK116" i="2"/>
  <c r="P117" i="2"/>
  <c r="U117" i="2"/>
  <c r="AA117" i="2"/>
  <c r="AF117" i="2"/>
  <c r="AK117" i="2"/>
  <c r="AQ117" i="2"/>
  <c r="AU117" i="2"/>
  <c r="AY117" i="2"/>
  <c r="BA117" i="2"/>
  <c r="BE117" i="2"/>
  <c r="BI117" i="2"/>
  <c r="BL117" i="2"/>
  <c r="P118" i="2"/>
  <c r="T118" i="2"/>
  <c r="W118" i="2"/>
  <c r="AA118" i="2"/>
  <c r="AE118" i="2"/>
  <c r="AG118" i="2"/>
  <c r="AK118" i="2"/>
  <c r="AO118" i="2"/>
  <c r="AR118" i="2"/>
  <c r="AV118" i="2"/>
  <c r="AZ118" i="2"/>
  <c r="BC118" i="2"/>
  <c r="BG118" i="2"/>
  <c r="BK118" i="2"/>
  <c r="BM118" i="2"/>
  <c r="Q119" i="2"/>
  <c r="U119" i="2"/>
  <c r="W119" i="2"/>
  <c r="X119" i="2"/>
  <c r="AB119" i="2"/>
  <c r="AC119" i="2"/>
  <c r="AF119" i="2"/>
  <c r="AI119" i="2"/>
  <c r="AK119" i="2"/>
  <c r="AM119" i="2"/>
  <c r="AQ119" i="2"/>
  <c r="AR119" i="2"/>
  <c r="AS119" i="2"/>
  <c r="AW119" i="2"/>
  <c r="AY119" i="2"/>
  <c r="BA119" i="2"/>
  <c r="BD119" i="2"/>
  <c r="BG119" i="2"/>
  <c r="BH119" i="2"/>
  <c r="BL119" i="2"/>
  <c r="BM119" i="2"/>
  <c r="O120" i="2"/>
  <c r="S120" i="2"/>
  <c r="T120" i="2"/>
  <c r="W120" i="2"/>
  <c r="Y120" i="2"/>
  <c r="AB120" i="2"/>
  <c r="AC120" i="2"/>
  <c r="AG120" i="2"/>
  <c r="AI120" i="2"/>
  <c r="AJ120" i="2"/>
  <c r="AN120" i="2"/>
  <c r="AO120" i="2"/>
  <c r="AR120" i="2"/>
  <c r="AU120" i="2"/>
  <c r="AW120" i="2"/>
  <c r="AY120" i="2"/>
  <c r="BC120" i="2"/>
  <c r="BD120" i="2"/>
  <c r="BE120" i="2"/>
  <c r="BI120" i="2"/>
  <c r="BK120" i="2"/>
  <c r="BM120" i="2"/>
  <c r="P121" i="2"/>
  <c r="S121" i="2"/>
  <c r="T121" i="2"/>
  <c r="X121" i="2"/>
  <c r="Y121" i="2"/>
  <c r="AA121" i="2"/>
  <c r="AE121" i="2"/>
  <c r="AF121" i="2"/>
  <c r="AI121" i="2"/>
  <c r="AK121" i="2"/>
  <c r="AN121" i="2"/>
  <c r="AO121" i="2"/>
  <c r="AQ121" i="2"/>
  <c r="AS121" i="2"/>
  <c r="AU121" i="2"/>
  <c r="AV121" i="2"/>
  <c r="AY121" i="2"/>
  <c r="AZ121" i="2"/>
  <c r="BA121" i="2"/>
  <c r="BD121" i="2"/>
  <c r="BE121" i="2"/>
  <c r="BG121" i="2"/>
  <c r="BI121" i="2"/>
  <c r="BK121" i="2"/>
  <c r="BL121" i="2"/>
  <c r="O122" i="2"/>
  <c r="P122" i="2"/>
  <c r="Q122" i="2"/>
  <c r="T122" i="2"/>
  <c r="U122" i="2"/>
  <c r="W122" i="2"/>
  <c r="Y122" i="2"/>
  <c r="AA122" i="2"/>
  <c r="AB122" i="2"/>
  <c r="AE122" i="2"/>
  <c r="AF122" i="2"/>
  <c r="AG122" i="2"/>
  <c r="AJ122" i="2"/>
  <c r="AK122" i="2"/>
  <c r="AM122" i="2"/>
  <c r="AO122" i="2"/>
  <c r="AQ122" i="2"/>
  <c r="AR122" i="2"/>
  <c r="AU122" i="2"/>
  <c r="AV122" i="2"/>
  <c r="AW122" i="2"/>
  <c r="AZ122" i="2"/>
  <c r="BA122" i="2"/>
  <c r="BC122" i="2"/>
  <c r="BE122" i="2"/>
  <c r="BG122" i="2"/>
  <c r="BH122" i="2"/>
  <c r="BK122" i="2"/>
  <c r="BL122" i="2"/>
  <c r="BM122" i="2"/>
  <c r="N13" i="2" a="1"/>
  <c r="O13" i="2" s="1"/>
  <c r="N13" i="2"/>
  <c r="P13" i="2"/>
  <c r="Q13" i="2"/>
  <c r="Q43" i="2" s="1"/>
  <c r="R13" i="2"/>
  <c r="T13" i="2"/>
  <c r="U13" i="2"/>
  <c r="V13" i="2"/>
  <c r="V43" i="2" s="1"/>
  <c r="X13" i="2"/>
  <c r="Y13" i="2"/>
  <c r="Z13" i="2"/>
  <c r="AB13" i="2"/>
  <c r="AC13" i="2"/>
  <c r="AD13" i="2"/>
  <c r="AF13" i="2"/>
  <c r="AG13" i="2"/>
  <c r="AH13" i="2"/>
  <c r="AJ13" i="2"/>
  <c r="AK13" i="2"/>
  <c r="AL13" i="2"/>
  <c r="AN13" i="2"/>
  <c r="AO13" i="2"/>
  <c r="AP13" i="2"/>
  <c r="AR13" i="2"/>
  <c r="AS13" i="2"/>
  <c r="AT13" i="2"/>
  <c r="AV13" i="2"/>
  <c r="AW13" i="2"/>
  <c r="AX13" i="2"/>
  <c r="AZ13" i="2"/>
  <c r="BA13" i="2"/>
  <c r="BB13" i="2"/>
  <c r="BD13" i="2"/>
  <c r="BE13" i="2"/>
  <c r="BF13" i="2"/>
  <c r="BH13" i="2"/>
  <c r="BI13" i="2"/>
  <c r="BJ13" i="2"/>
  <c r="BL13" i="2"/>
  <c r="BM13" i="2"/>
  <c r="N14" i="2"/>
  <c r="P14" i="2"/>
  <c r="Q14" i="2"/>
  <c r="R14" i="2"/>
  <c r="T14" i="2"/>
  <c r="U14" i="2"/>
  <c r="V14" i="2"/>
  <c r="X14" i="2"/>
  <c r="Y14" i="2"/>
  <c r="Z14" i="2"/>
  <c r="AB14" i="2"/>
  <c r="AC14" i="2"/>
  <c r="AD14" i="2"/>
  <c r="AF14" i="2"/>
  <c r="AG14" i="2"/>
  <c r="AH14" i="2"/>
  <c r="AJ14" i="2"/>
  <c r="AK14" i="2"/>
  <c r="AL14" i="2"/>
  <c r="AN14" i="2"/>
  <c r="AO14" i="2"/>
  <c r="AP14" i="2"/>
  <c r="AR14" i="2"/>
  <c r="AS14" i="2"/>
  <c r="AT14" i="2"/>
  <c r="AV14" i="2"/>
  <c r="AW14" i="2"/>
  <c r="AX14" i="2"/>
  <c r="AZ14" i="2"/>
  <c r="BA14" i="2"/>
  <c r="BB14" i="2"/>
  <c r="BD14" i="2"/>
  <c r="BE14" i="2"/>
  <c r="BF14" i="2"/>
  <c r="BH14" i="2"/>
  <c r="BI14" i="2"/>
  <c r="BJ14" i="2"/>
  <c r="BL14" i="2"/>
  <c r="BM14" i="2"/>
  <c r="N15" i="2"/>
  <c r="P15" i="2"/>
  <c r="Q15" i="2"/>
  <c r="R15" i="2"/>
  <c r="T15" i="2"/>
  <c r="U15" i="2"/>
  <c r="V15" i="2"/>
  <c r="X15" i="2"/>
  <c r="Y15" i="2"/>
  <c r="Y43" i="2" s="1"/>
  <c r="Z15" i="2"/>
  <c r="AB15" i="2"/>
  <c r="AC15" i="2"/>
  <c r="AD15" i="2"/>
  <c r="AF15" i="2"/>
  <c r="AG15" i="2"/>
  <c r="AH15" i="2"/>
  <c r="AJ15" i="2"/>
  <c r="AK15" i="2"/>
  <c r="AL15" i="2"/>
  <c r="AN15" i="2"/>
  <c r="AO15" i="2"/>
  <c r="AP15" i="2"/>
  <c r="AR15" i="2"/>
  <c r="AS15" i="2"/>
  <c r="AT15" i="2"/>
  <c r="AV15" i="2"/>
  <c r="AW15" i="2"/>
  <c r="AX15" i="2"/>
  <c r="AZ15" i="2"/>
  <c r="BA15" i="2"/>
  <c r="BB15" i="2"/>
  <c r="BD15" i="2"/>
  <c r="BE15" i="2"/>
  <c r="BF15" i="2"/>
  <c r="BH15" i="2"/>
  <c r="BI15" i="2"/>
  <c r="BJ15" i="2"/>
  <c r="BL15" i="2"/>
  <c r="BM15" i="2"/>
  <c r="N16" i="2"/>
  <c r="P16" i="2"/>
  <c r="Q16" i="2"/>
  <c r="R16" i="2"/>
  <c r="T16" i="2"/>
  <c r="U16" i="2"/>
  <c r="U43" i="2" s="1"/>
  <c r="V16" i="2"/>
  <c r="X16" i="2"/>
  <c r="Y16" i="2"/>
  <c r="Z16" i="2"/>
  <c r="AB16" i="2"/>
  <c r="AC16" i="2"/>
  <c r="AD16" i="2"/>
  <c r="AF16" i="2"/>
  <c r="AG16" i="2"/>
  <c r="AH16" i="2"/>
  <c r="AJ16" i="2"/>
  <c r="AK16" i="2"/>
  <c r="AL16" i="2"/>
  <c r="AN16" i="2"/>
  <c r="AO16" i="2"/>
  <c r="AP16" i="2"/>
  <c r="AR16" i="2"/>
  <c r="AS16" i="2"/>
  <c r="AT16" i="2"/>
  <c r="AV16" i="2"/>
  <c r="AW16" i="2"/>
  <c r="AX16" i="2"/>
  <c r="AZ16" i="2"/>
  <c r="BA16" i="2"/>
  <c r="BB16" i="2"/>
  <c r="BD16" i="2"/>
  <c r="BE16" i="2"/>
  <c r="BF16" i="2"/>
  <c r="BH16" i="2"/>
  <c r="BI16" i="2"/>
  <c r="BJ16" i="2"/>
  <c r="BL16" i="2"/>
  <c r="BM16" i="2"/>
  <c r="N17" i="2"/>
  <c r="P17" i="2"/>
  <c r="Q17" i="2"/>
  <c r="R17" i="2"/>
  <c r="T17" i="2"/>
  <c r="U17" i="2"/>
  <c r="V17" i="2"/>
  <c r="X17" i="2"/>
  <c r="Y17" i="2"/>
  <c r="Z17" i="2"/>
  <c r="AB17" i="2"/>
  <c r="AC17" i="2"/>
  <c r="AD17" i="2"/>
  <c r="AF17" i="2"/>
  <c r="AG17" i="2"/>
  <c r="AH17" i="2"/>
  <c r="AJ17" i="2"/>
  <c r="AK17" i="2"/>
  <c r="AL17" i="2"/>
  <c r="AN17" i="2"/>
  <c r="AO17" i="2"/>
  <c r="AP17" i="2"/>
  <c r="AR17" i="2"/>
  <c r="AS17" i="2"/>
  <c r="AT17" i="2"/>
  <c r="AV17" i="2"/>
  <c r="AW17" i="2"/>
  <c r="AX17" i="2"/>
  <c r="AZ17" i="2"/>
  <c r="BA17" i="2"/>
  <c r="BB17" i="2"/>
  <c r="BD17" i="2"/>
  <c r="BE17" i="2"/>
  <c r="BF17" i="2"/>
  <c r="BH17" i="2"/>
  <c r="BI17" i="2"/>
  <c r="BJ17" i="2"/>
  <c r="BL17" i="2"/>
  <c r="BM17" i="2"/>
  <c r="N18" i="2"/>
  <c r="P18" i="2"/>
  <c r="Q18" i="2"/>
  <c r="R18" i="2"/>
  <c r="T18" i="2"/>
  <c r="U18" i="2"/>
  <c r="V18" i="2"/>
  <c r="X18" i="2"/>
  <c r="Y18" i="2"/>
  <c r="Z18" i="2"/>
  <c r="AB18" i="2"/>
  <c r="AC18" i="2"/>
  <c r="AD18" i="2"/>
  <c r="AF18" i="2"/>
  <c r="AG18" i="2"/>
  <c r="AH18" i="2"/>
  <c r="AJ18" i="2"/>
  <c r="AK18" i="2"/>
  <c r="AL18" i="2"/>
  <c r="AN18" i="2"/>
  <c r="AO18" i="2"/>
  <c r="AP18" i="2"/>
  <c r="AR18" i="2"/>
  <c r="AS18" i="2"/>
  <c r="AT18" i="2"/>
  <c r="AV18" i="2"/>
  <c r="AW18" i="2"/>
  <c r="AX18" i="2"/>
  <c r="AZ18" i="2"/>
  <c r="BA18" i="2"/>
  <c r="BB18" i="2"/>
  <c r="BD18" i="2"/>
  <c r="BE18" i="2"/>
  <c r="BF18" i="2"/>
  <c r="BH18" i="2"/>
  <c r="BI18" i="2"/>
  <c r="BJ18" i="2"/>
  <c r="BL18" i="2"/>
  <c r="BM18" i="2"/>
  <c r="N19" i="2"/>
  <c r="P19" i="2"/>
  <c r="Q19" i="2"/>
  <c r="R19" i="2"/>
  <c r="T19" i="2"/>
  <c r="U19" i="2"/>
  <c r="V19" i="2"/>
  <c r="X19" i="2"/>
  <c r="Y19" i="2"/>
  <c r="Z19" i="2"/>
  <c r="AB19" i="2"/>
  <c r="AC19" i="2"/>
  <c r="AD19" i="2"/>
  <c r="AF19" i="2"/>
  <c r="AG19" i="2"/>
  <c r="AH19" i="2"/>
  <c r="AJ19" i="2"/>
  <c r="AK19" i="2"/>
  <c r="AL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N43" i="2"/>
  <c r="P43" i="2" l="1"/>
  <c r="T43" i="2"/>
  <c r="X43" i="2"/>
  <c r="AM19" i="2"/>
  <c r="AI19" i="2"/>
  <c r="AE19" i="2"/>
  <c r="AA19" i="2"/>
  <c r="W19" i="2"/>
  <c r="S19" i="2"/>
  <c r="O19" i="2"/>
  <c r="BK18" i="2"/>
  <c r="BG18" i="2"/>
  <c r="BC18" i="2"/>
  <c r="AY18" i="2"/>
  <c r="AU18" i="2"/>
  <c r="AQ18" i="2"/>
  <c r="AM18" i="2"/>
  <c r="AI18" i="2"/>
  <c r="AE18" i="2"/>
  <c r="AA18" i="2"/>
  <c r="W18" i="2"/>
  <c r="S18" i="2"/>
  <c r="O18" i="2"/>
  <c r="BK17" i="2"/>
  <c r="BG17" i="2"/>
  <c r="BC17" i="2"/>
  <c r="AY17" i="2"/>
  <c r="AU17" i="2"/>
  <c r="AQ17" i="2"/>
  <c r="AM17" i="2"/>
  <c r="AI17" i="2"/>
  <c r="AE17" i="2"/>
  <c r="AA17" i="2"/>
  <c r="W17" i="2"/>
  <c r="S17" i="2"/>
  <c r="O17" i="2"/>
  <c r="BK16" i="2"/>
  <c r="BG16" i="2"/>
  <c r="BC16" i="2"/>
  <c r="AY16" i="2"/>
  <c r="AU16" i="2"/>
  <c r="AQ16" i="2"/>
  <c r="AM16" i="2"/>
  <c r="AI16" i="2"/>
  <c r="AE16" i="2"/>
  <c r="AA16" i="2"/>
  <c r="W16" i="2"/>
  <c r="S16" i="2"/>
  <c r="O16" i="2"/>
  <c r="BK15" i="2"/>
  <c r="BG15" i="2"/>
  <c r="BC15" i="2"/>
  <c r="AY15" i="2"/>
  <c r="AU15" i="2"/>
  <c r="AQ15" i="2"/>
  <c r="AM15" i="2"/>
  <c r="AI15" i="2"/>
  <c r="AE15" i="2"/>
  <c r="AA15" i="2"/>
  <c r="W15" i="2"/>
  <c r="S15" i="2"/>
  <c r="O15" i="2"/>
  <c r="O43" i="2" s="1"/>
  <c r="BK14" i="2"/>
  <c r="BG14" i="2"/>
  <c r="BC14" i="2"/>
  <c r="AY14" i="2"/>
  <c r="AU14" i="2"/>
  <c r="AQ14" i="2"/>
  <c r="AM14" i="2"/>
  <c r="AI14" i="2"/>
  <c r="AE14" i="2"/>
  <c r="AA14" i="2"/>
  <c r="W14" i="2"/>
  <c r="S14" i="2"/>
  <c r="O14" i="2"/>
  <c r="BK13" i="2"/>
  <c r="BG13" i="2"/>
  <c r="BC13" i="2"/>
  <c r="AY13" i="2"/>
  <c r="AU13" i="2"/>
  <c r="AQ13" i="2"/>
  <c r="AM13" i="2"/>
  <c r="AI13" i="2"/>
  <c r="AE13" i="2"/>
  <c r="AA13" i="2"/>
  <c r="W13" i="2"/>
  <c r="S13" i="2"/>
  <c r="AJ121" i="2"/>
  <c r="AC121" i="2"/>
  <c r="U121" i="2"/>
  <c r="O121" i="2"/>
  <c r="BH120" i="2"/>
  <c r="AZ120" i="2"/>
  <c r="AS120" i="2"/>
  <c r="AM120" i="2"/>
  <c r="AE120" i="2"/>
  <c r="X120" i="2"/>
  <c r="Q120" i="2"/>
  <c r="BI119" i="2"/>
  <c r="BC119" i="2"/>
  <c r="AV119" i="2"/>
  <c r="AN119" i="2"/>
  <c r="AG119" i="2"/>
  <c r="AA119" i="2"/>
  <c r="S119" i="2"/>
  <c r="BL118" i="2"/>
  <c r="BE118" i="2"/>
  <c r="AW118" i="2"/>
  <c r="AQ118" i="2"/>
  <c r="AJ118" i="2"/>
  <c r="AB118" i="2"/>
  <c r="U118" i="2"/>
  <c r="O118" i="2"/>
  <c r="BG117" i="2"/>
  <c r="AZ117" i="2"/>
  <c r="AS117" i="2"/>
  <c r="AJ117" i="2"/>
  <c r="Y117" i="2"/>
  <c r="O117" i="2"/>
  <c r="BD116" i="2"/>
  <c r="AS116" i="2"/>
  <c r="AI116" i="2"/>
  <c r="X116" i="2"/>
  <c r="BM115" i="2"/>
  <c r="BC115" i="2"/>
  <c r="AR115" i="2"/>
  <c r="AG115" i="2"/>
  <c r="W115" i="2"/>
  <c r="BL114" i="2"/>
  <c r="BA114" i="2"/>
  <c r="AQ114" i="2"/>
  <c r="AF114" i="2"/>
  <c r="S114" i="2"/>
  <c r="BF113" i="2"/>
  <c r="AQ113" i="2"/>
  <c r="AB113" i="2"/>
  <c r="O113" i="2"/>
  <c r="AZ112" i="2"/>
  <c r="AL112" i="2"/>
  <c r="X112" i="2"/>
  <c r="BJ111" i="2"/>
  <c r="AU111" i="2"/>
  <c r="AH111" i="2"/>
  <c r="O111" i="2"/>
  <c r="AN110" i="2"/>
  <c r="BK109" i="2"/>
  <c r="AI109" i="2"/>
  <c r="BG108" i="2"/>
  <c r="AC108" i="2"/>
  <c r="BA107" i="2"/>
  <c r="Y107" i="2"/>
  <c r="AV106" i="2"/>
  <c r="T106" i="2"/>
  <c r="AR105" i="2"/>
  <c r="O105" i="2"/>
  <c r="AM104" i="2"/>
  <c r="BK103" i="2"/>
  <c r="AG103" i="2"/>
  <c r="BE102" i="2"/>
  <c r="AJ102" i="2"/>
  <c r="BH101" i="2"/>
  <c r="AG101" i="2"/>
  <c r="BI100" i="2"/>
  <c r="W100" i="2"/>
  <c r="AP99" i="2"/>
  <c r="BD98" i="2"/>
  <c r="BE97" i="2"/>
  <c r="BL96" i="2"/>
  <c r="X96" i="2"/>
  <c r="Y95" i="2"/>
  <c r="AC94" i="2"/>
  <c r="AR93" i="2"/>
  <c r="AC93" i="2"/>
  <c r="P119" i="2"/>
  <c r="BH118" i="2"/>
  <c r="BA118" i="2"/>
  <c r="AU118" i="2"/>
  <c r="AM118" i="2"/>
  <c r="AF118" i="2"/>
  <c r="Y118" i="2"/>
  <c r="Q118" i="2"/>
  <c r="BK117" i="2"/>
  <c r="BD117" i="2"/>
  <c r="AV117" i="2"/>
  <c r="AO117" i="2"/>
  <c r="AE117" i="2"/>
  <c r="T117" i="2"/>
  <c r="BI116" i="2"/>
  <c r="AY116" i="2"/>
  <c r="AN116" i="2"/>
  <c r="AC116" i="2"/>
  <c r="S116" i="2"/>
  <c r="BH115" i="2"/>
  <c r="AW115" i="2"/>
  <c r="AM115" i="2"/>
  <c r="AB115" i="2"/>
  <c r="Q115" i="2"/>
  <c r="BG114" i="2"/>
  <c r="AV114" i="2"/>
  <c r="AK114" i="2"/>
  <c r="AA114" i="2"/>
  <c r="BL113" i="2"/>
  <c r="AX113" i="2"/>
  <c r="AJ113" i="2"/>
  <c r="V113" i="2"/>
  <c r="BG112" i="2"/>
  <c r="AT112" i="2"/>
  <c r="AE112" i="2"/>
  <c r="P112" i="2"/>
  <c r="BC111" i="2"/>
  <c r="AN111" i="2"/>
  <c r="Z111" i="2"/>
  <c r="BA110" i="2"/>
  <c r="Y110" i="2"/>
  <c r="AW109" i="2"/>
  <c r="T109" i="2"/>
  <c r="AR108" i="2"/>
  <c r="P108" i="2"/>
  <c r="AM107" i="2"/>
  <c r="BK106" i="2"/>
  <c r="AI106" i="2"/>
  <c r="BE105" i="2"/>
  <c r="AC105" i="2"/>
  <c r="BA104" i="2"/>
  <c r="X104" i="2"/>
  <c r="AV103" i="2"/>
  <c r="T103" i="2"/>
  <c r="AS102" i="2"/>
  <c r="T102" i="2"/>
  <c r="AY101" i="2"/>
  <c r="W101" i="2"/>
  <c r="AM100" i="2"/>
  <c r="BK99" i="2"/>
  <c r="U99" i="2"/>
  <c r="Y98" i="2"/>
  <c r="AN97" i="2"/>
  <c r="AM96" i="2"/>
  <c r="AV95" i="2"/>
  <c r="BK94" i="2"/>
  <c r="BK93" i="2"/>
  <c r="R43" i="2"/>
  <c r="N93" i="2"/>
  <c r="R93" i="2"/>
  <c r="V93" i="2"/>
  <c r="Z93" i="2"/>
  <c r="AD93" i="2"/>
  <c r="AH93" i="2"/>
  <c r="AL93" i="2"/>
  <c r="AP93" i="2"/>
  <c r="AT93" i="2"/>
  <c r="AX93" i="2"/>
  <c r="BB93" i="2"/>
  <c r="BF93" i="2"/>
  <c r="BJ93" i="2"/>
  <c r="N94" i="2"/>
  <c r="R94" i="2"/>
  <c r="V94" i="2"/>
  <c r="Z94" i="2"/>
  <c r="AD94" i="2"/>
  <c r="AH94" i="2"/>
  <c r="AL94" i="2"/>
  <c r="AP94" i="2"/>
  <c r="AT94" i="2"/>
  <c r="AX94" i="2"/>
  <c r="BB94" i="2"/>
  <c r="BF94" i="2"/>
  <c r="BJ94" i="2"/>
  <c r="N95" i="2"/>
  <c r="R95" i="2"/>
  <c r="V95" i="2"/>
  <c r="Z95" i="2"/>
  <c r="AD95" i="2"/>
  <c r="AH95" i="2"/>
  <c r="AL95" i="2"/>
  <c r="AP95" i="2"/>
  <c r="AT95" i="2"/>
  <c r="AX95" i="2"/>
  <c r="BB95" i="2"/>
  <c r="BF95" i="2"/>
  <c r="BJ95" i="2"/>
  <c r="N96" i="2"/>
  <c r="R96" i="2"/>
  <c r="V96" i="2"/>
  <c r="Z96" i="2"/>
  <c r="AD96" i="2"/>
  <c r="AH96" i="2"/>
  <c r="AL96" i="2"/>
  <c r="AP96" i="2"/>
  <c r="AT96" i="2"/>
  <c r="AX96" i="2"/>
  <c r="BB96" i="2"/>
  <c r="BF96" i="2"/>
  <c r="BJ96" i="2"/>
  <c r="N97" i="2"/>
  <c r="R97" i="2"/>
  <c r="V97" i="2"/>
  <c r="Z97" i="2"/>
  <c r="AD97" i="2"/>
  <c r="AH97" i="2"/>
  <c r="AL97" i="2"/>
  <c r="AP97" i="2"/>
  <c r="AT97" i="2"/>
  <c r="AX97" i="2"/>
  <c r="BB97" i="2"/>
  <c r="BF97" i="2"/>
  <c r="BJ97" i="2"/>
  <c r="N98" i="2"/>
  <c r="R98" i="2"/>
  <c r="V98" i="2"/>
  <c r="Z98" i="2"/>
  <c r="AD98" i="2"/>
  <c r="AH98" i="2"/>
  <c r="AL98" i="2"/>
  <c r="AP98" i="2"/>
  <c r="AT98" i="2"/>
  <c r="AX98" i="2"/>
  <c r="BB98" i="2"/>
  <c r="BF98" i="2"/>
  <c r="BJ98" i="2"/>
  <c r="N99" i="2"/>
  <c r="R99" i="2"/>
  <c r="V99" i="2"/>
  <c r="Z99" i="2"/>
  <c r="AD99" i="2"/>
  <c r="AH99" i="2"/>
  <c r="AL99" i="2"/>
  <c r="P93" i="2"/>
  <c r="U93" i="2"/>
  <c r="AA93" i="2"/>
  <c r="AF93" i="2"/>
  <c r="AK93" i="2"/>
  <c r="AQ93" i="2"/>
  <c r="AV93" i="2"/>
  <c r="BA93" i="2"/>
  <c r="BG93" i="2"/>
  <c r="BL93" i="2"/>
  <c r="Q94" i="2"/>
  <c r="W94" i="2"/>
  <c r="AB94" i="2"/>
  <c r="AG94" i="2"/>
  <c r="AM94" i="2"/>
  <c r="AR94" i="2"/>
  <c r="AW94" i="2"/>
  <c r="BC94" i="2"/>
  <c r="BH94" i="2"/>
  <c r="BM94" i="2"/>
  <c r="S95" i="2"/>
  <c r="X95" i="2"/>
  <c r="AC95" i="2"/>
  <c r="AI95" i="2"/>
  <c r="AN95" i="2"/>
  <c r="AS95" i="2"/>
  <c r="AY95" i="2"/>
  <c r="BD95" i="2"/>
  <c r="BI95" i="2"/>
  <c r="O96" i="2"/>
  <c r="T96" i="2"/>
  <c r="Y96" i="2"/>
  <c r="AE96" i="2"/>
  <c r="AJ96" i="2"/>
  <c r="AO96" i="2"/>
  <c r="AU96" i="2"/>
  <c r="AZ96" i="2"/>
  <c r="BE96" i="2"/>
  <c r="BK96" i="2"/>
  <c r="P97" i="2"/>
  <c r="U97" i="2"/>
  <c r="AA97" i="2"/>
  <c r="AF97" i="2"/>
  <c r="AK97" i="2"/>
  <c r="AQ97" i="2"/>
  <c r="AV97" i="2"/>
  <c r="BA97" i="2"/>
  <c r="BG97" i="2"/>
  <c r="BL97" i="2"/>
  <c r="Q98" i="2"/>
  <c r="W98" i="2"/>
  <c r="AB98" i="2"/>
  <c r="AG98" i="2"/>
  <c r="AM98" i="2"/>
  <c r="AR98" i="2"/>
  <c r="AW98" i="2"/>
  <c r="BC98" i="2"/>
  <c r="BH98" i="2"/>
  <c r="BM98" i="2"/>
  <c r="S99" i="2"/>
  <c r="X99" i="2"/>
  <c r="AC99" i="2"/>
  <c r="AI99" i="2"/>
  <c r="AN99" i="2"/>
  <c r="AR99" i="2"/>
  <c r="AV99" i="2"/>
  <c r="AZ99" i="2"/>
  <c r="BD99" i="2"/>
  <c r="BH99" i="2"/>
  <c r="BL99" i="2"/>
  <c r="P100" i="2"/>
  <c r="T100" i="2"/>
  <c r="X100" i="2"/>
  <c r="AB100" i="2"/>
  <c r="AF100" i="2"/>
  <c r="AJ100" i="2"/>
  <c r="AN100" i="2"/>
  <c r="AR100" i="2"/>
  <c r="AV100" i="2"/>
  <c r="AZ100" i="2"/>
  <c r="BD100" i="2"/>
  <c r="BH100" i="2"/>
  <c r="BL100" i="2"/>
  <c r="P101" i="2"/>
  <c r="T101" i="2"/>
  <c r="S93" i="2"/>
  <c r="Y93" i="2"/>
  <c r="AG93" i="2"/>
  <c r="AN93" i="2"/>
  <c r="AU93" i="2"/>
  <c r="BC93" i="2"/>
  <c r="BI93" i="2"/>
  <c r="P94" i="2"/>
  <c r="X94" i="2"/>
  <c r="AE94" i="2"/>
  <c r="AK94" i="2"/>
  <c r="AS94" i="2"/>
  <c r="AZ94" i="2"/>
  <c r="BG94" i="2"/>
  <c r="O95" i="2"/>
  <c r="U95" i="2"/>
  <c r="AB95" i="2"/>
  <c r="AJ95" i="2"/>
  <c r="AQ95" i="2"/>
  <c r="AW95" i="2"/>
  <c r="BE95" i="2"/>
  <c r="BL95" i="2"/>
  <c r="S96" i="2"/>
  <c r="AA96" i="2"/>
  <c r="AG96" i="2"/>
  <c r="AN96" i="2"/>
  <c r="AV96" i="2"/>
  <c r="BC96" i="2"/>
  <c r="BI96" i="2"/>
  <c r="Q97" i="2"/>
  <c r="X97" i="2"/>
  <c r="AE97" i="2"/>
  <c r="AM97" i="2"/>
  <c r="AS97" i="2"/>
  <c r="AZ97" i="2"/>
  <c r="BH97" i="2"/>
  <c r="O98" i="2"/>
  <c r="U98" i="2"/>
  <c r="AC98" i="2"/>
  <c r="AJ98" i="2"/>
  <c r="AQ98" i="2"/>
  <c r="AY98" i="2"/>
  <c r="BE98" i="2"/>
  <c r="BL98" i="2"/>
  <c r="T99" i="2"/>
  <c r="AA99" i="2"/>
  <c r="AG99" i="2"/>
  <c r="AO99" i="2"/>
  <c r="AT99" i="2"/>
  <c r="AY99" i="2"/>
  <c r="BE99" i="2"/>
  <c r="BJ99" i="2"/>
  <c r="O100" i="2"/>
  <c r="U100" i="2"/>
  <c r="Z100" i="2"/>
  <c r="AE100" i="2"/>
  <c r="AK100" i="2"/>
  <c r="AP100" i="2"/>
  <c r="AU100" i="2"/>
  <c r="BA100" i="2"/>
  <c r="BF100" i="2"/>
  <c r="BK100" i="2"/>
  <c r="Q101" i="2"/>
  <c r="V101" i="2"/>
  <c r="Z101" i="2"/>
  <c r="AD101" i="2"/>
  <c r="AH101" i="2"/>
  <c r="AL101" i="2"/>
  <c r="AP101" i="2"/>
  <c r="AT101" i="2"/>
  <c r="AX101" i="2"/>
  <c r="BB101" i="2"/>
  <c r="BF101" i="2"/>
  <c r="BJ101" i="2"/>
  <c r="N102" i="2"/>
  <c r="R102" i="2"/>
  <c r="V102" i="2"/>
  <c r="Z102" i="2"/>
  <c r="AD102" i="2"/>
  <c r="AH102" i="2"/>
  <c r="AL102" i="2"/>
  <c r="AP102" i="2"/>
  <c r="AT102" i="2"/>
  <c r="AX102" i="2"/>
  <c r="BB102" i="2"/>
  <c r="Q93" i="2"/>
  <c r="AB93" i="2"/>
  <c r="AJ93" i="2"/>
  <c r="AS93" i="2"/>
  <c r="BD93" i="2"/>
  <c r="BM93" i="2"/>
  <c r="U94" i="2"/>
  <c r="AF94" i="2"/>
  <c r="AO94" i="2"/>
  <c r="AY94" i="2"/>
  <c r="BI94" i="2"/>
  <c r="Q95" i="2"/>
  <c r="AA95" i="2"/>
  <c r="AK95" i="2"/>
  <c r="AU95" i="2"/>
  <c r="BC95" i="2"/>
  <c r="BM95" i="2"/>
  <c r="W96" i="2"/>
  <c r="AF96" i="2"/>
  <c r="AQ96" i="2"/>
  <c r="AY96" i="2"/>
  <c r="BH96" i="2"/>
  <c r="S97" i="2"/>
  <c r="AB97" i="2"/>
  <c r="AJ97" i="2"/>
  <c r="AU97" i="2"/>
  <c r="BD97" i="2"/>
  <c r="BM97" i="2"/>
  <c r="X98" i="2"/>
  <c r="AF98" i="2"/>
  <c r="AO98" i="2"/>
  <c r="AZ98" i="2"/>
  <c r="BI98" i="2"/>
  <c r="Q99" i="2"/>
  <c r="AB99" i="2"/>
  <c r="AK99" i="2"/>
  <c r="AS99" i="2"/>
  <c r="BA99" i="2"/>
  <c r="BG99" i="2"/>
  <c r="N100" i="2"/>
  <c r="V100" i="2"/>
  <c r="AC100" i="2"/>
  <c r="AI100" i="2"/>
  <c r="AQ100" i="2"/>
  <c r="AX100" i="2"/>
  <c r="BE100" i="2"/>
  <c r="BM100" i="2"/>
  <c r="S101" i="2"/>
  <c r="Y101" i="2"/>
  <c r="AE101" i="2"/>
  <c r="AJ101" i="2"/>
  <c r="AO101" i="2"/>
  <c r="AU101" i="2"/>
  <c r="AZ101" i="2"/>
  <c r="BE101" i="2"/>
  <c r="BK101" i="2"/>
  <c r="P102" i="2"/>
  <c r="U102" i="2"/>
  <c r="AA102" i="2"/>
  <c r="AF102" i="2"/>
  <c r="AK102" i="2"/>
  <c r="AQ102" i="2"/>
  <c r="AV102" i="2"/>
  <c r="BA102" i="2"/>
  <c r="BF102" i="2"/>
  <c r="BJ102" i="2"/>
  <c r="N103" i="2"/>
  <c r="R103" i="2"/>
  <c r="V103" i="2"/>
  <c r="Z103" i="2"/>
  <c r="AD103" i="2"/>
  <c r="AH103" i="2"/>
  <c r="AL103" i="2"/>
  <c r="AP103" i="2"/>
  <c r="AT103" i="2"/>
  <c r="AX103" i="2"/>
  <c r="BB103" i="2"/>
  <c r="BF103" i="2"/>
  <c r="BJ103" i="2"/>
  <c r="N104" i="2"/>
  <c r="R104" i="2"/>
  <c r="V104" i="2"/>
  <c r="Z104" i="2"/>
  <c r="AD104" i="2"/>
  <c r="AH104" i="2"/>
  <c r="AL104" i="2"/>
  <c r="AP104" i="2"/>
  <c r="AT104" i="2"/>
  <c r="AX104" i="2"/>
  <c r="BB104" i="2"/>
  <c r="BF104" i="2"/>
  <c r="BJ104" i="2"/>
  <c r="N105" i="2"/>
  <c r="R105" i="2"/>
  <c r="V105" i="2"/>
  <c r="Z105" i="2"/>
  <c r="AD105" i="2"/>
  <c r="AH105" i="2"/>
  <c r="AL105" i="2"/>
  <c r="AP105" i="2"/>
  <c r="AT105" i="2"/>
  <c r="AX105" i="2"/>
  <c r="BB105" i="2"/>
  <c r="BF105" i="2"/>
  <c r="BJ105" i="2"/>
  <c r="N106" i="2"/>
  <c r="R106" i="2"/>
  <c r="V106" i="2"/>
  <c r="Z106" i="2"/>
  <c r="AD106" i="2"/>
  <c r="AH106" i="2"/>
  <c r="AL106" i="2"/>
  <c r="AP106" i="2"/>
  <c r="AT106" i="2"/>
  <c r="AX106" i="2"/>
  <c r="BB106" i="2"/>
  <c r="BF106" i="2"/>
  <c r="BJ106" i="2"/>
  <c r="N107" i="2"/>
  <c r="R107" i="2"/>
  <c r="V107" i="2"/>
  <c r="Z107" i="2"/>
  <c r="AD107" i="2"/>
  <c r="AH107" i="2"/>
  <c r="AL107" i="2"/>
  <c r="AP107" i="2"/>
  <c r="AT107" i="2"/>
  <c r="AX107" i="2"/>
  <c r="BB107" i="2"/>
  <c r="BF107" i="2"/>
  <c r="BJ107" i="2"/>
  <c r="N108" i="2"/>
  <c r="R108" i="2"/>
  <c r="V108" i="2"/>
  <c r="Z108" i="2"/>
  <c r="AD108" i="2"/>
  <c r="AH108" i="2"/>
  <c r="AL108" i="2"/>
  <c r="AP108" i="2"/>
  <c r="AT108" i="2"/>
  <c r="AX108" i="2"/>
  <c r="BB108" i="2"/>
  <c r="BF108" i="2"/>
  <c r="BJ108" i="2"/>
  <c r="N109" i="2"/>
  <c r="R109" i="2"/>
  <c r="V109" i="2"/>
  <c r="Z109" i="2"/>
  <c r="AD109" i="2"/>
  <c r="AH109" i="2"/>
  <c r="AL109" i="2"/>
  <c r="AP109" i="2"/>
  <c r="AT109" i="2"/>
  <c r="AX109" i="2"/>
  <c r="BB109" i="2"/>
  <c r="BF109" i="2"/>
  <c r="BJ109" i="2"/>
  <c r="N110" i="2"/>
  <c r="R110" i="2"/>
  <c r="V110" i="2"/>
  <c r="Z110" i="2"/>
  <c r="AD110" i="2"/>
  <c r="AH110" i="2"/>
  <c r="AL110" i="2"/>
  <c r="AP110" i="2"/>
  <c r="AT110" i="2"/>
  <c r="AX110" i="2"/>
  <c r="BB110" i="2"/>
  <c r="BF110" i="2"/>
  <c r="BJ110" i="2"/>
  <c r="W93" i="2"/>
  <c r="AI93" i="2"/>
  <c r="AW93" i="2"/>
  <c r="BH93" i="2"/>
  <c r="T94" i="2"/>
  <c r="AI94" i="2"/>
  <c r="AU94" i="2"/>
  <c r="BE94" i="2"/>
  <c r="T95" i="2"/>
  <c r="AF95" i="2"/>
  <c r="AR95" i="2"/>
  <c r="BG95" i="2"/>
  <c r="Q96" i="2"/>
  <c r="AC96" i="2"/>
  <c r="AR96" i="2"/>
  <c r="BD96" i="2"/>
  <c r="O97" i="2"/>
  <c r="AC97" i="2"/>
  <c r="AO97" i="2"/>
  <c r="BC97" i="2"/>
  <c r="P98" i="2"/>
  <c r="AA98" i="2"/>
  <c r="AN98" i="2"/>
  <c r="BA98" i="2"/>
  <c r="O99" i="2"/>
  <c r="Y99" i="2"/>
  <c r="AM99" i="2"/>
  <c r="AW99" i="2"/>
  <c r="BF99" i="2"/>
  <c r="Q100" i="2"/>
  <c r="Y100" i="2"/>
  <c r="AH100" i="2"/>
  <c r="AS100" i="2"/>
  <c r="BB100" i="2"/>
  <c r="BJ100" i="2"/>
  <c r="U101" i="2"/>
  <c r="AB101" i="2"/>
  <c r="AI101" i="2"/>
  <c r="AQ101" i="2"/>
  <c r="AW101" i="2"/>
  <c r="BD101" i="2"/>
  <c r="BL101" i="2"/>
  <c r="S102" i="2"/>
  <c r="Y102" i="2"/>
  <c r="AG102" i="2"/>
  <c r="AN102" i="2"/>
  <c r="AU102" i="2"/>
  <c r="BC102" i="2"/>
  <c r="BH102" i="2"/>
  <c r="BM102" i="2"/>
  <c r="S103" i="2"/>
  <c r="X103" i="2"/>
  <c r="AC103" i="2"/>
  <c r="AI103" i="2"/>
  <c r="AN103" i="2"/>
  <c r="AS103" i="2"/>
  <c r="AY103" i="2"/>
  <c r="BD103" i="2"/>
  <c r="BI103" i="2"/>
  <c r="O104" i="2"/>
  <c r="T104" i="2"/>
  <c r="Y104" i="2"/>
  <c r="AE104" i="2"/>
  <c r="AJ104" i="2"/>
  <c r="AO104" i="2"/>
  <c r="AU104" i="2"/>
  <c r="AZ104" i="2"/>
  <c r="BE104" i="2"/>
  <c r="BK104" i="2"/>
  <c r="P105" i="2"/>
  <c r="U105" i="2"/>
  <c r="AA105" i="2"/>
  <c r="AF105" i="2"/>
  <c r="AK105" i="2"/>
  <c r="AQ105" i="2"/>
  <c r="AV105" i="2"/>
  <c r="BA105" i="2"/>
  <c r="BG105" i="2"/>
  <c r="BL105" i="2"/>
  <c r="Q106" i="2"/>
  <c r="W106" i="2"/>
  <c r="AB106" i="2"/>
  <c r="AG106" i="2"/>
  <c r="AM106" i="2"/>
  <c r="AR106" i="2"/>
  <c r="AW106" i="2"/>
  <c r="BC106" i="2"/>
  <c r="BH106" i="2"/>
  <c r="BM106" i="2"/>
  <c r="S107" i="2"/>
  <c r="X107" i="2"/>
  <c r="AC107" i="2"/>
  <c r="AI107" i="2"/>
  <c r="AN107" i="2"/>
  <c r="AS107" i="2"/>
  <c r="AY107" i="2"/>
  <c r="BD107" i="2"/>
  <c r="BI107" i="2"/>
  <c r="O108" i="2"/>
  <c r="T108" i="2"/>
  <c r="Y108" i="2"/>
  <c r="AE108" i="2"/>
  <c r="AJ108" i="2"/>
  <c r="AO108" i="2"/>
  <c r="AU108" i="2"/>
  <c r="AZ108" i="2"/>
  <c r="BE108" i="2"/>
  <c r="BK108" i="2"/>
  <c r="P109" i="2"/>
  <c r="U109" i="2"/>
  <c r="AA109" i="2"/>
  <c r="AF109" i="2"/>
  <c r="AK109" i="2"/>
  <c r="AQ109" i="2"/>
  <c r="AV109" i="2"/>
  <c r="BA109" i="2"/>
  <c r="BG109" i="2"/>
  <c r="BL109" i="2"/>
  <c r="Q110" i="2"/>
  <c r="W110" i="2"/>
  <c r="AB110" i="2"/>
  <c r="AG110" i="2"/>
  <c r="AM110" i="2"/>
  <c r="AR110" i="2"/>
  <c r="AW110" i="2"/>
  <c r="BC110" i="2"/>
  <c r="BH110" i="2"/>
  <c r="BM110" i="2"/>
  <c r="Q111" i="2"/>
  <c r="U111" i="2"/>
  <c r="Y111" i="2"/>
  <c r="AC111" i="2"/>
  <c r="AG111" i="2"/>
  <c r="AK111" i="2"/>
  <c r="AO111" i="2"/>
  <c r="AS111" i="2"/>
  <c r="AW111" i="2"/>
  <c r="BA111" i="2"/>
  <c r="BE111" i="2"/>
  <c r="BI111" i="2"/>
  <c r="BM111" i="2"/>
  <c r="Q112" i="2"/>
  <c r="U112" i="2"/>
  <c r="Y112" i="2"/>
  <c r="AC112" i="2"/>
  <c r="AG112" i="2"/>
  <c r="AK112" i="2"/>
  <c r="AO112" i="2"/>
  <c r="AS112" i="2"/>
  <c r="AW112" i="2"/>
  <c r="BA112" i="2"/>
  <c r="BE112" i="2"/>
  <c r="BI112" i="2"/>
  <c r="BM112" i="2"/>
  <c r="Q113" i="2"/>
  <c r="U113" i="2"/>
  <c r="Y113" i="2"/>
  <c r="AC113" i="2"/>
  <c r="AG113" i="2"/>
  <c r="AK113" i="2"/>
  <c r="AO113" i="2"/>
  <c r="AS113" i="2"/>
  <c r="AW113" i="2"/>
  <c r="BA113" i="2"/>
  <c r="BE113" i="2"/>
  <c r="BI113" i="2"/>
  <c r="BM113" i="2"/>
  <c r="Q114" i="2"/>
  <c r="U114" i="2"/>
  <c r="Y114" i="2"/>
  <c r="T93" i="2"/>
  <c r="AM93" i="2"/>
  <c r="AZ93" i="2"/>
  <c r="S94" i="2"/>
  <c r="AJ94" i="2"/>
  <c r="BA94" i="2"/>
  <c r="P95" i="2"/>
  <c r="AG95" i="2"/>
  <c r="AZ95" i="2"/>
  <c r="P96" i="2"/>
  <c r="AI96" i="2"/>
  <c r="AW96" i="2"/>
  <c r="BM96" i="2"/>
  <c r="AG97" i="2"/>
  <c r="AW97" i="2"/>
  <c r="BK97" i="2"/>
  <c r="AE98" i="2"/>
  <c r="AU98" i="2"/>
  <c r="BK98" i="2"/>
  <c r="AE99" i="2"/>
  <c r="AQ99" i="2"/>
  <c r="BC99" i="2"/>
  <c r="R100" i="2"/>
  <c r="AD100" i="2"/>
  <c r="AO100" i="2"/>
  <c r="BC100" i="2"/>
  <c r="O101" i="2"/>
  <c r="AA101" i="2"/>
  <c r="AK101" i="2"/>
  <c r="AS101" i="2"/>
  <c r="BC101" i="2"/>
  <c r="BM101" i="2"/>
  <c r="W102" i="2"/>
  <c r="AE102" i="2"/>
  <c r="AO102" i="2"/>
  <c r="AY102" i="2"/>
  <c r="BG102" i="2"/>
  <c r="O103" i="2"/>
  <c r="U103" i="2"/>
  <c r="AB103" i="2"/>
  <c r="AJ103" i="2"/>
  <c r="AQ103" i="2"/>
  <c r="AW103" i="2"/>
  <c r="BE103" i="2"/>
  <c r="BL103" i="2"/>
  <c r="S104" i="2"/>
  <c r="AA104" i="2"/>
  <c r="AG104" i="2"/>
  <c r="AN104" i="2"/>
  <c r="AV104" i="2"/>
  <c r="BC104" i="2"/>
  <c r="BI104" i="2"/>
  <c r="Q105" i="2"/>
  <c r="X105" i="2"/>
  <c r="AE105" i="2"/>
  <c r="AM105" i="2"/>
  <c r="AS105" i="2"/>
  <c r="AZ105" i="2"/>
  <c r="BH105" i="2"/>
  <c r="O106" i="2"/>
  <c r="U106" i="2"/>
  <c r="AC106" i="2"/>
  <c r="AJ106" i="2"/>
  <c r="AQ106" i="2"/>
  <c r="AY106" i="2"/>
  <c r="BE106" i="2"/>
  <c r="BL106" i="2"/>
  <c r="T107" i="2"/>
  <c r="AA107" i="2"/>
  <c r="AG107" i="2"/>
  <c r="AO107" i="2"/>
  <c r="AV107" i="2"/>
  <c r="BC107" i="2"/>
  <c r="BK107" i="2"/>
  <c r="Q108" i="2"/>
  <c r="X108" i="2"/>
  <c r="AF108" i="2"/>
  <c r="AM108" i="2"/>
  <c r="AS108" i="2"/>
  <c r="BA108" i="2"/>
  <c r="BH108" i="2"/>
  <c r="O109" i="2"/>
  <c r="W109" i="2"/>
  <c r="AC109" i="2"/>
  <c r="AJ109" i="2"/>
  <c r="AR109" i="2"/>
  <c r="AY109" i="2"/>
  <c r="BE109" i="2"/>
  <c r="BM109" i="2"/>
  <c r="T110" i="2"/>
  <c r="AA110" i="2"/>
  <c r="AI110" i="2"/>
  <c r="AO110" i="2"/>
  <c r="AV110" i="2"/>
  <c r="BD110" i="2"/>
  <c r="BK110" i="2"/>
  <c r="P111" i="2"/>
  <c r="V111" i="2"/>
  <c r="AA111" i="2"/>
  <c r="AF111" i="2"/>
  <c r="AL111" i="2"/>
  <c r="AQ111" i="2"/>
  <c r="AV111" i="2"/>
  <c r="BB111" i="2"/>
  <c r="BG111" i="2"/>
  <c r="BL111" i="2"/>
  <c r="R112" i="2"/>
  <c r="W112" i="2"/>
  <c r="AB112" i="2"/>
  <c r="AH112" i="2"/>
  <c r="AM112" i="2"/>
  <c r="AR112" i="2"/>
  <c r="AX112" i="2"/>
  <c r="BC112" i="2"/>
  <c r="BH112" i="2"/>
  <c r="N113" i="2"/>
  <c r="S113" i="2"/>
  <c r="X113" i="2"/>
  <c r="AD113" i="2"/>
  <c r="AI113" i="2"/>
  <c r="AN113" i="2"/>
  <c r="AT113" i="2"/>
  <c r="AY113" i="2"/>
  <c r="BD113" i="2"/>
  <c r="BJ113" i="2"/>
  <c r="O114" i="2"/>
  <c r="T114" i="2"/>
  <c r="Z114" i="2"/>
  <c r="AD114" i="2"/>
  <c r="AH114" i="2"/>
  <c r="AL114" i="2"/>
  <c r="AP114" i="2"/>
  <c r="AT114" i="2"/>
  <c r="AX114" i="2"/>
  <c r="BB114" i="2"/>
  <c r="BF114" i="2"/>
  <c r="BJ114" i="2"/>
  <c r="N115" i="2"/>
  <c r="R115" i="2"/>
  <c r="V115" i="2"/>
  <c r="Z115" i="2"/>
  <c r="AD115" i="2"/>
  <c r="AH115" i="2"/>
  <c r="AL115" i="2"/>
  <c r="AP115" i="2"/>
  <c r="AT115" i="2"/>
  <c r="AX115" i="2"/>
  <c r="BB115" i="2"/>
  <c r="BF115" i="2"/>
  <c r="BJ115" i="2"/>
  <c r="N116" i="2"/>
  <c r="R116" i="2"/>
  <c r="V116" i="2"/>
  <c r="Z116" i="2"/>
  <c r="AD116" i="2"/>
  <c r="AH116" i="2"/>
  <c r="AL116" i="2"/>
  <c r="AP116" i="2"/>
  <c r="AT116" i="2"/>
  <c r="AX116" i="2"/>
  <c r="BB116" i="2"/>
  <c r="BF116" i="2"/>
  <c r="BJ116" i="2"/>
  <c r="N117" i="2"/>
  <c r="R117" i="2"/>
  <c r="V117" i="2"/>
  <c r="Z117" i="2"/>
  <c r="AD117" i="2"/>
  <c r="AH117" i="2"/>
  <c r="AL117" i="2"/>
  <c r="AP117" i="2"/>
  <c r="AT117" i="2"/>
  <c r="AX117" i="2"/>
  <c r="BB117" i="2"/>
  <c r="BF117" i="2"/>
  <c r="BJ117" i="2"/>
  <c r="N118" i="2"/>
  <c r="R118" i="2"/>
  <c r="V118" i="2"/>
  <c r="Z118" i="2"/>
  <c r="AD118" i="2"/>
  <c r="AH118" i="2"/>
  <c r="AL118" i="2"/>
  <c r="AP118" i="2"/>
  <c r="AT118" i="2"/>
  <c r="AX118" i="2"/>
  <c r="BB118" i="2"/>
  <c r="BF118" i="2"/>
  <c r="BJ118" i="2"/>
  <c r="N119" i="2"/>
  <c r="R119" i="2"/>
  <c r="V119" i="2"/>
  <c r="Z119" i="2"/>
  <c r="AD119" i="2"/>
  <c r="AH119" i="2"/>
  <c r="AL119" i="2"/>
  <c r="AP119" i="2"/>
  <c r="AT119" i="2"/>
  <c r="AX119" i="2"/>
  <c r="BB119" i="2"/>
  <c r="BF119" i="2"/>
  <c r="BJ119" i="2"/>
  <c r="N120" i="2"/>
  <c r="R120" i="2"/>
  <c r="V120" i="2"/>
  <c r="Z120" i="2"/>
  <c r="AD120" i="2"/>
  <c r="AH120" i="2"/>
  <c r="AL120" i="2"/>
  <c r="AP120" i="2"/>
  <c r="AT120" i="2"/>
  <c r="AX120" i="2"/>
  <c r="BB120" i="2"/>
  <c r="BF120" i="2"/>
  <c r="BJ120" i="2"/>
  <c r="N121" i="2"/>
  <c r="R121" i="2"/>
  <c r="V121" i="2"/>
  <c r="Z121" i="2"/>
  <c r="AD121" i="2"/>
  <c r="AH121" i="2"/>
  <c r="AL121" i="2"/>
  <c r="AP121" i="2"/>
  <c r="AT121" i="2"/>
  <c r="AX121" i="2"/>
  <c r="BB121" i="2"/>
  <c r="BF121" i="2"/>
  <c r="BJ121" i="2"/>
  <c r="N122" i="2"/>
  <c r="R122" i="2"/>
  <c r="V122" i="2"/>
  <c r="Z122" i="2"/>
  <c r="AD122" i="2"/>
  <c r="AH122" i="2"/>
  <c r="AL122" i="2"/>
  <c r="AP122" i="2"/>
  <c r="AT122" i="2"/>
  <c r="AX122" i="2"/>
  <c r="BB122" i="2"/>
  <c r="BF122" i="2"/>
  <c r="BJ122" i="2"/>
  <c r="X93" i="2"/>
  <c r="AO93" i="2"/>
  <c r="BE93" i="2"/>
  <c r="Y94" i="2"/>
  <c r="AN94" i="2"/>
  <c r="BD94" i="2"/>
  <c r="W95" i="2"/>
  <c r="AM95" i="2"/>
  <c r="BA95" i="2"/>
  <c r="U96" i="2"/>
  <c r="AK96" i="2"/>
  <c r="BA96" i="2"/>
  <c r="T97" i="2"/>
  <c r="AI97" i="2"/>
  <c r="AY97" i="2"/>
  <c r="S98" i="2"/>
  <c r="AI98" i="2"/>
  <c r="AV98" i="2"/>
  <c r="P99" i="2"/>
  <c r="AF99" i="2"/>
  <c r="AU99" i="2"/>
  <c r="BI99" i="2"/>
  <c r="S100" i="2"/>
  <c r="AG100" i="2"/>
  <c r="AT100" i="2"/>
  <c r="BG100" i="2"/>
  <c r="R101" i="2"/>
  <c r="AC101" i="2"/>
  <c r="AM101" i="2"/>
  <c r="AV101" i="2"/>
  <c r="BG101" i="2"/>
  <c r="O102" i="2"/>
  <c r="X102" i="2"/>
  <c r="AI102" i="2"/>
  <c r="AR102" i="2"/>
  <c r="AZ102" i="2"/>
  <c r="BI102" i="2"/>
  <c r="P103" i="2"/>
  <c r="W103" i="2"/>
  <c r="AE103" i="2"/>
  <c r="AK103" i="2"/>
  <c r="AR103" i="2"/>
  <c r="AZ103" i="2"/>
  <c r="BG103" i="2"/>
  <c r="BM103" i="2"/>
  <c r="U104" i="2"/>
  <c r="AB104" i="2"/>
  <c r="AI104" i="2"/>
  <c r="AQ104" i="2"/>
  <c r="AW104" i="2"/>
  <c r="BD104" i="2"/>
  <c r="BL104" i="2"/>
  <c r="S105" i="2"/>
  <c r="Y105" i="2"/>
  <c r="AG105" i="2"/>
  <c r="AN105" i="2"/>
  <c r="AU105" i="2"/>
  <c r="BC105" i="2"/>
  <c r="BI105" i="2"/>
  <c r="P106" i="2"/>
  <c r="X106" i="2"/>
  <c r="AE106" i="2"/>
  <c r="AK106" i="2"/>
  <c r="AS106" i="2"/>
  <c r="AZ106" i="2"/>
  <c r="BG106" i="2"/>
  <c r="O107" i="2"/>
  <c r="U107" i="2"/>
  <c r="AB107" i="2"/>
  <c r="AJ107" i="2"/>
  <c r="AQ107" i="2"/>
  <c r="AW107" i="2"/>
  <c r="BE107" i="2"/>
  <c r="BL107" i="2"/>
  <c r="S108" i="2"/>
  <c r="AA108" i="2"/>
  <c r="AG108" i="2"/>
  <c r="AN108" i="2"/>
  <c r="AV108" i="2"/>
  <c r="BC108" i="2"/>
  <c r="BI108" i="2"/>
  <c r="Q109" i="2"/>
  <c r="X109" i="2"/>
  <c r="AE109" i="2"/>
  <c r="AM109" i="2"/>
  <c r="AS109" i="2"/>
  <c r="AZ109" i="2"/>
  <c r="BH109" i="2"/>
  <c r="O110" i="2"/>
  <c r="U110" i="2"/>
  <c r="AC110" i="2"/>
  <c r="AJ110" i="2"/>
  <c r="AQ110" i="2"/>
  <c r="AY110" i="2"/>
  <c r="BE110" i="2"/>
  <c r="BL110" i="2"/>
  <c r="R111" i="2"/>
  <c r="W111" i="2"/>
  <c r="BI122" i="2"/>
  <c r="BD122" i="2"/>
  <c r="AY122" i="2"/>
  <c r="AS122" i="2"/>
  <c r="AN122" i="2"/>
  <c r="AI122" i="2"/>
  <c r="AC122" i="2"/>
  <c r="X122" i="2"/>
  <c r="S122" i="2"/>
  <c r="BM121" i="2"/>
  <c r="BH121" i="2"/>
  <c r="BC121" i="2"/>
  <c r="AW121" i="2"/>
  <c r="AR121" i="2"/>
  <c r="AM121" i="2"/>
  <c r="AG121" i="2"/>
  <c r="AB121" i="2"/>
  <c r="W121" i="2"/>
  <c r="Q121" i="2"/>
  <c r="BL120" i="2"/>
  <c r="BG120" i="2"/>
  <c r="BA120" i="2"/>
  <c r="AV120" i="2"/>
  <c r="AQ120" i="2"/>
  <c r="AK120" i="2"/>
  <c r="AF120" i="2"/>
  <c r="AA120" i="2"/>
  <c r="U120" i="2"/>
  <c r="P120" i="2"/>
  <c r="BK119" i="2"/>
  <c r="BE119" i="2"/>
  <c r="AZ119" i="2"/>
  <c r="AU119" i="2"/>
  <c r="AO119" i="2"/>
  <c r="AJ119" i="2"/>
  <c r="AE119" i="2"/>
  <c r="Y119" i="2"/>
  <c r="T119" i="2"/>
  <c r="O119" i="2"/>
  <c r="BI118" i="2"/>
  <c r="BD118" i="2"/>
  <c r="AY118" i="2"/>
  <c r="AS118" i="2"/>
  <c r="AN118" i="2"/>
  <c r="AI118" i="2"/>
  <c r="AC118" i="2"/>
  <c r="X118" i="2"/>
  <c r="S118" i="2"/>
  <c r="BM117" i="2"/>
  <c r="BH117" i="2"/>
  <c r="BC117" i="2"/>
  <c r="AW117" i="2"/>
  <c r="AR117" i="2"/>
  <c r="AM117" i="2"/>
  <c r="AG117" i="2"/>
  <c r="AB117" i="2"/>
  <c r="W117" i="2"/>
  <c r="Q117" i="2"/>
  <c r="BL116" i="2"/>
  <c r="BG116" i="2"/>
  <c r="BA116" i="2"/>
  <c r="AV116" i="2"/>
  <c r="AQ116" i="2"/>
  <c r="AK116" i="2"/>
  <c r="AF116" i="2"/>
  <c r="AA116" i="2"/>
  <c r="U116" i="2"/>
  <c r="P116" i="2"/>
  <c r="BK115" i="2"/>
  <c r="BE115" i="2"/>
  <c r="AZ115" i="2"/>
  <c r="AU115" i="2"/>
  <c r="AO115" i="2"/>
  <c r="AJ115" i="2"/>
  <c r="AE115" i="2"/>
  <c r="Y115" i="2"/>
  <c r="T115" i="2"/>
  <c r="O115" i="2"/>
  <c r="BI114" i="2"/>
  <c r="BD114" i="2"/>
  <c r="AY114" i="2"/>
  <c r="AS114" i="2"/>
  <c r="AN114" i="2"/>
  <c r="AI114" i="2"/>
  <c r="AC114" i="2"/>
  <c r="W114" i="2"/>
  <c r="P114" i="2"/>
  <c r="BH113" i="2"/>
  <c r="BB113" i="2"/>
  <c r="AU113" i="2"/>
  <c r="AM113" i="2"/>
  <c r="AF113" i="2"/>
  <c r="Z113" i="2"/>
  <c r="R113" i="2"/>
  <c r="BK112" i="2"/>
  <c r="BD112" i="2"/>
  <c r="AV112" i="2"/>
  <c r="AP112" i="2"/>
  <c r="AI112" i="2"/>
  <c r="AA112" i="2"/>
  <c r="T112" i="2"/>
  <c r="N112" i="2"/>
  <c r="BF111" i="2"/>
  <c r="AY111" i="2"/>
  <c r="AR111" i="2"/>
  <c r="AJ111" i="2"/>
  <c r="AD111" i="2"/>
  <c r="T111" i="2"/>
  <c r="BI110" i="2"/>
  <c r="AU110" i="2"/>
  <c r="AF110" i="2"/>
  <c r="S110" i="2"/>
  <c r="BD109" i="2"/>
  <c r="AO109" i="2"/>
  <c r="AB109" i="2"/>
  <c r="BM108" i="2"/>
  <c r="AY108" i="2"/>
  <c r="AK108" i="2"/>
  <c r="W108" i="2"/>
  <c r="BH107" i="2"/>
  <c r="AU107" i="2"/>
  <c r="AF107" i="2"/>
  <c r="Q107" i="2"/>
  <c r="BD106" i="2"/>
  <c r="AO106" i="2"/>
  <c r="AA106" i="2"/>
  <c r="BM105" i="2"/>
  <c r="AY105" i="2"/>
  <c r="AJ105" i="2"/>
  <c r="W105" i="2"/>
  <c r="BH104" i="2"/>
  <c r="AS104" i="2"/>
  <c r="AF104" i="2"/>
  <c r="Q104" i="2"/>
  <c r="BC103" i="2"/>
  <c r="AO103" i="2"/>
  <c r="AA103" i="2"/>
  <c r="BL102" i="2"/>
  <c r="AW102" i="2"/>
  <c r="AC102" i="2"/>
  <c r="BI101" i="2"/>
  <c r="AR101" i="2"/>
  <c r="X101" i="2"/>
  <c r="AY100" i="2"/>
  <c r="AA100" i="2"/>
  <c r="BB99" i="2"/>
  <c r="W99" i="2"/>
  <c r="AS98" i="2"/>
  <c r="BI97" i="2"/>
  <c r="Y97" i="2"/>
  <c r="AS96" i="2"/>
  <c r="BK95" i="2"/>
  <c r="AE95" i="2"/>
  <c r="AV94" i="2"/>
  <c r="O94" i="2"/>
  <c r="AE93" i="2"/>
  <c r="AN117" i="2"/>
  <c r="AI117" i="2"/>
  <c r="AC117" i="2"/>
  <c r="X117" i="2"/>
  <c r="S117" i="2"/>
  <c r="BM116" i="2"/>
  <c r="BH116" i="2"/>
  <c r="BC116" i="2"/>
  <c r="AW116" i="2"/>
  <c r="AR116" i="2"/>
  <c r="AM116" i="2"/>
  <c r="AG116" i="2"/>
  <c r="AB116" i="2"/>
  <c r="W116" i="2"/>
  <c r="Q116" i="2"/>
  <c r="BL115" i="2"/>
  <c r="BG115" i="2"/>
  <c r="BA115" i="2"/>
  <c r="AV115" i="2"/>
  <c r="AQ115" i="2"/>
  <c r="AK115" i="2"/>
  <c r="AF115" i="2"/>
  <c r="AA115" i="2"/>
  <c r="U115" i="2"/>
  <c r="P115" i="2"/>
  <c r="BK114" i="2"/>
  <c r="BE114" i="2"/>
  <c r="AZ114" i="2"/>
  <c r="AU114" i="2"/>
  <c r="AO114" i="2"/>
  <c r="AJ114" i="2"/>
  <c r="AE114" i="2"/>
  <c r="X114" i="2"/>
  <c r="R114" i="2"/>
  <c r="BK113" i="2"/>
  <c r="BC113" i="2"/>
  <c r="AV113" i="2"/>
  <c r="AP113" i="2"/>
  <c r="AH113" i="2"/>
  <c r="AA113" i="2"/>
  <c r="T113" i="2"/>
  <c r="BL112" i="2"/>
  <c r="BF112" i="2"/>
  <c r="AY112" i="2"/>
  <c r="AQ112" i="2"/>
  <c r="AJ112" i="2"/>
  <c r="AD112" i="2"/>
  <c r="V112" i="2"/>
  <c r="O112" i="2"/>
  <c r="BH111" i="2"/>
  <c r="AZ111" i="2"/>
  <c r="AT111" i="2"/>
  <c r="AM111" i="2"/>
  <c r="AE111" i="2"/>
  <c r="X111" i="2"/>
  <c r="N111" i="2"/>
  <c r="AZ110" i="2"/>
  <c r="AK110" i="2"/>
  <c r="X110" i="2"/>
  <c r="BI109" i="2"/>
  <c r="AU109" i="2"/>
  <c r="AG109" i="2"/>
  <c r="S109" i="2"/>
  <c r="BD108" i="2"/>
  <c r="AQ108" i="2"/>
  <c r="AB108" i="2"/>
  <c r="BM107" i="2"/>
  <c r="AZ107" i="2"/>
  <c r="AK107" i="2"/>
  <c r="W107" i="2"/>
  <c r="BI106" i="2"/>
  <c r="AU106" i="2"/>
  <c r="AF106" i="2"/>
  <c r="S106" i="2"/>
  <c r="BD105" i="2"/>
  <c r="AO105" i="2"/>
  <c r="AB105" i="2"/>
  <c r="BM104" i="2"/>
  <c r="AY104" i="2"/>
  <c r="AK104" i="2"/>
  <c r="W104" i="2"/>
  <c r="BH103" i="2"/>
  <c r="AU103" i="2"/>
  <c r="AF103" i="2"/>
  <c r="Q103" i="2"/>
  <c r="R71" i="3"/>
  <c r="Q71" i="3"/>
  <c r="P71" i="3"/>
  <c r="O71" i="3"/>
  <c r="N71" i="3"/>
  <c r="S43" i="2" l="1"/>
  <c r="W43" i="2"/>
  <c r="F13" i="1"/>
  <c r="D25" i="1"/>
  <c r="D24" i="1"/>
  <c r="C12" i="1"/>
  <c r="C11" i="1"/>
  <c r="G75" i="3" a="1"/>
  <c r="G104" i="3" s="1"/>
  <c r="C75" i="3" a="1"/>
  <c r="C99" i="3" s="1"/>
  <c r="N49" i="3" a="1"/>
  <c r="BJ49" i="3" s="1"/>
  <c r="N13" i="3" a="1"/>
  <c r="Z41" i="3" s="1"/>
  <c r="G13" i="3" a="1"/>
  <c r="G24" i="3" s="1"/>
  <c r="C38" i="3"/>
  <c r="C13" i="3" a="1"/>
  <c r="C31" i="3" s="1"/>
  <c r="N9" i="3" a="1"/>
  <c r="BD9" i="3" s="1"/>
  <c r="I3" i="3" a="1"/>
  <c r="BL3" i="3" s="1"/>
  <c r="C93" i="2" a="1"/>
  <c r="C113" i="2" s="1"/>
  <c r="G56" i="2" a="1"/>
  <c r="G84" i="2" s="1"/>
  <c r="C56" i="2" a="1"/>
  <c r="C79" i="2" s="1"/>
  <c r="N49" i="2" a="1"/>
  <c r="BE49" i="2" s="1"/>
  <c r="G13" i="2" a="1"/>
  <c r="G32" i="2" s="1"/>
  <c r="C13" i="2" a="1"/>
  <c r="C41" i="2" s="1"/>
  <c r="N9" i="2" a="1"/>
  <c r="Z9" i="2" s="1"/>
  <c r="I3" i="2" a="1"/>
  <c r="BF3" i="2" s="1"/>
  <c r="C34" i="2" l="1"/>
  <c r="G75" i="2"/>
  <c r="AL49" i="2"/>
  <c r="C19" i="3"/>
  <c r="G40" i="3"/>
  <c r="C14" i="2"/>
  <c r="C22" i="3"/>
  <c r="C27" i="2"/>
  <c r="V15" i="3"/>
  <c r="AL18" i="3"/>
  <c r="N16" i="3"/>
  <c r="AD19" i="3"/>
  <c r="C39" i="3"/>
  <c r="AP13" i="3"/>
  <c r="BF16" i="3"/>
  <c r="R20" i="3"/>
  <c r="G80" i="3"/>
  <c r="AX9" i="2"/>
  <c r="C17" i="2"/>
  <c r="C35" i="2"/>
  <c r="BE9" i="2"/>
  <c r="C23" i="2"/>
  <c r="Y49" i="2"/>
  <c r="G56" i="2"/>
  <c r="AH14" i="3"/>
  <c r="AT17" i="3"/>
  <c r="V3" i="2"/>
  <c r="AH3" i="2"/>
  <c r="AU3" i="2"/>
  <c r="BK3" i="2"/>
  <c r="BE52" i="2"/>
  <c r="J3" i="2"/>
  <c r="W3" i="2"/>
  <c r="AL3" i="2"/>
  <c r="BB3" i="2"/>
  <c r="C19" i="2"/>
  <c r="C29" i="2"/>
  <c r="C38" i="2"/>
  <c r="N3" i="2"/>
  <c r="Z3" i="2"/>
  <c r="AP3" i="2"/>
  <c r="BC3" i="2"/>
  <c r="C13" i="2"/>
  <c r="C22" i="2"/>
  <c r="C30" i="2"/>
  <c r="G64" i="2"/>
  <c r="J3" i="3"/>
  <c r="Q3" i="3"/>
  <c r="Y3" i="3"/>
  <c r="AE3" i="3"/>
  <c r="AL3" i="3"/>
  <c r="AT3" i="3"/>
  <c r="BA3" i="3"/>
  <c r="BG3" i="3"/>
  <c r="AJ9" i="3"/>
  <c r="BH9" i="3"/>
  <c r="AT13" i="3"/>
  <c r="AL14" i="3"/>
  <c r="AL43" i="3" s="1"/>
  <c r="AD15" i="3"/>
  <c r="R16" i="3"/>
  <c r="BJ16" i="3"/>
  <c r="BB17" i="3"/>
  <c r="AP18" i="3"/>
  <c r="AH19" i="3"/>
  <c r="Z20" i="3"/>
  <c r="N21" i="3"/>
  <c r="BF21" i="3"/>
  <c r="AX22" i="3"/>
  <c r="AL23" i="3"/>
  <c r="R25" i="3"/>
  <c r="BB26" i="3"/>
  <c r="AD28" i="3"/>
  <c r="N30" i="3"/>
  <c r="AX31" i="3"/>
  <c r="Z33" i="3"/>
  <c r="BJ34" i="3"/>
  <c r="BJ96" i="3" s="1"/>
  <c r="AT36" i="3"/>
  <c r="V38" i="3"/>
  <c r="BF39" i="3"/>
  <c r="AP41" i="3"/>
  <c r="O49" i="3"/>
  <c r="O62" i="3" s="1"/>
  <c r="AI49" i="3"/>
  <c r="BC49" i="3"/>
  <c r="BC61" i="3" s="1"/>
  <c r="C75" i="3"/>
  <c r="C89" i="3"/>
  <c r="C101" i="3"/>
  <c r="G88" i="3"/>
  <c r="O3" i="2"/>
  <c r="AE3" i="2"/>
  <c r="AT3" i="2"/>
  <c r="G72" i="2"/>
  <c r="K3" i="3"/>
  <c r="S3" i="3"/>
  <c r="Z3" i="3"/>
  <c r="AG3" i="3"/>
  <c r="AO3" i="3"/>
  <c r="AU3" i="3"/>
  <c r="BB3" i="3"/>
  <c r="BJ3" i="3"/>
  <c r="P9" i="3"/>
  <c r="AN9" i="3"/>
  <c r="C27" i="3"/>
  <c r="V13" i="3"/>
  <c r="BJ13" i="3"/>
  <c r="BB14" i="3"/>
  <c r="BB43" i="3" s="1"/>
  <c r="AT15" i="3"/>
  <c r="AH16" i="3"/>
  <c r="Z17" i="3"/>
  <c r="R18" i="3"/>
  <c r="BF18" i="3"/>
  <c r="AX19" i="3"/>
  <c r="AP20" i="3"/>
  <c r="AD21" i="3"/>
  <c r="V22" i="3"/>
  <c r="N23" i="3"/>
  <c r="N24" i="3"/>
  <c r="AX25" i="3"/>
  <c r="AH27" i="3"/>
  <c r="BJ28" i="3"/>
  <c r="BJ90" i="3" s="1"/>
  <c r="AT30" i="3"/>
  <c r="AD32" i="3"/>
  <c r="BF33" i="3"/>
  <c r="AP35" i="3"/>
  <c r="Z37" i="3"/>
  <c r="BB38" i="3"/>
  <c r="AL40" i="3"/>
  <c r="X42" i="3"/>
  <c r="S49" i="3"/>
  <c r="AM49" i="3"/>
  <c r="BK49" i="3"/>
  <c r="C77" i="3"/>
  <c r="C91" i="3"/>
  <c r="G96" i="3"/>
  <c r="N3" i="3"/>
  <c r="U3" i="3"/>
  <c r="AA3" i="3"/>
  <c r="AI3" i="3"/>
  <c r="AP3" i="3"/>
  <c r="AW3" i="3"/>
  <c r="BE3" i="3"/>
  <c r="BK3" i="3"/>
  <c r="T9" i="3"/>
  <c r="AR9" i="3"/>
  <c r="C15" i="3"/>
  <c r="C30" i="3"/>
  <c r="Z13" i="3"/>
  <c r="R14" i="3"/>
  <c r="BF14" i="3"/>
  <c r="AX15" i="3"/>
  <c r="AP16" i="3"/>
  <c r="AD17" i="3"/>
  <c r="V18" i="3"/>
  <c r="N19" i="3"/>
  <c r="BB19" i="3"/>
  <c r="AT20" i="3"/>
  <c r="AL21" i="3"/>
  <c r="Z22" i="3"/>
  <c r="R23" i="3"/>
  <c r="AD24" i="3"/>
  <c r="BF25" i="3"/>
  <c r="AP27" i="3"/>
  <c r="Z29" i="3"/>
  <c r="BB30" i="3"/>
  <c r="AL32" i="3"/>
  <c r="V34" i="3"/>
  <c r="AX35" i="3"/>
  <c r="AH37" i="3"/>
  <c r="R39" i="3"/>
  <c r="AT40" i="3"/>
  <c r="AN42" i="3"/>
  <c r="W49" i="3"/>
  <c r="AU49" i="3"/>
  <c r="AU62" i="3" s="1"/>
  <c r="C81" i="3"/>
  <c r="C97" i="3"/>
  <c r="G76" i="3"/>
  <c r="G59" i="2"/>
  <c r="G80" i="2"/>
  <c r="I3" i="3"/>
  <c r="O3" i="3"/>
  <c r="V3" i="3"/>
  <c r="AD3" i="3"/>
  <c r="AK3" i="3"/>
  <c r="AQ3" i="3"/>
  <c r="AY3" i="3"/>
  <c r="BF3" i="3"/>
  <c r="BM3" i="3"/>
  <c r="X9" i="3"/>
  <c r="BJ20" i="3"/>
  <c r="BJ82" i="3" s="1"/>
  <c r="BB21" i="3"/>
  <c r="AP22" i="3"/>
  <c r="AH23" i="3"/>
  <c r="BJ24" i="3"/>
  <c r="BJ86" i="3" s="1"/>
  <c r="AL26" i="3"/>
  <c r="V28" i="3"/>
  <c r="BF29" i="3"/>
  <c r="AH31" i="3"/>
  <c r="R33" i="3"/>
  <c r="BB34" i="3"/>
  <c r="AD36" i="3"/>
  <c r="N38" i="3"/>
  <c r="AX39" i="3"/>
  <c r="AE49" i="3"/>
  <c r="AY49" i="3"/>
  <c r="C85" i="3"/>
  <c r="G20" i="3"/>
  <c r="G32" i="3"/>
  <c r="C41" i="3"/>
  <c r="C42" i="3"/>
  <c r="C34" i="3"/>
  <c r="C26" i="3"/>
  <c r="C18" i="3"/>
  <c r="BL42" i="3"/>
  <c r="N42" i="3"/>
  <c r="AH41" i="3"/>
  <c r="BB40" i="3"/>
  <c r="V40" i="3"/>
  <c r="AP39" i="3"/>
  <c r="BJ38" i="3"/>
  <c r="BJ100" i="3" s="1"/>
  <c r="AD38" i="3"/>
  <c r="AX37" i="3"/>
  <c r="R37" i="3"/>
  <c r="AL36" i="3"/>
  <c r="BF35" i="3"/>
  <c r="Z35" i="3"/>
  <c r="AT34" i="3"/>
  <c r="N34" i="3"/>
  <c r="AH33" i="3"/>
  <c r="BB32" i="3"/>
  <c r="V32" i="3"/>
  <c r="AP31" i="3"/>
  <c r="BJ30" i="3"/>
  <c r="BJ92" i="3" s="1"/>
  <c r="AD30" i="3"/>
  <c r="AX29" i="3"/>
  <c r="R29" i="3"/>
  <c r="AL28" i="3"/>
  <c r="BF27" i="3"/>
  <c r="Z27" i="3"/>
  <c r="AT26" i="3"/>
  <c r="N26" i="3"/>
  <c r="AH25" i="3"/>
  <c r="BB24" i="3"/>
  <c r="V24" i="3"/>
  <c r="AQ23" i="3"/>
  <c r="Z23" i="3"/>
  <c r="BJ22" i="3"/>
  <c r="BJ84" i="3" s="1"/>
  <c r="AT22" i="3"/>
  <c r="AD22" i="3"/>
  <c r="N22" i="3"/>
  <c r="AX21" i="3"/>
  <c r="AH21" i="3"/>
  <c r="R21" i="3"/>
  <c r="BB20" i="3"/>
  <c r="AL20" i="3"/>
  <c r="V20" i="3"/>
  <c r="BF19" i="3"/>
  <c r="AP19" i="3"/>
  <c r="Z19" i="3"/>
  <c r="BJ18" i="3"/>
  <c r="AT18" i="3"/>
  <c r="AD18" i="3"/>
  <c r="N18" i="3"/>
  <c r="AX17" i="3"/>
  <c r="AH17" i="3"/>
  <c r="R17" i="3"/>
  <c r="BB16" i="3"/>
  <c r="AL16" i="3"/>
  <c r="V16" i="3"/>
  <c r="BF15" i="3"/>
  <c r="AP15" i="3"/>
  <c r="Z15" i="3"/>
  <c r="BJ14" i="3"/>
  <c r="BJ43" i="3" s="1"/>
  <c r="AT14" i="3"/>
  <c r="AD14" i="3"/>
  <c r="N14" i="3"/>
  <c r="AX13" i="3"/>
  <c r="AH13" i="3"/>
  <c r="R13" i="3"/>
  <c r="AD13" i="3"/>
  <c r="BB13" i="3"/>
  <c r="V14" i="3"/>
  <c r="AP14" i="3"/>
  <c r="AP43" i="3" s="1"/>
  <c r="N15" i="3"/>
  <c r="AH15" i="3"/>
  <c r="BB15" i="3"/>
  <c r="Z16" i="3"/>
  <c r="AT16" i="3"/>
  <c r="N17" i="3"/>
  <c r="AL17" i="3"/>
  <c r="BF17" i="3"/>
  <c r="Z18" i="3"/>
  <c r="AX18" i="3"/>
  <c r="R19" i="3"/>
  <c r="AL19" i="3"/>
  <c r="BJ19" i="3"/>
  <c r="AD20" i="3"/>
  <c r="AX20" i="3"/>
  <c r="V21" i="3"/>
  <c r="AP21" i="3"/>
  <c r="BJ21" i="3"/>
  <c r="BJ83" i="3" s="1"/>
  <c r="AH22" i="3"/>
  <c r="BB22" i="3"/>
  <c r="V23" i="3"/>
  <c r="AX23" i="3"/>
  <c r="AL24" i="3"/>
  <c r="Z25" i="3"/>
  <c r="V26" i="3"/>
  <c r="BJ26" i="3"/>
  <c r="BJ88" i="3" s="1"/>
  <c r="AX27" i="3"/>
  <c r="AT28" i="3"/>
  <c r="AH29" i="3"/>
  <c r="V30" i="3"/>
  <c r="R31" i="3"/>
  <c r="BF31" i="3"/>
  <c r="AT32" i="3"/>
  <c r="AP33" i="3"/>
  <c r="AD34" i="3"/>
  <c r="R35" i="3"/>
  <c r="N36" i="3"/>
  <c r="BB36" i="3"/>
  <c r="AP37" i="3"/>
  <c r="AL38" i="3"/>
  <c r="Z39" i="3"/>
  <c r="N40" i="3"/>
  <c r="BJ40" i="3"/>
  <c r="BJ102" i="3" s="1"/>
  <c r="AX41" i="3"/>
  <c r="BD42" i="3"/>
  <c r="M3" i="3"/>
  <c r="R3" i="3"/>
  <c r="W3" i="3"/>
  <c r="AC3" i="3"/>
  <c r="AH3" i="3"/>
  <c r="AM3" i="3"/>
  <c r="AS3" i="3"/>
  <c r="AX3" i="3"/>
  <c r="BC3" i="3"/>
  <c r="BI3" i="3"/>
  <c r="BM9" i="3"/>
  <c r="BL9" i="3"/>
  <c r="AV9" i="3"/>
  <c r="AF9" i="3"/>
  <c r="AB9" i="3"/>
  <c r="AZ9" i="3"/>
  <c r="C14" i="3"/>
  <c r="C23" i="3"/>
  <c r="C35" i="3"/>
  <c r="G16" i="3"/>
  <c r="N13" i="3"/>
  <c r="AL13" i="3"/>
  <c r="BF13" i="3"/>
  <c r="Z14" i="3"/>
  <c r="AX14" i="3"/>
  <c r="AX43" i="3" s="1"/>
  <c r="R15" i="3"/>
  <c r="AL15" i="3"/>
  <c r="BJ15" i="3"/>
  <c r="AD16" i="3"/>
  <c r="AX16" i="3"/>
  <c r="V17" i="3"/>
  <c r="AP17" i="3"/>
  <c r="BJ17" i="3"/>
  <c r="AH18" i="3"/>
  <c r="BB18" i="3"/>
  <c r="V19" i="3"/>
  <c r="AT19" i="3"/>
  <c r="N20" i="3"/>
  <c r="AH20" i="3"/>
  <c r="BF20" i="3"/>
  <c r="Z21" i="3"/>
  <c r="AT21" i="3"/>
  <c r="R22" i="3"/>
  <c r="AL22" i="3"/>
  <c r="BF22" i="3"/>
  <c r="AD23" i="3"/>
  <c r="BF23" i="3"/>
  <c r="AT24" i="3"/>
  <c r="AP25" i="3"/>
  <c r="AD26" i="3"/>
  <c r="R27" i="3"/>
  <c r="N28" i="3"/>
  <c r="BB28" i="3"/>
  <c r="AP29" i="3"/>
  <c r="AL30" i="3"/>
  <c r="Z31" i="3"/>
  <c r="N32" i="3"/>
  <c r="BJ32" i="3"/>
  <c r="BJ94" i="3" s="1"/>
  <c r="AX33" i="3"/>
  <c r="AL34" i="3"/>
  <c r="AH35" i="3"/>
  <c r="V36" i="3"/>
  <c r="BJ36" i="3"/>
  <c r="BJ98" i="3" s="1"/>
  <c r="BF37" i="3"/>
  <c r="AT38" i="3"/>
  <c r="AH39" i="3"/>
  <c r="AD40" i="3"/>
  <c r="R41" i="3"/>
  <c r="BF41" i="3"/>
  <c r="C102" i="3"/>
  <c r="C103" i="3"/>
  <c r="C95" i="3"/>
  <c r="C87" i="3"/>
  <c r="C79" i="3"/>
  <c r="C83" i="3"/>
  <c r="C93" i="3"/>
  <c r="G103" i="3"/>
  <c r="G100" i="3"/>
  <c r="G84" i="3"/>
  <c r="G92" i="3"/>
  <c r="AA49" i="3"/>
  <c r="AA62" i="3" s="1"/>
  <c r="AQ49" i="3"/>
  <c r="BG49" i="3"/>
  <c r="G40" i="2"/>
  <c r="G24" i="2"/>
  <c r="G35" i="2"/>
  <c r="G19" i="2"/>
  <c r="BM9" i="2"/>
  <c r="AW9" i="2"/>
  <c r="AG9" i="2"/>
  <c r="Q9" i="2"/>
  <c r="AH9" i="2"/>
  <c r="R9" i="2"/>
  <c r="AO9" i="2"/>
  <c r="BF9" i="2"/>
  <c r="G16" i="2"/>
  <c r="BF49" i="2"/>
  <c r="BM49" i="2"/>
  <c r="BM79" i="2" s="1"/>
  <c r="AW49" i="2"/>
  <c r="AG49" i="2"/>
  <c r="AG71" i="2" s="1"/>
  <c r="Q49" i="2"/>
  <c r="BJ49" i="2"/>
  <c r="BJ69" i="2" s="1"/>
  <c r="AT49" i="2"/>
  <c r="AD49" i="2"/>
  <c r="N49" i="2"/>
  <c r="AO49" i="2"/>
  <c r="AO77" i="2" s="1"/>
  <c r="C71" i="2"/>
  <c r="BM3" i="2"/>
  <c r="BG3" i="2"/>
  <c r="AY3" i="2"/>
  <c r="AQ3" i="2"/>
  <c r="AI3" i="2"/>
  <c r="AA3" i="2"/>
  <c r="S3" i="2"/>
  <c r="K3" i="2"/>
  <c r="R3" i="2"/>
  <c r="AD3" i="2"/>
  <c r="AM3" i="2"/>
  <c r="AX3" i="2"/>
  <c r="BJ3" i="2"/>
  <c r="Y9" i="2"/>
  <c r="Y52" i="2" s="1"/>
  <c r="AP9" i="2"/>
  <c r="C40" i="2"/>
  <c r="C42" i="2"/>
  <c r="C37" i="2"/>
  <c r="C31" i="2"/>
  <c r="C26" i="2"/>
  <c r="C21" i="2"/>
  <c r="C15" i="2"/>
  <c r="C18" i="2"/>
  <c r="C25" i="2"/>
  <c r="C33" i="2"/>
  <c r="C39" i="2"/>
  <c r="G27" i="2"/>
  <c r="V49" i="2"/>
  <c r="BB49" i="2"/>
  <c r="G67" i="2"/>
  <c r="G83" i="2"/>
  <c r="AE61" i="3"/>
  <c r="BK61" i="3"/>
  <c r="BK62" i="3"/>
  <c r="Q9" i="3"/>
  <c r="Y9" i="3"/>
  <c r="AG9" i="3"/>
  <c r="AO9" i="3"/>
  <c r="AW9" i="3"/>
  <c r="BE9" i="3"/>
  <c r="G19" i="3"/>
  <c r="G27" i="3"/>
  <c r="G35" i="3"/>
  <c r="G42" i="3"/>
  <c r="G38" i="3"/>
  <c r="G34" i="3"/>
  <c r="G30" i="3"/>
  <c r="G26" i="3"/>
  <c r="G22" i="3"/>
  <c r="G18" i="3"/>
  <c r="G14" i="3"/>
  <c r="G41" i="3"/>
  <c r="G37" i="3"/>
  <c r="G33" i="3"/>
  <c r="G29" i="3"/>
  <c r="G25" i="3"/>
  <c r="G21" i="3"/>
  <c r="G17" i="3"/>
  <c r="G13" i="3"/>
  <c r="G28" i="3"/>
  <c r="G36" i="3"/>
  <c r="BK9" i="3"/>
  <c r="BK70" i="3" s="1"/>
  <c r="BG9" i="3"/>
  <c r="BC9" i="3"/>
  <c r="BC70" i="3" s="1"/>
  <c r="AY9" i="3"/>
  <c r="AU9" i="3"/>
  <c r="AQ9" i="3"/>
  <c r="AM9" i="3"/>
  <c r="AI9" i="3"/>
  <c r="AE9" i="3"/>
  <c r="AE70" i="3" s="1"/>
  <c r="AA9" i="3"/>
  <c r="W9" i="3"/>
  <c r="S9" i="3"/>
  <c r="O9" i="3"/>
  <c r="BJ9" i="3"/>
  <c r="BJ70" i="3" s="1"/>
  <c r="BF9" i="3"/>
  <c r="BB9" i="3"/>
  <c r="AX9" i="3"/>
  <c r="AT9" i="3"/>
  <c r="AP9" i="3"/>
  <c r="AL9" i="3"/>
  <c r="AH9" i="3"/>
  <c r="AD9" i="3"/>
  <c r="Z9" i="3"/>
  <c r="V9" i="3"/>
  <c r="R9" i="3"/>
  <c r="N9" i="3"/>
  <c r="U9" i="3"/>
  <c r="AC9" i="3"/>
  <c r="AK9" i="3"/>
  <c r="AS9" i="3"/>
  <c r="BA9" i="3"/>
  <c r="BI9" i="3"/>
  <c r="G15" i="3"/>
  <c r="G23" i="3"/>
  <c r="G31" i="3"/>
  <c r="G39" i="3"/>
  <c r="C16" i="3"/>
  <c r="C20" i="3"/>
  <c r="C24" i="3"/>
  <c r="C28" i="3"/>
  <c r="C32" i="3"/>
  <c r="C36" i="3"/>
  <c r="C40" i="3"/>
  <c r="O13" i="3"/>
  <c r="S13" i="3"/>
  <c r="W13" i="3"/>
  <c r="AA13" i="3"/>
  <c r="AE13" i="3"/>
  <c r="AI13" i="3"/>
  <c r="AM13" i="3"/>
  <c r="AQ13" i="3"/>
  <c r="AU13" i="3"/>
  <c r="AY13" i="3"/>
  <c r="BC13" i="3"/>
  <c r="BG13" i="3"/>
  <c r="BK13" i="3"/>
  <c r="O14" i="3"/>
  <c r="S14" i="3"/>
  <c r="W14" i="3"/>
  <c r="AA14" i="3"/>
  <c r="AE14" i="3"/>
  <c r="AI14" i="3"/>
  <c r="AI43" i="3" s="1"/>
  <c r="AM14" i="3"/>
  <c r="AQ14" i="3"/>
  <c r="AU14" i="3"/>
  <c r="AY14" i="3"/>
  <c r="AY43" i="3" s="1"/>
  <c r="BC14" i="3"/>
  <c r="BG14" i="3"/>
  <c r="BK14" i="3"/>
  <c r="O15" i="3"/>
  <c r="S15" i="3"/>
  <c r="W15" i="3"/>
  <c r="AA15" i="3"/>
  <c r="AE15" i="3"/>
  <c r="AI15" i="3"/>
  <c r="AM15" i="3"/>
  <c r="AQ15" i="3"/>
  <c r="AU15" i="3"/>
  <c r="AY15" i="3"/>
  <c r="BC15" i="3"/>
  <c r="BG15" i="3"/>
  <c r="BK15" i="3"/>
  <c r="O16" i="3"/>
  <c r="S16" i="3"/>
  <c r="W16" i="3"/>
  <c r="AA16" i="3"/>
  <c r="AE16" i="3"/>
  <c r="AI16" i="3"/>
  <c r="AM16" i="3"/>
  <c r="AQ16" i="3"/>
  <c r="AU16" i="3"/>
  <c r="AY16" i="3"/>
  <c r="BC16" i="3"/>
  <c r="BG16" i="3"/>
  <c r="BK16" i="3"/>
  <c r="O17" i="3"/>
  <c r="S17" i="3"/>
  <c r="W17" i="3"/>
  <c r="AA17" i="3"/>
  <c r="AE17" i="3"/>
  <c r="AI17" i="3"/>
  <c r="AM17" i="3"/>
  <c r="AQ17" i="3"/>
  <c r="AU17" i="3"/>
  <c r="AY17" i="3"/>
  <c r="BC17" i="3"/>
  <c r="BG17" i="3"/>
  <c r="BK17" i="3"/>
  <c r="O18" i="3"/>
  <c r="S18" i="3"/>
  <c r="W18" i="3"/>
  <c r="AA18" i="3"/>
  <c r="AE18" i="3"/>
  <c r="AI18" i="3"/>
  <c r="AM18" i="3"/>
  <c r="AQ18" i="3"/>
  <c r="AU18" i="3"/>
  <c r="AY18" i="3"/>
  <c r="BC18" i="3"/>
  <c r="BG18" i="3"/>
  <c r="BK18" i="3"/>
  <c r="O19" i="3"/>
  <c r="S19" i="3"/>
  <c r="W19" i="3"/>
  <c r="AA19" i="3"/>
  <c r="AE19" i="3"/>
  <c r="AI19" i="3"/>
  <c r="AM19" i="3"/>
  <c r="AQ19" i="3"/>
  <c r="AU19" i="3"/>
  <c r="AY19" i="3"/>
  <c r="BC19" i="3"/>
  <c r="BG19" i="3"/>
  <c r="BK19" i="3"/>
  <c r="O20" i="3"/>
  <c r="S20" i="3"/>
  <c r="W20" i="3"/>
  <c r="AA20" i="3"/>
  <c r="AE20" i="3"/>
  <c r="AE82" i="3" s="1"/>
  <c r="AI20" i="3"/>
  <c r="AM20" i="3"/>
  <c r="AQ20" i="3"/>
  <c r="AU20" i="3"/>
  <c r="AY20" i="3"/>
  <c r="BC20" i="3"/>
  <c r="BG20" i="3"/>
  <c r="BK20" i="3"/>
  <c r="BK82" i="3" s="1"/>
  <c r="O21" i="3"/>
  <c r="S21" i="3"/>
  <c r="W21" i="3"/>
  <c r="AA21" i="3"/>
  <c r="AE21" i="3"/>
  <c r="AE83" i="3" s="1"/>
  <c r="AI21" i="3"/>
  <c r="AM21" i="3"/>
  <c r="AQ21" i="3"/>
  <c r="AU21" i="3"/>
  <c r="AY21" i="3"/>
  <c r="BC21" i="3"/>
  <c r="BC83" i="3" s="1"/>
  <c r="BG21" i="3"/>
  <c r="BK21" i="3"/>
  <c r="BK83" i="3" s="1"/>
  <c r="O22" i="3"/>
  <c r="S22" i="3"/>
  <c r="W22" i="3"/>
  <c r="W84" i="3" s="1"/>
  <c r="AA22" i="3"/>
  <c r="AA84" i="3" s="1"/>
  <c r="AE22" i="3"/>
  <c r="AI22" i="3"/>
  <c r="AM22" i="3"/>
  <c r="AQ22" i="3"/>
  <c r="AU22" i="3"/>
  <c r="AY22" i="3"/>
  <c r="BC22" i="3"/>
  <c r="BC84" i="3" s="1"/>
  <c r="BG22" i="3"/>
  <c r="BG84" i="3" s="1"/>
  <c r="BK22" i="3"/>
  <c r="BK84" i="3" s="1"/>
  <c r="O23" i="3"/>
  <c r="S23" i="3"/>
  <c r="W23" i="3"/>
  <c r="W85" i="3" s="1"/>
  <c r="AA23" i="3"/>
  <c r="AE23" i="3"/>
  <c r="AI23" i="3"/>
  <c r="AM23" i="3"/>
  <c r="AR23" i="3"/>
  <c r="AZ23" i="3"/>
  <c r="BH23" i="3"/>
  <c r="P24" i="3"/>
  <c r="X24" i="3"/>
  <c r="AF24" i="3"/>
  <c r="AN24" i="3"/>
  <c r="AV24" i="3"/>
  <c r="BD24" i="3"/>
  <c r="BL24" i="3"/>
  <c r="T25" i="3"/>
  <c r="AB25" i="3"/>
  <c r="AJ25" i="3"/>
  <c r="AR25" i="3"/>
  <c r="AZ25" i="3"/>
  <c r="BH25" i="3"/>
  <c r="P26" i="3"/>
  <c r="X26" i="3"/>
  <c r="AF26" i="3"/>
  <c r="AN26" i="3"/>
  <c r="AV26" i="3"/>
  <c r="BD26" i="3"/>
  <c r="BL26" i="3"/>
  <c r="T27" i="3"/>
  <c r="AB27" i="3"/>
  <c r="AJ27" i="3"/>
  <c r="AR27" i="3"/>
  <c r="AZ27" i="3"/>
  <c r="BH27" i="3"/>
  <c r="P28" i="3"/>
  <c r="X28" i="3"/>
  <c r="AF28" i="3"/>
  <c r="AN28" i="3"/>
  <c r="AV28" i="3"/>
  <c r="BD28" i="3"/>
  <c r="BL28" i="3"/>
  <c r="T29" i="3"/>
  <c r="AB29" i="3"/>
  <c r="AJ29" i="3"/>
  <c r="AR29" i="3"/>
  <c r="AZ29" i="3"/>
  <c r="BH29" i="3"/>
  <c r="P30" i="3"/>
  <c r="X30" i="3"/>
  <c r="AF30" i="3"/>
  <c r="AN30" i="3"/>
  <c r="AV30" i="3"/>
  <c r="BD30" i="3"/>
  <c r="BL30" i="3"/>
  <c r="T31" i="3"/>
  <c r="AB31" i="3"/>
  <c r="AJ31" i="3"/>
  <c r="AR31" i="3"/>
  <c r="AZ31" i="3"/>
  <c r="BH31" i="3"/>
  <c r="P32" i="3"/>
  <c r="X32" i="3"/>
  <c r="AF32" i="3"/>
  <c r="AN32" i="3"/>
  <c r="AV32" i="3"/>
  <c r="BD32" i="3"/>
  <c r="BL32" i="3"/>
  <c r="T33" i="3"/>
  <c r="AB33" i="3"/>
  <c r="AJ33" i="3"/>
  <c r="AR33" i="3"/>
  <c r="AZ33" i="3"/>
  <c r="BH33" i="3"/>
  <c r="P34" i="3"/>
  <c r="X34" i="3"/>
  <c r="AF34" i="3"/>
  <c r="AN34" i="3"/>
  <c r="AV34" i="3"/>
  <c r="BD34" i="3"/>
  <c r="BL34" i="3"/>
  <c r="T35" i="3"/>
  <c r="AB35" i="3"/>
  <c r="AJ35" i="3"/>
  <c r="AR35" i="3"/>
  <c r="AZ35" i="3"/>
  <c r="BH35" i="3"/>
  <c r="P36" i="3"/>
  <c r="X36" i="3"/>
  <c r="AF36" i="3"/>
  <c r="AN36" i="3"/>
  <c r="AV36" i="3"/>
  <c r="BD36" i="3"/>
  <c r="BL36" i="3"/>
  <c r="T37" i="3"/>
  <c r="AB37" i="3"/>
  <c r="AJ37" i="3"/>
  <c r="AR37" i="3"/>
  <c r="AZ37" i="3"/>
  <c r="BH37" i="3"/>
  <c r="P38" i="3"/>
  <c r="X38" i="3"/>
  <c r="AF38" i="3"/>
  <c r="AN38" i="3"/>
  <c r="AV38" i="3"/>
  <c r="BD38" i="3"/>
  <c r="BL38" i="3"/>
  <c r="T39" i="3"/>
  <c r="AB39" i="3"/>
  <c r="AJ39" i="3"/>
  <c r="AR39" i="3"/>
  <c r="AZ39" i="3"/>
  <c r="BH39" i="3"/>
  <c r="P40" i="3"/>
  <c r="X40" i="3"/>
  <c r="AF40" i="3"/>
  <c r="AN40" i="3"/>
  <c r="AV40" i="3"/>
  <c r="BD40" i="3"/>
  <c r="BL40" i="3"/>
  <c r="T41" i="3"/>
  <c r="AB41" i="3"/>
  <c r="AJ41" i="3"/>
  <c r="AR41" i="3"/>
  <c r="AZ41" i="3"/>
  <c r="BH41" i="3"/>
  <c r="P42" i="3"/>
  <c r="AB42" i="3"/>
  <c r="AR42" i="3"/>
  <c r="BH42" i="3"/>
  <c r="L3" i="3"/>
  <c r="P3" i="3"/>
  <c r="T3" i="3"/>
  <c r="X3" i="3"/>
  <c r="AB3" i="3"/>
  <c r="AF3" i="3"/>
  <c r="AJ3" i="3"/>
  <c r="AN3" i="3"/>
  <c r="AR3" i="3"/>
  <c r="AV3" i="3"/>
  <c r="AZ3" i="3"/>
  <c r="BD3" i="3"/>
  <c r="BH3" i="3"/>
  <c r="C13" i="3"/>
  <c r="C17" i="3"/>
  <c r="C21" i="3"/>
  <c r="C25" i="3"/>
  <c r="C29" i="3"/>
  <c r="C33" i="3"/>
  <c r="C37" i="3"/>
  <c r="P13" i="3"/>
  <c r="T13" i="3"/>
  <c r="X13" i="3"/>
  <c r="AB13" i="3"/>
  <c r="AF13" i="3"/>
  <c r="AJ13" i="3"/>
  <c r="AN13" i="3"/>
  <c r="AR13" i="3"/>
  <c r="AV13" i="3"/>
  <c r="AZ13" i="3"/>
  <c r="BD13" i="3"/>
  <c r="BH13" i="3"/>
  <c r="BL13" i="3"/>
  <c r="P14" i="3"/>
  <c r="T14" i="3"/>
  <c r="X14" i="3"/>
  <c r="AB14" i="3"/>
  <c r="AF14" i="3"/>
  <c r="AF43" i="3" s="1"/>
  <c r="AJ14" i="3"/>
  <c r="AN14" i="3"/>
  <c r="AR14" i="3"/>
  <c r="AV14" i="3"/>
  <c r="AV43" i="3" s="1"/>
  <c r="AZ14" i="3"/>
  <c r="BD14" i="3"/>
  <c r="BH14" i="3"/>
  <c r="BL14" i="3"/>
  <c r="BL43" i="3" s="1"/>
  <c r="P15" i="3"/>
  <c r="T15" i="3"/>
  <c r="X15" i="3"/>
  <c r="AB15" i="3"/>
  <c r="AF15" i="3"/>
  <c r="AJ15" i="3"/>
  <c r="AN15" i="3"/>
  <c r="AR15" i="3"/>
  <c r="AV15" i="3"/>
  <c r="AZ15" i="3"/>
  <c r="BD15" i="3"/>
  <c r="BH15" i="3"/>
  <c r="BL15" i="3"/>
  <c r="P16" i="3"/>
  <c r="T16" i="3"/>
  <c r="X16" i="3"/>
  <c r="AB16" i="3"/>
  <c r="AF16" i="3"/>
  <c r="AJ16" i="3"/>
  <c r="AN16" i="3"/>
  <c r="AR16" i="3"/>
  <c r="AV16" i="3"/>
  <c r="AZ16" i="3"/>
  <c r="BD16" i="3"/>
  <c r="BH16" i="3"/>
  <c r="BL16" i="3"/>
  <c r="P17" i="3"/>
  <c r="T17" i="3"/>
  <c r="X17" i="3"/>
  <c r="AB17" i="3"/>
  <c r="AF17" i="3"/>
  <c r="AJ17" i="3"/>
  <c r="AN17" i="3"/>
  <c r="AR17" i="3"/>
  <c r="AV17" i="3"/>
  <c r="AZ17" i="3"/>
  <c r="BD17" i="3"/>
  <c r="BH17" i="3"/>
  <c r="BL17" i="3"/>
  <c r="P18" i="3"/>
  <c r="T18" i="3"/>
  <c r="X18" i="3"/>
  <c r="AB18" i="3"/>
  <c r="AF18" i="3"/>
  <c r="AJ18" i="3"/>
  <c r="AN18" i="3"/>
  <c r="AR18" i="3"/>
  <c r="AV18" i="3"/>
  <c r="AZ18" i="3"/>
  <c r="BD18" i="3"/>
  <c r="BH18" i="3"/>
  <c r="BL18" i="3"/>
  <c r="P19" i="3"/>
  <c r="T19" i="3"/>
  <c r="X19" i="3"/>
  <c r="AB19" i="3"/>
  <c r="AF19" i="3"/>
  <c r="AJ19" i="3"/>
  <c r="AN19" i="3"/>
  <c r="AR19" i="3"/>
  <c r="AV19" i="3"/>
  <c r="AZ19" i="3"/>
  <c r="BD19" i="3"/>
  <c r="BH19" i="3"/>
  <c r="BL19" i="3"/>
  <c r="P20" i="3"/>
  <c r="T20" i="3"/>
  <c r="X20" i="3"/>
  <c r="AB20" i="3"/>
  <c r="AF20" i="3"/>
  <c r="AJ20" i="3"/>
  <c r="AN20" i="3"/>
  <c r="AR20" i="3"/>
  <c r="AV20" i="3"/>
  <c r="AZ20" i="3"/>
  <c r="BD20" i="3"/>
  <c r="BH20" i="3"/>
  <c r="BL20" i="3"/>
  <c r="P21" i="3"/>
  <c r="T21" i="3"/>
  <c r="X21" i="3"/>
  <c r="AB21" i="3"/>
  <c r="AF21" i="3"/>
  <c r="AJ21" i="3"/>
  <c r="AN21" i="3"/>
  <c r="AR21" i="3"/>
  <c r="AV21" i="3"/>
  <c r="AZ21" i="3"/>
  <c r="BD21" i="3"/>
  <c r="BH21" i="3"/>
  <c r="BL21" i="3"/>
  <c r="P22" i="3"/>
  <c r="T22" i="3"/>
  <c r="X22" i="3"/>
  <c r="AB22" i="3"/>
  <c r="AF22" i="3"/>
  <c r="AJ22" i="3"/>
  <c r="AN22" i="3"/>
  <c r="AR22" i="3"/>
  <c r="AV22" i="3"/>
  <c r="AZ22" i="3"/>
  <c r="BD22" i="3"/>
  <c r="BH22" i="3"/>
  <c r="BL22" i="3"/>
  <c r="P23" i="3"/>
  <c r="T23" i="3"/>
  <c r="X23" i="3"/>
  <c r="AB23" i="3"/>
  <c r="AF23" i="3"/>
  <c r="AJ23" i="3"/>
  <c r="AN23" i="3"/>
  <c r="AT23" i="3"/>
  <c r="BB23" i="3"/>
  <c r="BJ23" i="3"/>
  <c r="BJ85" i="3" s="1"/>
  <c r="R24" i="3"/>
  <c r="Z24" i="3"/>
  <c r="AH24" i="3"/>
  <c r="AP24" i="3"/>
  <c r="AX24" i="3"/>
  <c r="BF24" i="3"/>
  <c r="N25" i="3"/>
  <c r="V25" i="3"/>
  <c r="AD25" i="3"/>
  <c r="AL25" i="3"/>
  <c r="AT25" i="3"/>
  <c r="BB25" i="3"/>
  <c r="BJ25" i="3"/>
  <c r="BJ87" i="3" s="1"/>
  <c r="R26" i="3"/>
  <c r="Z26" i="3"/>
  <c r="AH26" i="3"/>
  <c r="AP26" i="3"/>
  <c r="AX26" i="3"/>
  <c r="BF26" i="3"/>
  <c r="N27" i="3"/>
  <c r="V27" i="3"/>
  <c r="AD27" i="3"/>
  <c r="AL27" i="3"/>
  <c r="AT27" i="3"/>
  <c r="BB27" i="3"/>
  <c r="BJ27" i="3"/>
  <c r="BJ89" i="3" s="1"/>
  <c r="R28" i="3"/>
  <c r="Z28" i="3"/>
  <c r="AH28" i="3"/>
  <c r="AP28" i="3"/>
  <c r="AX28" i="3"/>
  <c r="BF28" i="3"/>
  <c r="N29" i="3"/>
  <c r="V29" i="3"/>
  <c r="AD29" i="3"/>
  <c r="AL29" i="3"/>
  <c r="AT29" i="3"/>
  <c r="BB29" i="3"/>
  <c r="BJ29" i="3"/>
  <c r="BJ91" i="3" s="1"/>
  <c r="R30" i="3"/>
  <c r="Z30" i="3"/>
  <c r="AH30" i="3"/>
  <c r="AP30" i="3"/>
  <c r="AX30" i="3"/>
  <c r="BF30" i="3"/>
  <c r="N31" i="3"/>
  <c r="V31" i="3"/>
  <c r="AD31" i="3"/>
  <c r="AL31" i="3"/>
  <c r="AT31" i="3"/>
  <c r="BB31" i="3"/>
  <c r="BJ31" i="3"/>
  <c r="BJ93" i="3" s="1"/>
  <c r="R32" i="3"/>
  <c r="Z32" i="3"/>
  <c r="AH32" i="3"/>
  <c r="AP32" i="3"/>
  <c r="AX32" i="3"/>
  <c r="BF32" i="3"/>
  <c r="N33" i="3"/>
  <c r="V33" i="3"/>
  <c r="AD33" i="3"/>
  <c r="AL33" i="3"/>
  <c r="AT33" i="3"/>
  <c r="BB33" i="3"/>
  <c r="BJ33" i="3"/>
  <c r="BJ95" i="3" s="1"/>
  <c r="R34" i="3"/>
  <c r="Z34" i="3"/>
  <c r="AH34" i="3"/>
  <c r="AP34" i="3"/>
  <c r="AX34" i="3"/>
  <c r="BF34" i="3"/>
  <c r="N35" i="3"/>
  <c r="V35" i="3"/>
  <c r="AD35" i="3"/>
  <c r="AL35" i="3"/>
  <c r="AT35" i="3"/>
  <c r="BB35" i="3"/>
  <c r="BJ35" i="3"/>
  <c r="BJ97" i="3" s="1"/>
  <c r="R36" i="3"/>
  <c r="Z36" i="3"/>
  <c r="AH36" i="3"/>
  <c r="AP36" i="3"/>
  <c r="AX36" i="3"/>
  <c r="BF36" i="3"/>
  <c r="N37" i="3"/>
  <c r="V37" i="3"/>
  <c r="AD37" i="3"/>
  <c r="AL37" i="3"/>
  <c r="AT37" i="3"/>
  <c r="BB37" i="3"/>
  <c r="BJ37" i="3"/>
  <c r="BJ99" i="3" s="1"/>
  <c r="R38" i="3"/>
  <c r="Z38" i="3"/>
  <c r="AH38" i="3"/>
  <c r="AP38" i="3"/>
  <c r="AX38" i="3"/>
  <c r="BF38" i="3"/>
  <c r="N39" i="3"/>
  <c r="V39" i="3"/>
  <c r="AD39" i="3"/>
  <c r="AL39" i="3"/>
  <c r="AT39" i="3"/>
  <c r="BB39" i="3"/>
  <c r="BJ39" i="3"/>
  <c r="BJ101" i="3" s="1"/>
  <c r="R40" i="3"/>
  <c r="Z40" i="3"/>
  <c r="AH40" i="3"/>
  <c r="AP40" i="3"/>
  <c r="AX40" i="3"/>
  <c r="BF40" i="3"/>
  <c r="N41" i="3"/>
  <c r="V41" i="3"/>
  <c r="AD41" i="3"/>
  <c r="AL41" i="3"/>
  <c r="AT41" i="3"/>
  <c r="BB41" i="3"/>
  <c r="BJ41" i="3"/>
  <c r="BJ103" i="3" s="1"/>
  <c r="R42" i="3"/>
  <c r="AF42" i="3"/>
  <c r="AV42" i="3"/>
  <c r="W61" i="3"/>
  <c r="BC62" i="3"/>
  <c r="BK42" i="3"/>
  <c r="BK104" i="3" s="1"/>
  <c r="BG42" i="3"/>
  <c r="BC42" i="3"/>
  <c r="BC104" i="3" s="1"/>
  <c r="AY42" i="3"/>
  <c r="AU42" i="3"/>
  <c r="AQ42" i="3"/>
  <c r="AM42" i="3"/>
  <c r="AI42" i="3"/>
  <c r="AE42" i="3"/>
  <c r="AE104" i="3" s="1"/>
  <c r="AA42" i="3"/>
  <c r="W42" i="3"/>
  <c r="S42" i="3"/>
  <c r="O42" i="3"/>
  <c r="BK41" i="3"/>
  <c r="BK103" i="3" s="1"/>
  <c r="BG41" i="3"/>
  <c r="BG103" i="3" s="1"/>
  <c r="BC41" i="3"/>
  <c r="AY41" i="3"/>
  <c r="AU41" i="3"/>
  <c r="AQ41" i="3"/>
  <c r="AM41" i="3"/>
  <c r="AI41" i="3"/>
  <c r="AI103" i="3" s="1"/>
  <c r="AE41" i="3"/>
  <c r="AE103" i="3" s="1"/>
  <c r="AA41" i="3"/>
  <c r="W41" i="3"/>
  <c r="S41" i="3"/>
  <c r="O41" i="3"/>
  <c r="BK40" i="3"/>
  <c r="BK102" i="3" s="1"/>
  <c r="BG40" i="3"/>
  <c r="BC40" i="3"/>
  <c r="BC102" i="3" s="1"/>
  <c r="AY40" i="3"/>
  <c r="AU40" i="3"/>
  <c r="AQ40" i="3"/>
  <c r="AM40" i="3"/>
  <c r="AI40" i="3"/>
  <c r="AE40" i="3"/>
  <c r="AA40" i="3"/>
  <c r="W40" i="3"/>
  <c r="W102" i="3" s="1"/>
  <c r="S40" i="3"/>
  <c r="O40" i="3"/>
  <c r="BK39" i="3"/>
  <c r="BK101" i="3" s="1"/>
  <c r="BG39" i="3"/>
  <c r="BC39" i="3"/>
  <c r="BC101" i="3" s="1"/>
  <c r="AY39" i="3"/>
  <c r="AU39" i="3"/>
  <c r="AQ39" i="3"/>
  <c r="AM39" i="3"/>
  <c r="AI39" i="3"/>
  <c r="AE39" i="3"/>
  <c r="AA39" i="3"/>
  <c r="W39" i="3"/>
  <c r="W101" i="3" s="1"/>
  <c r="S39" i="3"/>
  <c r="O39" i="3"/>
  <c r="BK38" i="3"/>
  <c r="BK100" i="3" s="1"/>
  <c r="BG38" i="3"/>
  <c r="BC38" i="3"/>
  <c r="BC100" i="3" s="1"/>
  <c r="AY38" i="3"/>
  <c r="AU38" i="3"/>
  <c r="AQ38" i="3"/>
  <c r="AM38" i="3"/>
  <c r="AI38" i="3"/>
  <c r="AE38" i="3"/>
  <c r="AE100" i="3" s="1"/>
  <c r="AA38" i="3"/>
  <c r="W38" i="3"/>
  <c r="S38" i="3"/>
  <c r="O38" i="3"/>
  <c r="BK37" i="3"/>
  <c r="BK99" i="3" s="1"/>
  <c r="BG37" i="3"/>
  <c r="BG99" i="3" s="1"/>
  <c r="BC37" i="3"/>
  <c r="AY37" i="3"/>
  <c r="AU37" i="3"/>
  <c r="AQ37" i="3"/>
  <c r="AM37" i="3"/>
  <c r="AI37" i="3"/>
  <c r="AI99" i="3" s="1"/>
  <c r="AE37" i="3"/>
  <c r="AE99" i="3" s="1"/>
  <c r="AA37" i="3"/>
  <c r="W37" i="3"/>
  <c r="S37" i="3"/>
  <c r="O37" i="3"/>
  <c r="BK36" i="3"/>
  <c r="BK98" i="3" s="1"/>
  <c r="BG36" i="3"/>
  <c r="BC36" i="3"/>
  <c r="BC98" i="3" s="1"/>
  <c r="AY36" i="3"/>
  <c r="AU36" i="3"/>
  <c r="AQ36" i="3"/>
  <c r="AM36" i="3"/>
  <c r="AI36" i="3"/>
  <c r="AE36" i="3"/>
  <c r="AA36" i="3"/>
  <c r="W36" i="3"/>
  <c r="W98" i="3" s="1"/>
  <c r="S36" i="3"/>
  <c r="O36" i="3"/>
  <c r="BK35" i="3"/>
  <c r="BK97" i="3" s="1"/>
  <c r="BG35" i="3"/>
  <c r="BC35" i="3"/>
  <c r="BC97" i="3" s="1"/>
  <c r="AY35" i="3"/>
  <c r="AU35" i="3"/>
  <c r="AQ35" i="3"/>
  <c r="AM35" i="3"/>
  <c r="AI35" i="3"/>
  <c r="AE35" i="3"/>
  <c r="AA35" i="3"/>
  <c r="W35" i="3"/>
  <c r="W97" i="3" s="1"/>
  <c r="S35" i="3"/>
  <c r="O35" i="3"/>
  <c r="BK34" i="3"/>
  <c r="BK96" i="3" s="1"/>
  <c r="BG34" i="3"/>
  <c r="BC34" i="3"/>
  <c r="BC96" i="3" s="1"/>
  <c r="AY34" i="3"/>
  <c r="AU34" i="3"/>
  <c r="AQ34" i="3"/>
  <c r="AM34" i="3"/>
  <c r="AI34" i="3"/>
  <c r="AI96" i="3" s="1"/>
  <c r="AE34" i="3"/>
  <c r="AE96" i="3" s="1"/>
  <c r="AA34" i="3"/>
  <c r="W34" i="3"/>
  <c r="S34" i="3"/>
  <c r="O34" i="3"/>
  <c r="BK33" i="3"/>
  <c r="BK95" i="3" s="1"/>
  <c r="BG33" i="3"/>
  <c r="BG95" i="3" s="1"/>
  <c r="BC33" i="3"/>
  <c r="AY33" i="3"/>
  <c r="AU33" i="3"/>
  <c r="AQ33" i="3"/>
  <c r="AM33" i="3"/>
  <c r="AI33" i="3"/>
  <c r="AI95" i="3" s="1"/>
  <c r="AE33" i="3"/>
  <c r="AE95" i="3" s="1"/>
  <c r="AA33" i="3"/>
  <c r="W33" i="3"/>
  <c r="S33" i="3"/>
  <c r="O33" i="3"/>
  <c r="BK32" i="3"/>
  <c r="BK94" i="3" s="1"/>
  <c r="BG32" i="3"/>
  <c r="BC32" i="3"/>
  <c r="BC94" i="3" s="1"/>
  <c r="AY32" i="3"/>
  <c r="AU32" i="3"/>
  <c r="AQ32" i="3"/>
  <c r="AM32" i="3"/>
  <c r="AI32" i="3"/>
  <c r="AE32" i="3"/>
  <c r="AA32" i="3"/>
  <c r="W32" i="3"/>
  <c r="W94" i="3" s="1"/>
  <c r="S32" i="3"/>
  <c r="O32" i="3"/>
  <c r="BK31" i="3"/>
  <c r="BK93" i="3" s="1"/>
  <c r="BG31" i="3"/>
  <c r="BC31" i="3"/>
  <c r="BC93" i="3" s="1"/>
  <c r="AY31" i="3"/>
  <c r="AU31" i="3"/>
  <c r="AQ31" i="3"/>
  <c r="AM31" i="3"/>
  <c r="AI31" i="3"/>
  <c r="AE31" i="3"/>
  <c r="AA31" i="3"/>
  <c r="W31" i="3"/>
  <c r="W93" i="3" s="1"/>
  <c r="S31" i="3"/>
  <c r="O31" i="3"/>
  <c r="BK30" i="3"/>
  <c r="BK92" i="3" s="1"/>
  <c r="BG30" i="3"/>
  <c r="BC30" i="3"/>
  <c r="BC92" i="3" s="1"/>
  <c r="AY30" i="3"/>
  <c r="AU30" i="3"/>
  <c r="AQ30" i="3"/>
  <c r="AM30" i="3"/>
  <c r="AI30" i="3"/>
  <c r="AI92" i="3" s="1"/>
  <c r="AE30" i="3"/>
  <c r="AE92" i="3" s="1"/>
  <c r="AA30" i="3"/>
  <c r="W30" i="3"/>
  <c r="S30" i="3"/>
  <c r="O30" i="3"/>
  <c r="BK29" i="3"/>
  <c r="BK91" i="3" s="1"/>
  <c r="BG29" i="3"/>
  <c r="BG91" i="3" s="1"/>
  <c r="BC29" i="3"/>
  <c r="AY29" i="3"/>
  <c r="AU29" i="3"/>
  <c r="AQ29" i="3"/>
  <c r="AM29" i="3"/>
  <c r="AI29" i="3"/>
  <c r="AI91" i="3" s="1"/>
  <c r="AE29" i="3"/>
  <c r="AE91" i="3" s="1"/>
  <c r="AA29" i="3"/>
  <c r="W29" i="3"/>
  <c r="S29" i="3"/>
  <c r="O29" i="3"/>
  <c r="BK28" i="3"/>
  <c r="BK90" i="3" s="1"/>
  <c r="BG28" i="3"/>
  <c r="BC28" i="3"/>
  <c r="BC90" i="3" s="1"/>
  <c r="AY28" i="3"/>
  <c r="AU28" i="3"/>
  <c r="AQ28" i="3"/>
  <c r="AM28" i="3"/>
  <c r="AI28" i="3"/>
  <c r="AE28" i="3"/>
  <c r="AA28" i="3"/>
  <c r="W28" i="3"/>
  <c r="W90" i="3" s="1"/>
  <c r="S28" i="3"/>
  <c r="O28" i="3"/>
  <c r="BK27" i="3"/>
  <c r="BK89" i="3" s="1"/>
  <c r="BG27" i="3"/>
  <c r="BC27" i="3"/>
  <c r="BC89" i="3" s="1"/>
  <c r="AY27" i="3"/>
  <c r="AU27" i="3"/>
  <c r="AQ27" i="3"/>
  <c r="AM27" i="3"/>
  <c r="AI27" i="3"/>
  <c r="AE27" i="3"/>
  <c r="AA27" i="3"/>
  <c r="W27" i="3"/>
  <c r="W89" i="3" s="1"/>
  <c r="S27" i="3"/>
  <c r="O27" i="3"/>
  <c r="BK26" i="3"/>
  <c r="BK88" i="3" s="1"/>
  <c r="BG26" i="3"/>
  <c r="BC26" i="3"/>
  <c r="BC88" i="3" s="1"/>
  <c r="AY26" i="3"/>
  <c r="AU26" i="3"/>
  <c r="AQ26" i="3"/>
  <c r="AM26" i="3"/>
  <c r="AI26" i="3"/>
  <c r="AI88" i="3" s="1"/>
  <c r="AE26" i="3"/>
  <c r="AE88" i="3" s="1"/>
  <c r="AA26" i="3"/>
  <c r="W26" i="3"/>
  <c r="S26" i="3"/>
  <c r="O26" i="3"/>
  <c r="BK25" i="3"/>
  <c r="BK87" i="3" s="1"/>
  <c r="BG25" i="3"/>
  <c r="BG87" i="3" s="1"/>
  <c r="BC25" i="3"/>
  <c r="AY25" i="3"/>
  <c r="AU25" i="3"/>
  <c r="AQ25" i="3"/>
  <c r="AM25" i="3"/>
  <c r="AI25" i="3"/>
  <c r="AI87" i="3" s="1"/>
  <c r="AE25" i="3"/>
  <c r="AE87" i="3" s="1"/>
  <c r="AA25" i="3"/>
  <c r="W25" i="3"/>
  <c r="S25" i="3"/>
  <c r="O25" i="3"/>
  <c r="BK24" i="3"/>
  <c r="BK86" i="3" s="1"/>
  <c r="BG24" i="3"/>
  <c r="BC24" i="3"/>
  <c r="BC86" i="3" s="1"/>
  <c r="AY24" i="3"/>
  <c r="AU24" i="3"/>
  <c r="AQ24" i="3"/>
  <c r="AM24" i="3"/>
  <c r="AI24" i="3"/>
  <c r="AE24" i="3"/>
  <c r="AA24" i="3"/>
  <c r="W24" i="3"/>
  <c r="W86" i="3" s="1"/>
  <c r="S24" i="3"/>
  <c r="O24" i="3"/>
  <c r="BK23" i="3"/>
  <c r="BK85" i="3" s="1"/>
  <c r="BG23" i="3"/>
  <c r="BC23" i="3"/>
  <c r="BC85" i="3" s="1"/>
  <c r="AY23" i="3"/>
  <c r="AU23" i="3"/>
  <c r="BJ42" i="3"/>
  <c r="BJ104" i="3" s="1"/>
  <c r="BF42" i="3"/>
  <c r="BB42" i="3"/>
  <c r="AX42" i="3"/>
  <c r="AT42" i="3"/>
  <c r="AP42" i="3"/>
  <c r="AL42" i="3"/>
  <c r="AH42" i="3"/>
  <c r="AD42" i="3"/>
  <c r="Z42" i="3"/>
  <c r="V42" i="3"/>
  <c r="BM42" i="3"/>
  <c r="BI42" i="3"/>
  <c r="BE42" i="3"/>
  <c r="BA42" i="3"/>
  <c r="AW42" i="3"/>
  <c r="AS42" i="3"/>
  <c r="AO42" i="3"/>
  <c r="AK42" i="3"/>
  <c r="AG42" i="3"/>
  <c r="AC42" i="3"/>
  <c r="Y42" i="3"/>
  <c r="U42" i="3"/>
  <c r="Q42" i="3"/>
  <c r="BM41" i="3"/>
  <c r="BI41" i="3"/>
  <c r="BE41" i="3"/>
  <c r="BA41" i="3"/>
  <c r="AW41" i="3"/>
  <c r="AS41" i="3"/>
  <c r="AO41" i="3"/>
  <c r="AK41" i="3"/>
  <c r="AG41" i="3"/>
  <c r="AC41" i="3"/>
  <c r="Y41" i="3"/>
  <c r="U41" i="3"/>
  <c r="Q41" i="3"/>
  <c r="BM40" i="3"/>
  <c r="BI40" i="3"/>
  <c r="BE40" i="3"/>
  <c r="BA40" i="3"/>
  <c r="AW40" i="3"/>
  <c r="AS40" i="3"/>
  <c r="AO40" i="3"/>
  <c r="AK40" i="3"/>
  <c r="AG40" i="3"/>
  <c r="AC40" i="3"/>
  <c r="Y40" i="3"/>
  <c r="U40" i="3"/>
  <c r="Q40" i="3"/>
  <c r="BM39" i="3"/>
  <c r="BI39" i="3"/>
  <c r="BE39" i="3"/>
  <c r="BA39" i="3"/>
  <c r="AW39" i="3"/>
  <c r="AS39" i="3"/>
  <c r="AO39" i="3"/>
  <c r="AK39" i="3"/>
  <c r="AG39" i="3"/>
  <c r="AC39" i="3"/>
  <c r="Y39" i="3"/>
  <c r="U39" i="3"/>
  <c r="Q39" i="3"/>
  <c r="BM38" i="3"/>
  <c r="BI38" i="3"/>
  <c r="BE38" i="3"/>
  <c r="BA38" i="3"/>
  <c r="AW38" i="3"/>
  <c r="AS38" i="3"/>
  <c r="AO38" i="3"/>
  <c r="AK38" i="3"/>
  <c r="AG38" i="3"/>
  <c r="AC38" i="3"/>
  <c r="Y38" i="3"/>
  <c r="U38" i="3"/>
  <c r="Q38" i="3"/>
  <c r="BM37" i="3"/>
  <c r="BI37" i="3"/>
  <c r="BE37" i="3"/>
  <c r="BA37" i="3"/>
  <c r="AW37" i="3"/>
  <c r="AS37" i="3"/>
  <c r="AO37" i="3"/>
  <c r="AK37" i="3"/>
  <c r="AG37" i="3"/>
  <c r="AC37" i="3"/>
  <c r="Y37" i="3"/>
  <c r="U37" i="3"/>
  <c r="Q37" i="3"/>
  <c r="BM36" i="3"/>
  <c r="BI36" i="3"/>
  <c r="BE36" i="3"/>
  <c r="BA36" i="3"/>
  <c r="AW36" i="3"/>
  <c r="AS36" i="3"/>
  <c r="AO36" i="3"/>
  <c r="AK36" i="3"/>
  <c r="AG36" i="3"/>
  <c r="AC36" i="3"/>
  <c r="Y36" i="3"/>
  <c r="U36" i="3"/>
  <c r="Q36" i="3"/>
  <c r="Q98" i="3" s="1"/>
  <c r="BM35" i="3"/>
  <c r="BI35" i="3"/>
  <c r="BE35" i="3"/>
  <c r="BA35" i="3"/>
  <c r="AW35" i="3"/>
  <c r="AS35" i="3"/>
  <c r="AO35" i="3"/>
  <c r="AK35" i="3"/>
  <c r="AG35" i="3"/>
  <c r="AC35" i="3"/>
  <c r="Y35" i="3"/>
  <c r="U35" i="3"/>
  <c r="Q35" i="3"/>
  <c r="BM34" i="3"/>
  <c r="BI34" i="3"/>
  <c r="BE34" i="3"/>
  <c r="BA34" i="3"/>
  <c r="AW34" i="3"/>
  <c r="AS34" i="3"/>
  <c r="AO34" i="3"/>
  <c r="AK34" i="3"/>
  <c r="AG34" i="3"/>
  <c r="AC34" i="3"/>
  <c r="Y34" i="3"/>
  <c r="U34" i="3"/>
  <c r="Q34" i="3"/>
  <c r="BM33" i="3"/>
  <c r="BI33" i="3"/>
  <c r="BE33" i="3"/>
  <c r="BA33" i="3"/>
  <c r="AW33" i="3"/>
  <c r="AS33" i="3"/>
  <c r="AO33" i="3"/>
  <c r="AK33" i="3"/>
  <c r="AG33" i="3"/>
  <c r="AC33" i="3"/>
  <c r="Y33" i="3"/>
  <c r="U33" i="3"/>
  <c r="Q33" i="3"/>
  <c r="BM32" i="3"/>
  <c r="BM94" i="3" s="1"/>
  <c r="BI32" i="3"/>
  <c r="BE32" i="3"/>
  <c r="BA32" i="3"/>
  <c r="AW32" i="3"/>
  <c r="AW94" i="3" s="1"/>
  <c r="AS32" i="3"/>
  <c r="AO32" i="3"/>
  <c r="AK32" i="3"/>
  <c r="AG32" i="3"/>
  <c r="AG94" i="3" s="1"/>
  <c r="AC32" i="3"/>
  <c r="Y32" i="3"/>
  <c r="U32" i="3"/>
  <c r="Q32" i="3"/>
  <c r="Q94" i="3" s="1"/>
  <c r="BM31" i="3"/>
  <c r="BI31" i="3"/>
  <c r="BE31" i="3"/>
  <c r="BA31" i="3"/>
  <c r="AW31" i="3"/>
  <c r="AS31" i="3"/>
  <c r="AO31" i="3"/>
  <c r="AK31" i="3"/>
  <c r="AG31" i="3"/>
  <c r="AC31" i="3"/>
  <c r="Y31" i="3"/>
  <c r="U31" i="3"/>
  <c r="Q31" i="3"/>
  <c r="BM30" i="3"/>
  <c r="BI30" i="3"/>
  <c r="BE30" i="3"/>
  <c r="BA30" i="3"/>
  <c r="AW30" i="3"/>
  <c r="AS30" i="3"/>
  <c r="AO30" i="3"/>
  <c r="AK30" i="3"/>
  <c r="AG30" i="3"/>
  <c r="AC30" i="3"/>
  <c r="Y30" i="3"/>
  <c r="U30" i="3"/>
  <c r="Q30" i="3"/>
  <c r="BM29" i="3"/>
  <c r="BI29" i="3"/>
  <c r="BE29" i="3"/>
  <c r="BA29" i="3"/>
  <c r="AW29" i="3"/>
  <c r="AS29" i="3"/>
  <c r="AO29" i="3"/>
  <c r="AK29" i="3"/>
  <c r="AG29" i="3"/>
  <c r="AC29" i="3"/>
  <c r="Y29" i="3"/>
  <c r="U29" i="3"/>
  <c r="Q29" i="3"/>
  <c r="BM28" i="3"/>
  <c r="BM90" i="3" s="1"/>
  <c r="BI28" i="3"/>
  <c r="BE28" i="3"/>
  <c r="BA28" i="3"/>
  <c r="AW28" i="3"/>
  <c r="AW90" i="3" s="1"/>
  <c r="AS28" i="3"/>
  <c r="AO28" i="3"/>
  <c r="AK28" i="3"/>
  <c r="AG28" i="3"/>
  <c r="AG90" i="3" s="1"/>
  <c r="AC28" i="3"/>
  <c r="Y28" i="3"/>
  <c r="U28" i="3"/>
  <c r="Q28" i="3"/>
  <c r="Q90" i="3" s="1"/>
  <c r="BM27" i="3"/>
  <c r="BI27" i="3"/>
  <c r="BE27" i="3"/>
  <c r="BA27" i="3"/>
  <c r="AW27" i="3"/>
  <c r="AS27" i="3"/>
  <c r="AO27" i="3"/>
  <c r="AK27" i="3"/>
  <c r="AG27" i="3"/>
  <c r="AC27" i="3"/>
  <c r="Y27" i="3"/>
  <c r="U27" i="3"/>
  <c r="Q27" i="3"/>
  <c r="BM26" i="3"/>
  <c r="BI26" i="3"/>
  <c r="BE26" i="3"/>
  <c r="BA26" i="3"/>
  <c r="AW26" i="3"/>
  <c r="AS26" i="3"/>
  <c r="AO26" i="3"/>
  <c r="AK26" i="3"/>
  <c r="AG26" i="3"/>
  <c r="AC26" i="3"/>
  <c r="Y26" i="3"/>
  <c r="U26" i="3"/>
  <c r="Q26" i="3"/>
  <c r="BM25" i="3"/>
  <c r="BI25" i="3"/>
  <c r="BE25" i="3"/>
  <c r="BA25" i="3"/>
  <c r="AW25" i="3"/>
  <c r="AS25" i="3"/>
  <c r="AO25" i="3"/>
  <c r="AK25" i="3"/>
  <c r="AG25" i="3"/>
  <c r="AC25" i="3"/>
  <c r="Y25" i="3"/>
  <c r="U25" i="3"/>
  <c r="Q25" i="3"/>
  <c r="BM24" i="3"/>
  <c r="BM86" i="3" s="1"/>
  <c r="BI24" i="3"/>
  <c r="BE24" i="3"/>
  <c r="BA24" i="3"/>
  <c r="AW24" i="3"/>
  <c r="AW86" i="3" s="1"/>
  <c r="AS24" i="3"/>
  <c r="AO24" i="3"/>
  <c r="AK24" i="3"/>
  <c r="AG24" i="3"/>
  <c r="AG86" i="3" s="1"/>
  <c r="AC24" i="3"/>
  <c r="Y24" i="3"/>
  <c r="U24" i="3"/>
  <c r="Q24" i="3"/>
  <c r="Q86" i="3" s="1"/>
  <c r="BM23" i="3"/>
  <c r="BI23" i="3"/>
  <c r="BE23" i="3"/>
  <c r="BA23" i="3"/>
  <c r="AW23" i="3"/>
  <c r="AS23" i="3"/>
  <c r="AO23" i="3"/>
  <c r="Q13" i="3"/>
  <c r="U13" i="3"/>
  <c r="Y13" i="3"/>
  <c r="AC13" i="3"/>
  <c r="AG13" i="3"/>
  <c r="AK13" i="3"/>
  <c r="AO13" i="3"/>
  <c r="AS13" i="3"/>
  <c r="AW13" i="3"/>
  <c r="BA13" i="3"/>
  <c r="BE13" i="3"/>
  <c r="BI13" i="3"/>
  <c r="BM13" i="3"/>
  <c r="Q14" i="3"/>
  <c r="U14" i="3"/>
  <c r="Y14" i="3"/>
  <c r="AC14" i="3"/>
  <c r="AG14" i="3"/>
  <c r="AG43" i="3" s="1"/>
  <c r="AK14" i="3"/>
  <c r="AO14" i="3"/>
  <c r="AS14" i="3"/>
  <c r="AW14" i="3"/>
  <c r="AW43" i="3" s="1"/>
  <c r="BA14" i="3"/>
  <c r="BE14" i="3"/>
  <c r="BI14" i="3"/>
  <c r="BM14" i="3"/>
  <c r="BM43" i="3" s="1"/>
  <c r="Q15" i="3"/>
  <c r="U15" i="3"/>
  <c r="Y15" i="3"/>
  <c r="AC15" i="3"/>
  <c r="AG15" i="3"/>
  <c r="AK15" i="3"/>
  <c r="AO15" i="3"/>
  <c r="AS15" i="3"/>
  <c r="AW15" i="3"/>
  <c r="BA15" i="3"/>
  <c r="BE15" i="3"/>
  <c r="BI15" i="3"/>
  <c r="BM15" i="3"/>
  <c r="Q16" i="3"/>
  <c r="U16" i="3"/>
  <c r="Y16" i="3"/>
  <c r="AC16" i="3"/>
  <c r="AG16" i="3"/>
  <c r="AK16" i="3"/>
  <c r="AO16" i="3"/>
  <c r="AS16" i="3"/>
  <c r="AW16" i="3"/>
  <c r="BA16" i="3"/>
  <c r="BE16" i="3"/>
  <c r="BI16" i="3"/>
  <c r="BM16" i="3"/>
  <c r="Q17" i="3"/>
  <c r="U17" i="3"/>
  <c r="Y17" i="3"/>
  <c r="AC17" i="3"/>
  <c r="AG17" i="3"/>
  <c r="AK17" i="3"/>
  <c r="AO17" i="3"/>
  <c r="AS17" i="3"/>
  <c r="AW17" i="3"/>
  <c r="BA17" i="3"/>
  <c r="BE17" i="3"/>
  <c r="BI17" i="3"/>
  <c r="BM17" i="3"/>
  <c r="Q18" i="3"/>
  <c r="U18" i="3"/>
  <c r="Y18" i="3"/>
  <c r="AC18" i="3"/>
  <c r="AG18" i="3"/>
  <c r="AK18" i="3"/>
  <c r="AO18" i="3"/>
  <c r="AS18" i="3"/>
  <c r="AW18" i="3"/>
  <c r="BA18" i="3"/>
  <c r="BE18" i="3"/>
  <c r="BI18" i="3"/>
  <c r="BM18" i="3"/>
  <c r="Q19" i="3"/>
  <c r="U19" i="3"/>
  <c r="Y19" i="3"/>
  <c r="AC19" i="3"/>
  <c r="AG19" i="3"/>
  <c r="AK19" i="3"/>
  <c r="AO19" i="3"/>
  <c r="AS19" i="3"/>
  <c r="AW19" i="3"/>
  <c r="BA19" i="3"/>
  <c r="BE19" i="3"/>
  <c r="BI19" i="3"/>
  <c r="BM19" i="3"/>
  <c r="Q20" i="3"/>
  <c r="U20" i="3"/>
  <c r="Y20" i="3"/>
  <c r="AC20" i="3"/>
  <c r="AG20" i="3"/>
  <c r="AK20" i="3"/>
  <c r="AO20" i="3"/>
  <c r="AS20" i="3"/>
  <c r="AW20" i="3"/>
  <c r="BA20" i="3"/>
  <c r="BE20" i="3"/>
  <c r="BI20" i="3"/>
  <c r="BM20" i="3"/>
  <c r="Q21" i="3"/>
  <c r="Q83" i="3" s="1"/>
  <c r="U21" i="3"/>
  <c r="Y21" i="3"/>
  <c r="AC21" i="3"/>
  <c r="AG21" i="3"/>
  <c r="AG83" i="3" s="1"/>
  <c r="AK21" i="3"/>
  <c r="AO21" i="3"/>
  <c r="AS21" i="3"/>
  <c r="AW21" i="3"/>
  <c r="AW83" i="3" s="1"/>
  <c r="BA21" i="3"/>
  <c r="BE21" i="3"/>
  <c r="BI21" i="3"/>
  <c r="BM21" i="3"/>
  <c r="BM83" i="3" s="1"/>
  <c r="Q22" i="3"/>
  <c r="U22" i="3"/>
  <c r="Y22" i="3"/>
  <c r="AC22" i="3"/>
  <c r="AG22" i="3"/>
  <c r="AK22" i="3"/>
  <c r="AO22" i="3"/>
  <c r="AS22" i="3"/>
  <c r="AW22" i="3"/>
  <c r="BA22" i="3"/>
  <c r="BE22" i="3"/>
  <c r="BI22" i="3"/>
  <c r="BM22" i="3"/>
  <c r="Q23" i="3"/>
  <c r="U23" i="3"/>
  <c r="Y23" i="3"/>
  <c r="AC23" i="3"/>
  <c r="AG23" i="3"/>
  <c r="AK23" i="3"/>
  <c r="AP23" i="3"/>
  <c r="AP85" i="3" s="1"/>
  <c r="AV23" i="3"/>
  <c r="BD23" i="3"/>
  <c r="BL23" i="3"/>
  <c r="T24" i="3"/>
  <c r="T86" i="3" s="1"/>
  <c r="AB24" i="3"/>
  <c r="AJ24" i="3"/>
  <c r="AR24" i="3"/>
  <c r="AZ24" i="3"/>
  <c r="AZ86" i="3" s="1"/>
  <c r="BH24" i="3"/>
  <c r="P25" i="3"/>
  <c r="X25" i="3"/>
  <c r="AF25" i="3"/>
  <c r="AN25" i="3"/>
  <c r="AV25" i="3"/>
  <c r="BD25" i="3"/>
  <c r="BL25" i="3"/>
  <c r="T26" i="3"/>
  <c r="AB26" i="3"/>
  <c r="AJ26" i="3"/>
  <c r="AR26" i="3"/>
  <c r="AZ26" i="3"/>
  <c r="BH26" i="3"/>
  <c r="P27" i="3"/>
  <c r="X27" i="3"/>
  <c r="AF27" i="3"/>
  <c r="AN27" i="3"/>
  <c r="AV27" i="3"/>
  <c r="BD27" i="3"/>
  <c r="BL27" i="3"/>
  <c r="T28" i="3"/>
  <c r="AB28" i="3"/>
  <c r="AJ28" i="3"/>
  <c r="AJ90" i="3" s="1"/>
  <c r="AR28" i="3"/>
  <c r="AZ28" i="3"/>
  <c r="BH28" i="3"/>
  <c r="P29" i="3"/>
  <c r="X29" i="3"/>
  <c r="AF29" i="3"/>
  <c r="AN29" i="3"/>
  <c r="AV29" i="3"/>
  <c r="BD29" i="3"/>
  <c r="BL29" i="3"/>
  <c r="T30" i="3"/>
  <c r="AB30" i="3"/>
  <c r="AJ30" i="3"/>
  <c r="AR30" i="3"/>
  <c r="AZ30" i="3"/>
  <c r="BH30" i="3"/>
  <c r="P31" i="3"/>
  <c r="X31" i="3"/>
  <c r="AF31" i="3"/>
  <c r="AN31" i="3"/>
  <c r="AV31" i="3"/>
  <c r="BD31" i="3"/>
  <c r="BL31" i="3"/>
  <c r="T32" i="3"/>
  <c r="T94" i="3" s="1"/>
  <c r="AB32" i="3"/>
  <c r="AJ32" i="3"/>
  <c r="AR32" i="3"/>
  <c r="AZ32" i="3"/>
  <c r="AZ94" i="3" s="1"/>
  <c r="BH32" i="3"/>
  <c r="P33" i="3"/>
  <c r="X33" i="3"/>
  <c r="AF33" i="3"/>
  <c r="AN33" i="3"/>
  <c r="AV33" i="3"/>
  <c r="BD33" i="3"/>
  <c r="BL33" i="3"/>
  <c r="T34" i="3"/>
  <c r="AB34" i="3"/>
  <c r="AJ34" i="3"/>
  <c r="AR34" i="3"/>
  <c r="AZ34" i="3"/>
  <c r="BH34" i="3"/>
  <c r="P35" i="3"/>
  <c r="X35" i="3"/>
  <c r="AF35" i="3"/>
  <c r="AN35" i="3"/>
  <c r="AV35" i="3"/>
  <c r="BD35" i="3"/>
  <c r="BL35" i="3"/>
  <c r="T36" i="3"/>
  <c r="AB36" i="3"/>
  <c r="AJ36" i="3"/>
  <c r="AJ98" i="3" s="1"/>
  <c r="AR36" i="3"/>
  <c r="AZ36" i="3"/>
  <c r="BH36" i="3"/>
  <c r="P37" i="3"/>
  <c r="X37" i="3"/>
  <c r="AF37" i="3"/>
  <c r="AN37" i="3"/>
  <c r="AV37" i="3"/>
  <c r="BD37" i="3"/>
  <c r="BL37" i="3"/>
  <c r="T38" i="3"/>
  <c r="AB38" i="3"/>
  <c r="AJ38" i="3"/>
  <c r="AR38" i="3"/>
  <c r="AZ38" i="3"/>
  <c r="BH38" i="3"/>
  <c r="P39" i="3"/>
  <c r="X39" i="3"/>
  <c r="AF39" i="3"/>
  <c r="AN39" i="3"/>
  <c r="AV39" i="3"/>
  <c r="BD39" i="3"/>
  <c r="BL39" i="3"/>
  <c r="T40" i="3"/>
  <c r="T102" i="3" s="1"/>
  <c r="AB40" i="3"/>
  <c r="AJ40" i="3"/>
  <c r="AR40" i="3"/>
  <c r="AZ40" i="3"/>
  <c r="AZ102" i="3" s="1"/>
  <c r="BH40" i="3"/>
  <c r="P41" i="3"/>
  <c r="X41" i="3"/>
  <c r="AF41" i="3"/>
  <c r="AN41" i="3"/>
  <c r="AV41" i="3"/>
  <c r="BD41" i="3"/>
  <c r="BL41" i="3"/>
  <c r="T42" i="3"/>
  <c r="AJ42" i="3"/>
  <c r="AZ42" i="3"/>
  <c r="BJ62" i="3"/>
  <c r="BJ61" i="3"/>
  <c r="BG61" i="3"/>
  <c r="P49" i="3"/>
  <c r="T49" i="3"/>
  <c r="T70" i="3" s="1"/>
  <c r="X49" i="3"/>
  <c r="AB49" i="3"/>
  <c r="AB70" i="3" s="1"/>
  <c r="AF49" i="3"/>
  <c r="AJ49" i="3"/>
  <c r="AJ70" i="3" s="1"/>
  <c r="AN49" i="3"/>
  <c r="AR49" i="3"/>
  <c r="AV49" i="3"/>
  <c r="AZ49" i="3"/>
  <c r="BD49" i="3"/>
  <c r="BD70" i="3" s="1"/>
  <c r="BH49" i="3"/>
  <c r="BL49" i="3"/>
  <c r="Q49" i="3"/>
  <c r="U49" i="3"/>
  <c r="Y49" i="3"/>
  <c r="AC49" i="3"/>
  <c r="AG49" i="3"/>
  <c r="AK49" i="3"/>
  <c r="AO49" i="3"/>
  <c r="AS49" i="3"/>
  <c r="AW49" i="3"/>
  <c r="BA49" i="3"/>
  <c r="BE49" i="3"/>
  <c r="BI49" i="3"/>
  <c r="BM49" i="3"/>
  <c r="N49" i="3"/>
  <c r="R49" i="3"/>
  <c r="R84" i="3" s="1"/>
  <c r="V49" i="3"/>
  <c r="Z49" i="3"/>
  <c r="Z95" i="3" s="1"/>
  <c r="AD49" i="3"/>
  <c r="AH49" i="3"/>
  <c r="AL49" i="3"/>
  <c r="AL84" i="3" s="1"/>
  <c r="AP49" i="3"/>
  <c r="AT49" i="3"/>
  <c r="AX49" i="3"/>
  <c r="AX83" i="3" s="1"/>
  <c r="BB49" i="3"/>
  <c r="BB83" i="3" s="1"/>
  <c r="BF49" i="3"/>
  <c r="BF83" i="3" s="1"/>
  <c r="C76" i="3"/>
  <c r="C80" i="3"/>
  <c r="C84" i="3"/>
  <c r="C88" i="3"/>
  <c r="C92" i="3"/>
  <c r="C96" i="3"/>
  <c r="C100" i="3"/>
  <c r="C104" i="3"/>
  <c r="G77" i="3"/>
  <c r="G81" i="3"/>
  <c r="G85" i="3"/>
  <c r="G89" i="3"/>
  <c r="G93" i="3"/>
  <c r="G97" i="3"/>
  <c r="G101" i="3"/>
  <c r="G78" i="3"/>
  <c r="G82" i="3"/>
  <c r="G86" i="3"/>
  <c r="G90" i="3"/>
  <c r="G94" i="3"/>
  <c r="G98" i="3"/>
  <c r="G102" i="3"/>
  <c r="C78" i="3"/>
  <c r="C82" i="3"/>
  <c r="C86" i="3"/>
  <c r="C90" i="3"/>
  <c r="C94" i="3"/>
  <c r="C98" i="3"/>
  <c r="G75" i="3"/>
  <c r="G79" i="3"/>
  <c r="G83" i="3"/>
  <c r="G87" i="3"/>
  <c r="G91" i="3"/>
  <c r="G95" i="3"/>
  <c r="G99" i="3"/>
  <c r="AG58" i="2"/>
  <c r="AW58" i="2"/>
  <c r="Y60" i="2"/>
  <c r="BE60" i="2"/>
  <c r="BE64" i="2"/>
  <c r="AW66" i="2"/>
  <c r="Y71" i="2"/>
  <c r="BE71" i="2"/>
  <c r="AG73" i="2"/>
  <c r="Y75" i="2"/>
  <c r="BE75" i="2"/>
  <c r="AG82" i="2"/>
  <c r="BE56" i="2"/>
  <c r="AG62" i="2"/>
  <c r="AW62" i="2"/>
  <c r="V68" i="2"/>
  <c r="AW69" i="2"/>
  <c r="AW73" i="2"/>
  <c r="AG77" i="2"/>
  <c r="AW77" i="2"/>
  <c r="Y79" i="2"/>
  <c r="BE79" i="2"/>
  <c r="AW81" i="2"/>
  <c r="Y65" i="2"/>
  <c r="BE65" i="2"/>
  <c r="AW67" i="2"/>
  <c r="Y68" i="2"/>
  <c r="BE68" i="2"/>
  <c r="AW70" i="2"/>
  <c r="AW74" i="2"/>
  <c r="G42" i="2"/>
  <c r="G38" i="2"/>
  <c r="G34" i="2"/>
  <c r="G30" i="2"/>
  <c r="G26" i="2"/>
  <c r="G22" i="2"/>
  <c r="G18" i="2"/>
  <c r="G14" i="2"/>
  <c r="G41" i="2"/>
  <c r="G37" i="2"/>
  <c r="G33" i="2"/>
  <c r="G29" i="2"/>
  <c r="G25" i="2"/>
  <c r="G21" i="2"/>
  <c r="G17" i="2"/>
  <c r="G13" i="2"/>
  <c r="G28" i="2"/>
  <c r="AW56" i="2"/>
  <c r="Y58" i="2"/>
  <c r="BE58" i="2"/>
  <c r="AW60" i="2"/>
  <c r="C85" i="2"/>
  <c r="C81" i="2"/>
  <c r="C77" i="2"/>
  <c r="C73" i="2"/>
  <c r="C69" i="2"/>
  <c r="C65" i="2"/>
  <c r="C61" i="2"/>
  <c r="C57" i="2"/>
  <c r="C84" i="2"/>
  <c r="C80" i="2"/>
  <c r="C76" i="2"/>
  <c r="C72" i="2"/>
  <c r="C68" i="2"/>
  <c r="C64" i="2"/>
  <c r="C60" i="2"/>
  <c r="C56" i="2"/>
  <c r="C78" i="2"/>
  <c r="C70" i="2"/>
  <c r="C62" i="2"/>
  <c r="C83" i="2"/>
  <c r="C75" i="2"/>
  <c r="C67" i="2"/>
  <c r="C59" i="2"/>
  <c r="C82" i="2"/>
  <c r="C74" i="2"/>
  <c r="C66" i="2"/>
  <c r="C58" i="2"/>
  <c r="BE85" i="2"/>
  <c r="AW85" i="2"/>
  <c r="AG85" i="2"/>
  <c r="Y85" i="2"/>
  <c r="BE84" i="2"/>
  <c r="AW84" i="2"/>
  <c r="Y84" i="2"/>
  <c r="BE83" i="2"/>
  <c r="AW83" i="2"/>
  <c r="AG83" i="2"/>
  <c r="Y83" i="2"/>
  <c r="BE82" i="2"/>
  <c r="AW82" i="2"/>
  <c r="AT84" i="2"/>
  <c r="AL84" i="2"/>
  <c r="AD84" i="2"/>
  <c r="V84" i="2"/>
  <c r="BB82" i="2"/>
  <c r="AT82" i="2"/>
  <c r="BB67" i="2"/>
  <c r="AT67" i="2"/>
  <c r="AD67" i="2"/>
  <c r="V67" i="2"/>
  <c r="AT66" i="2"/>
  <c r="V66" i="2"/>
  <c r="BB65" i="2"/>
  <c r="AT65" i="2"/>
  <c r="AL65" i="2"/>
  <c r="AD65" i="2"/>
  <c r="V65" i="2"/>
  <c r="AT64" i="2"/>
  <c r="AL64" i="2"/>
  <c r="V64" i="2"/>
  <c r="BB63" i="2"/>
  <c r="AT63" i="2"/>
  <c r="AD63" i="2"/>
  <c r="V63" i="2"/>
  <c r="AT62" i="2"/>
  <c r="V62" i="2"/>
  <c r="BB61" i="2"/>
  <c r="AT61" i="2"/>
  <c r="AL61" i="2"/>
  <c r="AD61" i="2"/>
  <c r="V61" i="2"/>
  <c r="AT60" i="2"/>
  <c r="AL60" i="2"/>
  <c r="V60" i="2"/>
  <c r="BB59" i="2"/>
  <c r="AT59" i="2"/>
  <c r="AD59" i="2"/>
  <c r="V59" i="2"/>
  <c r="AT58" i="2"/>
  <c r="V58" i="2"/>
  <c r="BB57" i="2"/>
  <c r="AT57" i="2"/>
  <c r="AL57" i="2"/>
  <c r="AD57" i="2"/>
  <c r="V57" i="2"/>
  <c r="AT56" i="2"/>
  <c r="BB85" i="2"/>
  <c r="AT85" i="2"/>
  <c r="V85" i="2"/>
  <c r="AT83" i="2"/>
  <c r="AD83" i="2"/>
  <c r="V83" i="2"/>
  <c r="V82" i="2"/>
  <c r="BJ81" i="2"/>
  <c r="BB81" i="2"/>
  <c r="AT81" i="2"/>
  <c r="AD81" i="2"/>
  <c r="V81" i="2"/>
  <c r="AT80" i="2"/>
  <c r="V80" i="2"/>
  <c r="BB79" i="2"/>
  <c r="AT79" i="2"/>
  <c r="AL79" i="2"/>
  <c r="AD79" i="2"/>
  <c r="V79" i="2"/>
  <c r="AT78" i="2"/>
  <c r="AL78" i="2"/>
  <c r="V78" i="2"/>
  <c r="BB77" i="2"/>
  <c r="AT77" i="2"/>
  <c r="AD77" i="2"/>
  <c r="V77" i="2"/>
  <c r="AT76" i="2"/>
  <c r="V76" i="2"/>
  <c r="BB75" i="2"/>
  <c r="AT75" i="2"/>
  <c r="AL75" i="2"/>
  <c r="AD75" i="2"/>
  <c r="V75" i="2"/>
  <c r="AT74" i="2"/>
  <c r="AL74" i="2"/>
  <c r="V74" i="2"/>
  <c r="BB73" i="2"/>
  <c r="AT73" i="2"/>
  <c r="AD73" i="2"/>
  <c r="V73" i="2"/>
  <c r="AT72" i="2"/>
  <c r="V72" i="2"/>
  <c r="BB71" i="2"/>
  <c r="AT71" i="2"/>
  <c r="AL71" i="2"/>
  <c r="AD71" i="2"/>
  <c r="V71" i="2"/>
  <c r="AT70" i="2"/>
  <c r="AL70" i="2"/>
  <c r="V70" i="2"/>
  <c r="BB69" i="2"/>
  <c r="AT69" i="2"/>
  <c r="AD69" i="2"/>
  <c r="V69" i="2"/>
  <c r="AT68" i="2"/>
  <c r="Y57" i="2"/>
  <c r="BE57" i="2"/>
  <c r="AW59" i="2"/>
  <c r="BE61" i="2"/>
  <c r="AW63" i="2"/>
  <c r="AG70" i="2"/>
  <c r="Y72" i="2"/>
  <c r="BE72" i="2"/>
  <c r="Y76" i="2"/>
  <c r="BE76" i="2"/>
  <c r="AG78" i="2"/>
  <c r="AW78" i="2"/>
  <c r="Y80" i="2"/>
  <c r="BE80" i="2"/>
  <c r="BL9" i="2"/>
  <c r="BH9" i="2"/>
  <c r="BD9" i="2"/>
  <c r="AZ9" i="2"/>
  <c r="AV9" i="2"/>
  <c r="AR9" i="2"/>
  <c r="AN9" i="2"/>
  <c r="AJ9" i="2"/>
  <c r="AF9" i="2"/>
  <c r="AB9" i="2"/>
  <c r="X9" i="2"/>
  <c r="T9" i="2"/>
  <c r="P9" i="2"/>
  <c r="BK9" i="2"/>
  <c r="BG9" i="2"/>
  <c r="BC9" i="2"/>
  <c r="AY9" i="2"/>
  <c r="AU9" i="2"/>
  <c r="AQ9" i="2"/>
  <c r="AM9" i="2"/>
  <c r="AI9" i="2"/>
  <c r="AE9" i="2"/>
  <c r="AA9" i="2"/>
  <c r="W9" i="2"/>
  <c r="S9" i="2"/>
  <c r="O9" i="2"/>
  <c r="U9" i="2"/>
  <c r="AC9" i="2"/>
  <c r="AK9" i="2"/>
  <c r="AS9" i="2"/>
  <c r="BA9" i="2"/>
  <c r="BI9" i="2"/>
  <c r="G20" i="2"/>
  <c r="G36" i="2"/>
  <c r="V56" i="2"/>
  <c r="BM56" i="2"/>
  <c r="AG60" i="2"/>
  <c r="Y62" i="2"/>
  <c r="BE62" i="2"/>
  <c r="AW64" i="2"/>
  <c r="Y66" i="2"/>
  <c r="BE66" i="2"/>
  <c r="Y69" i="2"/>
  <c r="BE69" i="2"/>
  <c r="AW71" i="2"/>
  <c r="Y73" i="2"/>
  <c r="BE73" i="2"/>
  <c r="AW75" i="2"/>
  <c r="BE77" i="2"/>
  <c r="AG79" i="2"/>
  <c r="AW79" i="2"/>
  <c r="Y81" i="2"/>
  <c r="BE81" i="2"/>
  <c r="N9" i="2"/>
  <c r="V9" i="2"/>
  <c r="V52" i="2" s="1"/>
  <c r="AD9" i="2"/>
  <c r="AD52" i="2" s="1"/>
  <c r="AL9" i="2"/>
  <c r="AL52" i="2" s="1"/>
  <c r="AT9" i="2"/>
  <c r="AT52" i="2" s="1"/>
  <c r="BB9" i="2"/>
  <c r="BJ9" i="2"/>
  <c r="G15" i="2"/>
  <c r="G23" i="2"/>
  <c r="G31" i="2"/>
  <c r="G39" i="2"/>
  <c r="Y56" i="2"/>
  <c r="AO56" i="2"/>
  <c r="AW57" i="2"/>
  <c r="Y59" i="2"/>
  <c r="BE59" i="2"/>
  <c r="AG61" i="2"/>
  <c r="AW61" i="2"/>
  <c r="Y63" i="2"/>
  <c r="BE63" i="2"/>
  <c r="AW65" i="2"/>
  <c r="BE67" i="2"/>
  <c r="AW68" i="2"/>
  <c r="Y70" i="2"/>
  <c r="BE70" i="2"/>
  <c r="AG72" i="2"/>
  <c r="AW72" i="2"/>
  <c r="Y74" i="2"/>
  <c r="BE74" i="2"/>
  <c r="AW76" i="2"/>
  <c r="BE78" i="2"/>
  <c r="AG80" i="2"/>
  <c r="AW80" i="2"/>
  <c r="Y82" i="2"/>
  <c r="C63" i="2"/>
  <c r="L3" i="2"/>
  <c r="P3" i="2"/>
  <c r="T3" i="2"/>
  <c r="X3" i="2"/>
  <c r="AB3" i="2"/>
  <c r="AF3" i="2"/>
  <c r="AJ3" i="2"/>
  <c r="AN3" i="2"/>
  <c r="AR3" i="2"/>
  <c r="AV3" i="2"/>
  <c r="AZ3" i="2"/>
  <c r="BD3" i="2"/>
  <c r="BH3" i="2"/>
  <c r="BL3" i="2"/>
  <c r="C16" i="2"/>
  <c r="C20" i="2"/>
  <c r="C24" i="2"/>
  <c r="C28" i="2"/>
  <c r="C32" i="2"/>
  <c r="C36" i="2"/>
  <c r="R49" i="2"/>
  <c r="Z49" i="2"/>
  <c r="Z52" i="2" s="1"/>
  <c r="AH49" i="2"/>
  <c r="AH52" i="2" s="1"/>
  <c r="AP49" i="2"/>
  <c r="AX49" i="2"/>
  <c r="AX52" i="2" s="1"/>
  <c r="G60" i="2"/>
  <c r="G68" i="2"/>
  <c r="G76" i="2"/>
  <c r="I3" i="2"/>
  <c r="M3" i="2"/>
  <c r="Q3" i="2"/>
  <c r="U3" i="2"/>
  <c r="Y3" i="2"/>
  <c r="AC3" i="2"/>
  <c r="AG3" i="2"/>
  <c r="AK3" i="2"/>
  <c r="AO3" i="2"/>
  <c r="AS3" i="2"/>
  <c r="AW3" i="2"/>
  <c r="BA3" i="2"/>
  <c r="BE3" i="2"/>
  <c r="BI3" i="2"/>
  <c r="BL49" i="2"/>
  <c r="BH49" i="2"/>
  <c r="BD49" i="2"/>
  <c r="AZ49" i="2"/>
  <c r="AV49" i="2"/>
  <c r="AR49" i="2"/>
  <c r="AN49" i="2"/>
  <c r="AJ49" i="2"/>
  <c r="AF49" i="2"/>
  <c r="AB49" i="2"/>
  <c r="X49" i="2"/>
  <c r="T49" i="2"/>
  <c r="P49" i="2"/>
  <c r="BK49" i="2"/>
  <c r="BG49" i="2"/>
  <c r="BC49" i="2"/>
  <c r="AY49" i="2"/>
  <c r="AU49" i="2"/>
  <c r="AQ49" i="2"/>
  <c r="AM49" i="2"/>
  <c r="AI49" i="2"/>
  <c r="AE49" i="2"/>
  <c r="AA49" i="2"/>
  <c r="W49" i="2"/>
  <c r="S49" i="2"/>
  <c r="O49" i="2"/>
  <c r="U49" i="2"/>
  <c r="AC49" i="2"/>
  <c r="AK49" i="2"/>
  <c r="AS49" i="2"/>
  <c r="BA49" i="2"/>
  <c r="BI49" i="2"/>
  <c r="G82" i="2"/>
  <c r="G78" i="2"/>
  <c r="G74" i="2"/>
  <c r="G70" i="2"/>
  <c r="G66" i="2"/>
  <c r="G62" i="2"/>
  <c r="G58" i="2"/>
  <c r="G85" i="2"/>
  <c r="G81" i="2"/>
  <c r="G77" i="2"/>
  <c r="G73" i="2"/>
  <c r="G69" i="2"/>
  <c r="G65" i="2"/>
  <c r="G61" i="2"/>
  <c r="G57" i="2"/>
  <c r="G63" i="2"/>
  <c r="G71" i="2"/>
  <c r="G79" i="2"/>
  <c r="C120" i="2"/>
  <c r="C116" i="2"/>
  <c r="C112" i="2"/>
  <c r="C108" i="2"/>
  <c r="C104" i="2"/>
  <c r="C100" i="2"/>
  <c r="C96" i="2"/>
  <c r="C122" i="2"/>
  <c r="C117" i="2"/>
  <c r="C111" i="2"/>
  <c r="C106" i="2"/>
  <c r="C101" i="2"/>
  <c r="C95" i="2"/>
  <c r="C118" i="2"/>
  <c r="C110" i="2"/>
  <c r="C103" i="2"/>
  <c r="C97" i="2"/>
  <c r="C115" i="2"/>
  <c r="C109" i="2"/>
  <c r="C102" i="2"/>
  <c r="C94" i="2"/>
  <c r="C121" i="2"/>
  <c r="C114" i="2"/>
  <c r="C107" i="2"/>
  <c r="C99" i="2"/>
  <c r="C93" i="2"/>
  <c r="C119" i="2"/>
  <c r="C98" i="2"/>
  <c r="C105" i="2"/>
  <c r="BI43" i="3" l="1"/>
  <c r="AS43" i="3"/>
  <c r="AC43" i="3"/>
  <c r="BH43" i="3"/>
  <c r="AR43" i="3"/>
  <c r="AB43" i="3"/>
  <c r="BK43" i="3"/>
  <c r="AU43" i="3"/>
  <c r="AE43" i="3"/>
  <c r="D6" i="1"/>
  <c r="C16" i="1" s="1"/>
  <c r="C29" i="1" s="1"/>
  <c r="Z43" i="3"/>
  <c r="BE43" i="3"/>
  <c r="AO43" i="3"/>
  <c r="BD43" i="3"/>
  <c r="AN43" i="3"/>
  <c r="BG43" i="3"/>
  <c r="AQ43" i="3"/>
  <c r="AA43" i="3"/>
  <c r="AD43" i="3"/>
  <c r="AH43" i="3"/>
  <c r="BA43" i="3"/>
  <c r="AK43" i="3"/>
  <c r="AZ43" i="3"/>
  <c r="AJ43" i="3"/>
  <c r="BC43" i="3"/>
  <c r="AM43" i="3"/>
  <c r="AT43" i="3"/>
  <c r="BF43" i="3"/>
  <c r="BM80" i="2"/>
  <c r="AO78" i="2"/>
  <c r="BJ77" i="2"/>
  <c r="BJ83" i="2"/>
  <c r="AW52" i="2"/>
  <c r="BJ52" i="2"/>
  <c r="BJ73" i="2"/>
  <c r="AO67" i="2"/>
  <c r="BH70" i="3"/>
  <c r="AN70" i="3"/>
  <c r="BG62" i="3"/>
  <c r="BG88" i="3"/>
  <c r="BG92" i="3"/>
  <c r="BG96" i="3"/>
  <c r="BG100" i="3"/>
  <c r="BG104" i="3"/>
  <c r="BG83" i="3"/>
  <c r="BG85" i="3"/>
  <c r="AM86" i="3"/>
  <c r="BG89" i="3"/>
  <c r="AM90" i="3"/>
  <c r="BG93" i="3"/>
  <c r="AM94" i="3"/>
  <c r="BG97" i="3"/>
  <c r="AM98" i="3"/>
  <c r="BG101" i="3"/>
  <c r="AM102" i="3"/>
  <c r="BG82" i="3"/>
  <c r="BG70" i="3"/>
  <c r="BG86" i="3"/>
  <c r="AM87" i="3"/>
  <c r="BC87" i="3"/>
  <c r="BG90" i="3"/>
  <c r="AM91" i="3"/>
  <c r="BC91" i="3"/>
  <c r="BG94" i="3"/>
  <c r="AM95" i="3"/>
  <c r="BC95" i="3"/>
  <c r="BG98" i="3"/>
  <c r="BC99" i="3"/>
  <c r="BG102" i="3"/>
  <c r="BC103" i="3"/>
  <c r="W62" i="3"/>
  <c r="BC82" i="3"/>
  <c r="AM62" i="3"/>
  <c r="AM61" i="3"/>
  <c r="AI62" i="3"/>
  <c r="AI61" i="3"/>
  <c r="AM85" i="3"/>
  <c r="AI82" i="3"/>
  <c r="AH97" i="3"/>
  <c r="AL69" i="2"/>
  <c r="AL73" i="2"/>
  <c r="AL77" i="2"/>
  <c r="AL81" i="2"/>
  <c r="AL85" i="2"/>
  <c r="AL59" i="2"/>
  <c r="AL63" i="2"/>
  <c r="AL67" i="2"/>
  <c r="AL82" i="2"/>
  <c r="AI86" i="3"/>
  <c r="AA88" i="3"/>
  <c r="AM89" i="3"/>
  <c r="AI90" i="3"/>
  <c r="AA92" i="3"/>
  <c r="AM93" i="3"/>
  <c r="AI94" i="3"/>
  <c r="AA96" i="3"/>
  <c r="AM97" i="3"/>
  <c r="AI98" i="3"/>
  <c r="AA100" i="3"/>
  <c r="AM101" i="3"/>
  <c r="AI102" i="3"/>
  <c r="AA104" i="3"/>
  <c r="AI85" i="3"/>
  <c r="AM84" i="3"/>
  <c r="AI70" i="3"/>
  <c r="AM99" i="3"/>
  <c r="AI100" i="3"/>
  <c r="AM103" i="3"/>
  <c r="AI104" i="3"/>
  <c r="AI84" i="3"/>
  <c r="AM83" i="3"/>
  <c r="AM70" i="3"/>
  <c r="BI81" i="2"/>
  <c r="Y78" i="2"/>
  <c r="AC73" i="2"/>
  <c r="AG68" i="2"/>
  <c r="Y67" i="2"/>
  <c r="AC62" i="2"/>
  <c r="AG57" i="2"/>
  <c r="AG56" i="2"/>
  <c r="BB52" i="2"/>
  <c r="BI80" i="2"/>
  <c r="Y77" i="2"/>
  <c r="AC72" i="2"/>
  <c r="AC68" i="2"/>
  <c r="AC65" i="2"/>
  <c r="AL56" i="2"/>
  <c r="BI52" i="2"/>
  <c r="AC52" i="2"/>
  <c r="W52" i="2"/>
  <c r="Y61" i="2"/>
  <c r="AL68" i="2"/>
  <c r="BB68" i="2"/>
  <c r="AD70" i="2"/>
  <c r="AL72" i="2"/>
  <c r="BB72" i="2"/>
  <c r="AD74" i="2"/>
  <c r="AL76" i="2"/>
  <c r="BB76" i="2"/>
  <c r="AD78" i="2"/>
  <c r="AL80" i="2"/>
  <c r="BB80" i="2"/>
  <c r="AD82" i="2"/>
  <c r="AL83" i="2"/>
  <c r="AD85" i="2"/>
  <c r="AL58" i="2"/>
  <c r="BB58" i="2"/>
  <c r="AD60" i="2"/>
  <c r="AL62" i="2"/>
  <c r="BB62" i="2"/>
  <c r="AD64" i="2"/>
  <c r="AL66" i="2"/>
  <c r="BB66" i="2"/>
  <c r="BB84" i="2"/>
  <c r="AG84" i="2"/>
  <c r="AD56" i="2"/>
  <c r="AG59" i="2"/>
  <c r="AG81" i="2"/>
  <c r="AG66" i="2"/>
  <c r="Y64" i="2"/>
  <c r="AZ70" i="3"/>
  <c r="AE86" i="3"/>
  <c r="W88" i="3"/>
  <c r="AM88" i="3"/>
  <c r="AI89" i="3"/>
  <c r="AE90" i="3"/>
  <c r="W92" i="3"/>
  <c r="AM92" i="3"/>
  <c r="AI93" i="3"/>
  <c r="AE94" i="3"/>
  <c r="W96" i="3"/>
  <c r="AM96" i="3"/>
  <c r="AI97" i="3"/>
  <c r="AE98" i="3"/>
  <c r="W100" i="3"/>
  <c r="AM100" i="3"/>
  <c r="AI101" i="3"/>
  <c r="AE102" i="3"/>
  <c r="W104" i="3"/>
  <c r="AM104" i="3"/>
  <c r="AE84" i="3"/>
  <c r="AI83" i="3"/>
  <c r="AM82" i="3"/>
  <c r="W82" i="3"/>
  <c r="AR104" i="3"/>
  <c r="BH101" i="3"/>
  <c r="AB101" i="3"/>
  <c r="AR97" i="3"/>
  <c r="BH93" i="3"/>
  <c r="AB93" i="3"/>
  <c r="AR89" i="3"/>
  <c r="BH85" i="3"/>
  <c r="AA83" i="3"/>
  <c r="R87" i="3"/>
  <c r="R52" i="2"/>
  <c r="Q76" i="2"/>
  <c r="Q65" i="2"/>
  <c r="Q75" i="2"/>
  <c r="Q71" i="2"/>
  <c r="Q74" i="2"/>
  <c r="Q59" i="2"/>
  <c r="N69" i="2"/>
  <c r="BF70" i="2"/>
  <c r="N73" i="2"/>
  <c r="BF74" i="2"/>
  <c r="N77" i="2"/>
  <c r="BF78" i="2"/>
  <c r="N81" i="2"/>
  <c r="BF56" i="2"/>
  <c r="N59" i="2"/>
  <c r="BF60" i="2"/>
  <c r="N63" i="2"/>
  <c r="BF64" i="2"/>
  <c r="N67" i="2"/>
  <c r="N84" i="2"/>
  <c r="BF85" i="2"/>
  <c r="Q83" i="2"/>
  <c r="Q70" i="2"/>
  <c r="Q62" i="2"/>
  <c r="N88" i="3"/>
  <c r="W87" i="3"/>
  <c r="AE89" i="3"/>
  <c r="W91" i="3"/>
  <c r="AE93" i="3"/>
  <c r="W95" i="3"/>
  <c r="AE97" i="3"/>
  <c r="W99" i="3"/>
  <c r="AE101" i="3"/>
  <c r="W103" i="3"/>
  <c r="AE85" i="3"/>
  <c r="W83" i="3"/>
  <c r="W70" i="3"/>
  <c r="AK79" i="2"/>
  <c r="Q72" i="2"/>
  <c r="Q61" i="2"/>
  <c r="AK78" i="2"/>
  <c r="AK63" i="2"/>
  <c r="AM52" i="2"/>
  <c r="BC52" i="2"/>
  <c r="T52" i="2"/>
  <c r="AJ52" i="2"/>
  <c r="AZ52" i="2"/>
  <c r="Q82" i="2"/>
  <c r="AC79" i="2"/>
  <c r="Q78" i="2"/>
  <c r="AK73" i="2"/>
  <c r="AK58" i="2"/>
  <c r="AC56" i="2"/>
  <c r="AH69" i="2"/>
  <c r="N70" i="2"/>
  <c r="Z71" i="2"/>
  <c r="BF71" i="2"/>
  <c r="AH73" i="2"/>
  <c r="N74" i="2"/>
  <c r="Z75" i="2"/>
  <c r="BF75" i="2"/>
  <c r="AH77" i="2"/>
  <c r="N78" i="2"/>
  <c r="BF79" i="2"/>
  <c r="AH81" i="2"/>
  <c r="N82" i="2"/>
  <c r="BF82" i="2"/>
  <c r="S58" i="2"/>
  <c r="AI58" i="2"/>
  <c r="AY58" i="2"/>
  <c r="BF57" i="2"/>
  <c r="N60" i="2"/>
  <c r="BF61" i="2"/>
  <c r="N64" i="2"/>
  <c r="BF65" i="2"/>
  <c r="N68" i="2"/>
  <c r="Q84" i="2"/>
  <c r="Q64" i="2"/>
  <c r="Q67" i="2"/>
  <c r="Q58" i="2"/>
  <c r="Q77" i="2"/>
  <c r="AA87" i="3"/>
  <c r="AA91" i="3"/>
  <c r="AA95" i="3"/>
  <c r="AA99" i="3"/>
  <c r="AA103" i="3"/>
  <c r="AE62" i="3"/>
  <c r="AG52" i="2"/>
  <c r="AT83" i="3"/>
  <c r="AX89" i="3"/>
  <c r="AH84" i="3"/>
  <c r="Z85" i="3"/>
  <c r="Z79" i="2"/>
  <c r="W57" i="2"/>
  <c r="AM57" i="2"/>
  <c r="BC57" i="2"/>
  <c r="W61" i="2"/>
  <c r="AM61" i="2"/>
  <c r="BC61" i="2"/>
  <c r="S62" i="2"/>
  <c r="BI77" i="2"/>
  <c r="AC69" i="2"/>
  <c r="BI66" i="2"/>
  <c r="AC58" i="2"/>
  <c r="BI76" i="2"/>
  <c r="AY61" i="3"/>
  <c r="AY62" i="3"/>
  <c r="AU61" i="3"/>
  <c r="S61" i="3"/>
  <c r="S64" i="3" s="1"/>
  <c r="S62" i="3"/>
  <c r="O52" i="3"/>
  <c r="O56" i="3" s="1"/>
  <c r="O76" i="3" s="1"/>
  <c r="O51" i="3"/>
  <c r="O61" i="3"/>
  <c r="AM84" i="2"/>
  <c r="AC77" i="2"/>
  <c r="BI69" i="2"/>
  <c r="AC66" i="2"/>
  <c r="BI58" i="2"/>
  <c r="O70" i="3"/>
  <c r="AU70" i="3"/>
  <c r="AI62" i="2"/>
  <c r="AY62" i="2"/>
  <c r="W65" i="2"/>
  <c r="AM65" i="2"/>
  <c r="BC65" i="2"/>
  <c r="S66" i="2"/>
  <c r="AI66" i="2"/>
  <c r="AY66" i="2"/>
  <c r="W69" i="2"/>
  <c r="AM69" i="2"/>
  <c r="BC69" i="2"/>
  <c r="S70" i="2"/>
  <c r="AI70" i="2"/>
  <c r="AY70" i="2"/>
  <c r="W73" i="2"/>
  <c r="AM73" i="2"/>
  <c r="BC73" i="2"/>
  <c r="S74" i="2"/>
  <c r="AI74" i="2"/>
  <c r="AY74" i="2"/>
  <c r="W77" i="2"/>
  <c r="AM77" i="2"/>
  <c r="BC77" i="2"/>
  <c r="S78" i="2"/>
  <c r="AI78" i="2"/>
  <c r="AY78" i="2"/>
  <c r="W81" i="2"/>
  <c r="AM81" i="2"/>
  <c r="BC81" i="2"/>
  <c r="S82" i="2"/>
  <c r="AI82" i="2"/>
  <c r="AM85" i="2"/>
  <c r="Z57" i="2"/>
  <c r="AH59" i="2"/>
  <c r="Z61" i="2"/>
  <c r="AH63" i="2"/>
  <c r="Z65" i="2"/>
  <c r="AH67" i="2"/>
  <c r="T57" i="2"/>
  <c r="AJ57" i="2"/>
  <c r="AZ57" i="2"/>
  <c r="P58" i="2"/>
  <c r="AF58" i="2"/>
  <c r="AV58" i="2"/>
  <c r="BL58" i="2"/>
  <c r="T61" i="2"/>
  <c r="AJ61" i="2"/>
  <c r="AZ61" i="2"/>
  <c r="P62" i="2"/>
  <c r="AF62" i="2"/>
  <c r="AV62" i="2"/>
  <c r="BL62" i="2"/>
  <c r="T65" i="2"/>
  <c r="AJ65" i="2"/>
  <c r="AZ65" i="2"/>
  <c r="P66" i="2"/>
  <c r="AF66" i="2"/>
  <c r="AV66" i="2"/>
  <c r="BL66" i="2"/>
  <c r="T69" i="2"/>
  <c r="AJ69" i="2"/>
  <c r="AZ69" i="2"/>
  <c r="AY85" i="3"/>
  <c r="O86" i="3"/>
  <c r="AU86" i="3"/>
  <c r="S89" i="3"/>
  <c r="AY89" i="3"/>
  <c r="O90" i="3"/>
  <c r="AU90" i="3"/>
  <c r="S93" i="3"/>
  <c r="AY93" i="3"/>
  <c r="O94" i="3"/>
  <c r="AU94" i="3"/>
  <c r="S97" i="3"/>
  <c r="AY97" i="3"/>
  <c r="O98" i="3"/>
  <c r="AU98" i="3"/>
  <c r="S101" i="3"/>
  <c r="AY101" i="3"/>
  <c r="O102" i="3"/>
  <c r="AU102" i="3"/>
  <c r="S85" i="3"/>
  <c r="AU82" i="3"/>
  <c r="O82" i="3"/>
  <c r="BI57" i="2"/>
  <c r="AC75" i="2"/>
  <c r="AC60" i="2"/>
  <c r="Z68" i="2"/>
  <c r="Z72" i="2"/>
  <c r="Z76" i="2"/>
  <c r="Z80" i="2"/>
  <c r="Z84" i="2"/>
  <c r="W58" i="2"/>
  <c r="AM58" i="2"/>
  <c r="BC58" i="2"/>
  <c r="W62" i="2"/>
  <c r="AM62" i="2"/>
  <c r="BC62" i="2"/>
  <c r="D7" i="1"/>
  <c r="P70" i="3"/>
  <c r="AG98" i="3"/>
  <c r="AW98" i="3"/>
  <c r="BM98" i="3"/>
  <c r="Q102" i="3"/>
  <c r="AG102" i="3"/>
  <c r="AW102" i="3"/>
  <c r="BM102" i="3"/>
  <c r="Z104" i="3"/>
  <c r="AP104" i="3"/>
  <c r="S86" i="3"/>
  <c r="AY86" i="3"/>
  <c r="O87" i="3"/>
  <c r="AU87" i="3"/>
  <c r="AQ88" i="3"/>
  <c r="S90" i="3"/>
  <c r="AY90" i="3"/>
  <c r="O91" i="3"/>
  <c r="AU91" i="3"/>
  <c r="AQ92" i="3"/>
  <c r="S94" i="3"/>
  <c r="AY94" i="3"/>
  <c r="O95" i="3"/>
  <c r="AU95" i="3"/>
  <c r="AQ96" i="3"/>
  <c r="S98" i="3"/>
  <c r="AY98" i="3"/>
  <c r="O99" i="3"/>
  <c r="AU99" i="3"/>
  <c r="AQ100" i="3"/>
  <c r="S102" i="3"/>
  <c r="AY102" i="3"/>
  <c r="O103" i="3"/>
  <c r="AU103" i="3"/>
  <c r="AQ104" i="3"/>
  <c r="O85" i="3"/>
  <c r="AY84" i="3"/>
  <c r="S84" i="3"/>
  <c r="S70" i="3"/>
  <c r="AY70" i="3"/>
  <c r="R82" i="3"/>
  <c r="AT100" i="3"/>
  <c r="BJ54" i="3"/>
  <c r="BJ57" i="3" s="1"/>
  <c r="BJ77" i="3" s="1"/>
  <c r="BJ59" i="2"/>
  <c r="BJ63" i="2"/>
  <c r="BJ67" i="2"/>
  <c r="BM83" i="2"/>
  <c r="AO85" i="2"/>
  <c r="BM64" i="2"/>
  <c r="AO72" i="2"/>
  <c r="BM59" i="2"/>
  <c r="AO57" i="2"/>
  <c r="BM77" i="2"/>
  <c r="AO71" i="2"/>
  <c r="AO64" i="2"/>
  <c r="BM58" i="2"/>
  <c r="BM66" i="2"/>
  <c r="S87" i="3"/>
  <c r="AY87" i="3"/>
  <c r="O88" i="3"/>
  <c r="AU88" i="3"/>
  <c r="S91" i="3"/>
  <c r="AY91" i="3"/>
  <c r="O92" i="3"/>
  <c r="AU92" i="3"/>
  <c r="S95" i="3"/>
  <c r="AY95" i="3"/>
  <c r="O96" i="3"/>
  <c r="AU96" i="3"/>
  <c r="S99" i="3"/>
  <c r="AY99" i="3"/>
  <c r="O100" i="3"/>
  <c r="AU100" i="3"/>
  <c r="S103" i="3"/>
  <c r="AY103" i="3"/>
  <c r="O104" i="3"/>
  <c r="AU104" i="3"/>
  <c r="AU84" i="3"/>
  <c r="O84" i="3"/>
  <c r="AY83" i="3"/>
  <c r="S83" i="3"/>
  <c r="R103" i="3"/>
  <c r="BF99" i="3"/>
  <c r="C18" i="1"/>
  <c r="C31" i="1" s="1"/>
  <c r="D31" i="1" s="1"/>
  <c r="AP93" i="3"/>
  <c r="P70" i="2"/>
  <c r="AF70" i="2"/>
  <c r="AV70" i="2"/>
  <c r="BL70" i="2"/>
  <c r="T73" i="2"/>
  <c r="AJ73" i="2"/>
  <c r="AZ73" i="2"/>
  <c r="P74" i="2"/>
  <c r="AF74" i="2"/>
  <c r="AV74" i="2"/>
  <c r="BL74" i="2"/>
  <c r="T77" i="2"/>
  <c r="AJ77" i="2"/>
  <c r="AZ77" i="2"/>
  <c r="P78" i="2"/>
  <c r="AF78" i="2"/>
  <c r="AV78" i="2"/>
  <c r="BL78" i="2"/>
  <c r="T81" i="2"/>
  <c r="AJ81" i="2"/>
  <c r="AZ81" i="2"/>
  <c r="P82" i="2"/>
  <c r="AF82" i="2"/>
  <c r="AH85" i="2"/>
  <c r="AJ82" i="2"/>
  <c r="AZ82" i="2"/>
  <c r="P83" i="2"/>
  <c r="AF83" i="2"/>
  <c r="AV83" i="2"/>
  <c r="BL83" i="2"/>
  <c r="AK83" i="2"/>
  <c r="AC85" i="2"/>
  <c r="BI85" i="2"/>
  <c r="AC61" i="2"/>
  <c r="BI71" i="2"/>
  <c r="AK69" i="2"/>
  <c r="BI56" i="2"/>
  <c r="BC82" i="2"/>
  <c r="BI78" i="2"/>
  <c r="AC70" i="2"/>
  <c r="AK68" i="2"/>
  <c r="BI63" i="2"/>
  <c r="AI85" i="2"/>
  <c r="AK61" i="2"/>
  <c r="BI59" i="2"/>
  <c r="AH56" i="2"/>
  <c r="AP82" i="3"/>
  <c r="AU85" i="3"/>
  <c r="S88" i="3"/>
  <c r="AY88" i="3"/>
  <c r="O89" i="3"/>
  <c r="AU89" i="3"/>
  <c r="S92" i="3"/>
  <c r="AY92" i="3"/>
  <c r="O93" i="3"/>
  <c r="AU93" i="3"/>
  <c r="S96" i="3"/>
  <c r="AY96" i="3"/>
  <c r="O97" i="3"/>
  <c r="AU97" i="3"/>
  <c r="S100" i="3"/>
  <c r="AY100" i="3"/>
  <c r="O101" i="3"/>
  <c r="AU101" i="3"/>
  <c r="S104" i="3"/>
  <c r="AY104" i="3"/>
  <c r="AU83" i="3"/>
  <c r="O83" i="3"/>
  <c r="AY82" i="3"/>
  <c r="S82" i="3"/>
  <c r="BG54" i="3"/>
  <c r="BG57" i="3" s="1"/>
  <c r="BG77" i="3" s="1"/>
  <c r="BK54" i="3"/>
  <c r="BK56" i="3" s="1"/>
  <c r="BK76" i="3" s="1"/>
  <c r="O54" i="3"/>
  <c r="N70" i="3"/>
  <c r="AD70" i="3"/>
  <c r="AT70" i="3"/>
  <c r="AA70" i="3"/>
  <c r="R95" i="3"/>
  <c r="Q52" i="2"/>
  <c r="AQ62" i="3"/>
  <c r="AQ70" i="3"/>
  <c r="AT86" i="3"/>
  <c r="AT92" i="3"/>
  <c r="AD92" i="3"/>
  <c r="AD102" i="3"/>
  <c r="AD94" i="3"/>
  <c r="AD82" i="3"/>
  <c r="N82" i="3"/>
  <c r="N96" i="3"/>
  <c r="AQ61" i="3"/>
  <c r="AQ84" i="3"/>
  <c r="N104" i="3"/>
  <c r="AD86" i="3"/>
  <c r="BF85" i="3"/>
  <c r="BF91" i="3"/>
  <c r="Z83" i="3"/>
  <c r="Z87" i="3"/>
  <c r="Z103" i="3"/>
  <c r="T104" i="3"/>
  <c r="AN103" i="3"/>
  <c r="AJ100" i="3"/>
  <c r="BD99" i="3"/>
  <c r="X99" i="3"/>
  <c r="AZ96" i="3"/>
  <c r="T96" i="3"/>
  <c r="AN95" i="3"/>
  <c r="AJ92" i="3"/>
  <c r="BD91" i="3"/>
  <c r="X91" i="3"/>
  <c r="AZ88" i="3"/>
  <c r="T88" i="3"/>
  <c r="AN87" i="3"/>
  <c r="BM84" i="3"/>
  <c r="AW84" i="3"/>
  <c r="AG84" i="3"/>
  <c r="Q84" i="3"/>
  <c r="BA83" i="3"/>
  <c r="AK83" i="3"/>
  <c r="U83" i="3"/>
  <c r="AW85" i="3"/>
  <c r="BM85" i="3"/>
  <c r="U88" i="3"/>
  <c r="AK88" i="3"/>
  <c r="BA88" i="3"/>
  <c r="Q89" i="3"/>
  <c r="AG89" i="3"/>
  <c r="AW89" i="3"/>
  <c r="BM89" i="3"/>
  <c r="U92" i="3"/>
  <c r="AK92" i="3"/>
  <c r="BA92" i="3"/>
  <c r="Q93" i="3"/>
  <c r="AG93" i="3"/>
  <c r="AW93" i="3"/>
  <c r="BM93" i="3"/>
  <c r="U96" i="3"/>
  <c r="AK96" i="3"/>
  <c r="BA96" i="3"/>
  <c r="Q97" i="3"/>
  <c r="AG97" i="3"/>
  <c r="AW97" i="3"/>
  <c r="BM97" i="3"/>
  <c r="U100" i="3"/>
  <c r="AK100" i="3"/>
  <c r="BA100" i="3"/>
  <c r="Q101" i="3"/>
  <c r="AG101" i="3"/>
  <c r="AW101" i="3"/>
  <c r="BM101" i="3"/>
  <c r="U104" i="3"/>
  <c r="AK104" i="3"/>
  <c r="BA104" i="3"/>
  <c r="AQ87" i="3"/>
  <c r="AQ91" i="3"/>
  <c r="AQ95" i="3"/>
  <c r="AQ99" i="3"/>
  <c r="AQ103" i="3"/>
  <c r="AT103" i="3"/>
  <c r="N103" i="3"/>
  <c r="AP100" i="3"/>
  <c r="AD99" i="3"/>
  <c r="BF96" i="3"/>
  <c r="Z96" i="3"/>
  <c r="AT95" i="3"/>
  <c r="N95" i="3"/>
  <c r="AP92" i="3"/>
  <c r="AD91" i="3"/>
  <c r="BF88" i="3"/>
  <c r="Z88" i="3"/>
  <c r="AT87" i="3"/>
  <c r="N87" i="3"/>
  <c r="AZ84" i="3"/>
  <c r="AJ84" i="3"/>
  <c r="T84" i="3"/>
  <c r="BD83" i="3"/>
  <c r="AN83" i="3"/>
  <c r="X83" i="3"/>
  <c r="AZ103" i="3"/>
  <c r="T103" i="3"/>
  <c r="AN102" i="3"/>
  <c r="AJ99" i="3"/>
  <c r="BD98" i="3"/>
  <c r="X98" i="3"/>
  <c r="AZ95" i="3"/>
  <c r="T95" i="3"/>
  <c r="AN94" i="3"/>
  <c r="AJ91" i="3"/>
  <c r="BD90" i="3"/>
  <c r="X90" i="3"/>
  <c r="AZ87" i="3"/>
  <c r="T87" i="3"/>
  <c r="AN86" i="3"/>
  <c r="AQ83" i="3"/>
  <c r="AU54" i="3"/>
  <c r="AU64" i="3" s="1"/>
  <c r="AE54" i="3"/>
  <c r="AE58" i="3" s="1"/>
  <c r="AE78" i="3" s="1"/>
  <c r="AY54" i="3"/>
  <c r="AY58" i="3" s="1"/>
  <c r="AY78" i="3" s="1"/>
  <c r="AI54" i="3"/>
  <c r="AI57" i="3" s="1"/>
  <c r="AI77" i="3" s="1"/>
  <c r="S54" i="3"/>
  <c r="BC54" i="3"/>
  <c r="BC57" i="3" s="1"/>
  <c r="BC77" i="3" s="1"/>
  <c r="AM54" i="3"/>
  <c r="AM56" i="3" s="1"/>
  <c r="AM76" i="3" s="1"/>
  <c r="AQ54" i="3"/>
  <c r="AA54" i="3"/>
  <c r="AP101" i="3"/>
  <c r="AA55" i="3"/>
  <c r="AA75" i="3" s="1"/>
  <c r="AQ85" i="3"/>
  <c r="V92" i="3"/>
  <c r="BL104" i="3"/>
  <c r="AV70" i="3"/>
  <c r="AF70" i="3"/>
  <c r="AA89" i="3"/>
  <c r="AQ89" i="3"/>
  <c r="AA93" i="3"/>
  <c r="AQ93" i="3"/>
  <c r="AA97" i="3"/>
  <c r="AQ97" i="3"/>
  <c r="AA101" i="3"/>
  <c r="AQ101" i="3"/>
  <c r="AZ101" i="3"/>
  <c r="T101" i="3"/>
  <c r="AN100" i="3"/>
  <c r="AJ97" i="3"/>
  <c r="BD96" i="3"/>
  <c r="X96" i="3"/>
  <c r="AZ93" i="3"/>
  <c r="T93" i="3"/>
  <c r="AN92" i="3"/>
  <c r="AJ89" i="3"/>
  <c r="AQ82" i="3"/>
  <c r="AA82" i="3"/>
  <c r="W54" i="3"/>
  <c r="W55" i="3" s="1"/>
  <c r="W75" i="3" s="1"/>
  <c r="AX85" i="3"/>
  <c r="AH91" i="3"/>
  <c r="AA61" i="3"/>
  <c r="AJ104" i="3"/>
  <c r="AJ102" i="3"/>
  <c r="BD101" i="3"/>
  <c r="X101" i="3"/>
  <c r="AR100" i="3"/>
  <c r="AZ98" i="3"/>
  <c r="T98" i="3"/>
  <c r="AN97" i="3"/>
  <c r="BH96" i="3"/>
  <c r="AB96" i="3"/>
  <c r="AJ94" i="3"/>
  <c r="BD93" i="3"/>
  <c r="X93" i="3"/>
  <c r="AR92" i="3"/>
  <c r="AZ90" i="3"/>
  <c r="T90" i="3"/>
  <c r="AN89" i="3"/>
  <c r="BH88" i="3"/>
  <c r="AB88" i="3"/>
  <c r="AJ86" i="3"/>
  <c r="BD85" i="3"/>
  <c r="AG85" i="3"/>
  <c r="Q85" i="3"/>
  <c r="BA84" i="3"/>
  <c r="AK84" i="3"/>
  <c r="U84" i="3"/>
  <c r="BE83" i="3"/>
  <c r="AO83" i="3"/>
  <c r="Y83" i="3"/>
  <c r="Y86" i="3"/>
  <c r="AO86" i="3"/>
  <c r="BE86" i="3"/>
  <c r="U87" i="3"/>
  <c r="AK87" i="3"/>
  <c r="BA87" i="3"/>
  <c r="Q88" i="3"/>
  <c r="AG88" i="3"/>
  <c r="AW88" i="3"/>
  <c r="BM88" i="3"/>
  <c r="Y90" i="3"/>
  <c r="AO90" i="3"/>
  <c r="BE90" i="3"/>
  <c r="U91" i="3"/>
  <c r="AK91" i="3"/>
  <c r="BA91" i="3"/>
  <c r="Q92" i="3"/>
  <c r="AG92" i="3"/>
  <c r="AW92" i="3"/>
  <c r="BM92" i="3"/>
  <c r="Y94" i="3"/>
  <c r="AO94" i="3"/>
  <c r="BE94" i="3"/>
  <c r="U95" i="3"/>
  <c r="AK95" i="3"/>
  <c r="BA95" i="3"/>
  <c r="Q96" i="3"/>
  <c r="AG96" i="3"/>
  <c r="AW96" i="3"/>
  <c r="BM96" i="3"/>
  <c r="Y98" i="3"/>
  <c r="AO98" i="3"/>
  <c r="BE98" i="3"/>
  <c r="U99" i="3"/>
  <c r="AK99" i="3"/>
  <c r="BA99" i="3"/>
  <c r="Q100" i="3"/>
  <c r="AG100" i="3"/>
  <c r="AW100" i="3"/>
  <c r="BM100" i="3"/>
  <c r="Y102" i="3"/>
  <c r="AO102" i="3"/>
  <c r="BE102" i="3"/>
  <c r="U103" i="3"/>
  <c r="AK103" i="3"/>
  <c r="BA103" i="3"/>
  <c r="Q104" i="3"/>
  <c r="AG104" i="3"/>
  <c r="AW104" i="3"/>
  <c r="BM104" i="3"/>
  <c r="AH104" i="3"/>
  <c r="AX104" i="3"/>
  <c r="AA86" i="3"/>
  <c r="AQ86" i="3"/>
  <c r="AA90" i="3"/>
  <c r="AQ90" i="3"/>
  <c r="AA94" i="3"/>
  <c r="AQ94" i="3"/>
  <c r="AA98" i="3"/>
  <c r="AQ98" i="3"/>
  <c r="AA102" i="3"/>
  <c r="AQ102" i="3"/>
  <c r="AP102" i="3"/>
  <c r="AD101" i="3"/>
  <c r="AX100" i="3"/>
  <c r="R100" i="3"/>
  <c r="BF98" i="3"/>
  <c r="Z98" i="3"/>
  <c r="AT97" i="3"/>
  <c r="N97" i="3"/>
  <c r="AH96" i="3"/>
  <c r="AP94" i="3"/>
  <c r="AD93" i="3"/>
  <c r="AX92" i="3"/>
  <c r="R92" i="3"/>
  <c r="BF90" i="3"/>
  <c r="Z90" i="3"/>
  <c r="AT89" i="3"/>
  <c r="N89" i="3"/>
  <c r="AH88" i="3"/>
  <c r="AP86" i="3"/>
  <c r="AJ85" i="3"/>
  <c r="T85" i="3"/>
  <c r="BD84" i="3"/>
  <c r="AN84" i="3"/>
  <c r="X84" i="3"/>
  <c r="BH83" i="3"/>
  <c r="AR83" i="3"/>
  <c r="AB83" i="3"/>
  <c r="AA85" i="3"/>
  <c r="AX97" i="3"/>
  <c r="R85" i="3"/>
  <c r="AO70" i="3"/>
  <c r="AH89" i="3"/>
  <c r="AP52" i="2"/>
  <c r="BA75" i="2"/>
  <c r="BA64" i="2"/>
  <c r="BM75" i="2"/>
  <c r="AO73" i="2"/>
  <c r="BA70" i="2"/>
  <c r="BM60" i="2"/>
  <c r="AO68" i="2"/>
  <c r="BJ70" i="2"/>
  <c r="BJ74" i="2"/>
  <c r="BJ78" i="2"/>
  <c r="R84" i="2"/>
  <c r="AA56" i="2"/>
  <c r="BG56" i="2"/>
  <c r="AQ60" i="2"/>
  <c r="AA64" i="2"/>
  <c r="BG64" i="2"/>
  <c r="AQ68" i="2"/>
  <c r="AQ72" i="2"/>
  <c r="AA76" i="2"/>
  <c r="BG76" i="2"/>
  <c r="AQ80" i="2"/>
  <c r="AA84" i="2"/>
  <c r="R59" i="2"/>
  <c r="BJ60" i="2"/>
  <c r="R63" i="2"/>
  <c r="AX63" i="2"/>
  <c r="BJ64" i="2"/>
  <c r="R67" i="2"/>
  <c r="AX67" i="2"/>
  <c r="X56" i="2"/>
  <c r="BD56" i="2"/>
  <c r="X60" i="2"/>
  <c r="BD60" i="2"/>
  <c r="X64" i="2"/>
  <c r="BD64" i="2"/>
  <c r="X68" i="2"/>
  <c r="BD68" i="2"/>
  <c r="X72" i="2"/>
  <c r="BD72" i="2"/>
  <c r="X76" i="2"/>
  <c r="BD76" i="2"/>
  <c r="X80" i="2"/>
  <c r="BD80" i="2"/>
  <c r="AN85" i="2"/>
  <c r="U83" i="2"/>
  <c r="BA83" i="2"/>
  <c r="AA85" i="2"/>
  <c r="U76" i="2"/>
  <c r="BA61" i="2"/>
  <c r="BM69" i="2"/>
  <c r="BA71" i="2"/>
  <c r="U68" i="2"/>
  <c r="BA60" i="2"/>
  <c r="N52" i="2"/>
  <c r="U52" i="2"/>
  <c r="AQ52" i="2"/>
  <c r="AN52" i="2"/>
  <c r="BA81" i="2"/>
  <c r="BM78" i="2"/>
  <c r="AO76" i="2"/>
  <c r="BM67" i="2"/>
  <c r="Q63" i="2"/>
  <c r="BF68" i="2"/>
  <c r="N71" i="2"/>
  <c r="R74" i="2"/>
  <c r="N75" i="2"/>
  <c r="BF76" i="2"/>
  <c r="N79" i="2"/>
  <c r="BF80" i="2"/>
  <c r="R82" i="2"/>
  <c r="AA57" i="2"/>
  <c r="BG57" i="2"/>
  <c r="BJ61" i="2"/>
  <c r="BF62" i="2"/>
  <c r="N65" i="2"/>
  <c r="BF66" i="2"/>
  <c r="AO83" i="2"/>
  <c r="Q85" i="2"/>
  <c r="BM85" i="2"/>
  <c r="N56" i="2"/>
  <c r="BM63" i="2"/>
  <c r="AO52" i="2"/>
  <c r="BG83" i="2"/>
  <c r="BM76" i="2"/>
  <c r="AO74" i="2"/>
  <c r="BM65" i="2"/>
  <c r="AO63" i="2"/>
  <c r="U82" i="2"/>
  <c r="BA74" i="2"/>
  <c r="AO69" i="2"/>
  <c r="AO58" i="2"/>
  <c r="AO80" i="2"/>
  <c r="BM70" i="2"/>
  <c r="U66" i="2"/>
  <c r="R69" i="2"/>
  <c r="AX69" i="2"/>
  <c r="R73" i="2"/>
  <c r="AX73" i="2"/>
  <c r="R77" i="2"/>
  <c r="AX77" i="2"/>
  <c r="R81" i="2"/>
  <c r="AX81" i="2"/>
  <c r="AX84" i="2"/>
  <c r="BJ85" i="2"/>
  <c r="AQ56" i="2"/>
  <c r="AA60" i="2"/>
  <c r="BG60" i="2"/>
  <c r="AQ64" i="2"/>
  <c r="AA68" i="2"/>
  <c r="BG68" i="2"/>
  <c r="AA72" i="2"/>
  <c r="BG72" i="2"/>
  <c r="AQ76" i="2"/>
  <c r="AA80" i="2"/>
  <c r="BG80" i="2"/>
  <c r="BG84" i="2"/>
  <c r="BJ56" i="2"/>
  <c r="AX59" i="2"/>
  <c r="AN56" i="2"/>
  <c r="AN60" i="2"/>
  <c r="AN64" i="2"/>
  <c r="AN68" i="2"/>
  <c r="AN72" i="2"/>
  <c r="AN76" i="2"/>
  <c r="AN80" i="2"/>
  <c r="BJ82" i="2"/>
  <c r="X85" i="2"/>
  <c r="BD85" i="2"/>
  <c r="AO82" i="2"/>
  <c r="BM84" i="2"/>
  <c r="U62" i="2"/>
  <c r="U80" i="2"/>
  <c r="BM73" i="2"/>
  <c r="BA57" i="2"/>
  <c r="AA83" i="2"/>
  <c r="U79" i="2"/>
  <c r="BM72" i="2"/>
  <c r="AO70" i="2"/>
  <c r="BM61" i="2"/>
  <c r="AO59" i="2"/>
  <c r="Q57" i="2"/>
  <c r="U78" i="2"/>
  <c r="BM71" i="2"/>
  <c r="Q68" i="2"/>
  <c r="AO66" i="2"/>
  <c r="BA52" i="2"/>
  <c r="AA52" i="2"/>
  <c r="BG52" i="2"/>
  <c r="X52" i="2"/>
  <c r="BD52" i="2"/>
  <c r="BA77" i="2"/>
  <c r="AO65" i="2"/>
  <c r="R70" i="2"/>
  <c r="AX70" i="2"/>
  <c r="BJ71" i="2"/>
  <c r="BF72" i="2"/>
  <c r="AX74" i="2"/>
  <c r="BJ75" i="2"/>
  <c r="R78" i="2"/>
  <c r="AX78" i="2"/>
  <c r="BJ79" i="2"/>
  <c r="N83" i="2"/>
  <c r="BF84" i="2"/>
  <c r="AQ57" i="2"/>
  <c r="N57" i="2"/>
  <c r="BJ57" i="2"/>
  <c r="BF58" i="2"/>
  <c r="N61" i="2"/>
  <c r="BJ65" i="2"/>
  <c r="BJ84" i="2"/>
  <c r="AO61" i="2"/>
  <c r="Q81" i="2"/>
  <c r="AO75" i="2"/>
  <c r="AO60" i="2"/>
  <c r="Q69" i="2"/>
  <c r="Q66" i="2"/>
  <c r="Q80" i="2"/>
  <c r="AG76" i="2"/>
  <c r="BM68" i="2"/>
  <c r="AG65" i="2"/>
  <c r="BM57" i="2"/>
  <c r="Q56" i="2"/>
  <c r="AO81" i="2"/>
  <c r="Q79" i="2"/>
  <c r="AG75" i="2"/>
  <c r="AG64" i="2"/>
  <c r="AG74" i="2"/>
  <c r="AG67" i="2"/>
  <c r="AD68" i="2"/>
  <c r="BJ68" i="2"/>
  <c r="BF69" i="2"/>
  <c r="BB70" i="2"/>
  <c r="N72" i="2"/>
  <c r="AD72" i="2"/>
  <c r="BJ72" i="2"/>
  <c r="BF73" i="2"/>
  <c r="BB74" i="2"/>
  <c r="N76" i="2"/>
  <c r="AD76" i="2"/>
  <c r="BJ76" i="2"/>
  <c r="BF77" i="2"/>
  <c r="BB78" i="2"/>
  <c r="N80" i="2"/>
  <c r="AD80" i="2"/>
  <c r="BJ80" i="2"/>
  <c r="BF81" i="2"/>
  <c r="BB83" i="2"/>
  <c r="N85" i="2"/>
  <c r="BB56" i="2"/>
  <c r="N58" i="2"/>
  <c r="AD58" i="2"/>
  <c r="BJ58" i="2"/>
  <c r="BF59" i="2"/>
  <c r="BB60" i="2"/>
  <c r="N62" i="2"/>
  <c r="AD62" i="2"/>
  <c r="BJ62" i="2"/>
  <c r="BF63" i="2"/>
  <c r="BB64" i="2"/>
  <c r="N66" i="2"/>
  <c r="AD66" i="2"/>
  <c r="BJ66" i="2"/>
  <c r="BF67" i="2"/>
  <c r="BF83" i="2"/>
  <c r="BM82" i="2"/>
  <c r="AO84" i="2"/>
  <c r="AO62" i="2"/>
  <c r="Q60" i="2"/>
  <c r="AG63" i="2"/>
  <c r="BM81" i="2"/>
  <c r="AO79" i="2"/>
  <c r="AG69" i="2"/>
  <c r="BM74" i="2"/>
  <c r="Q73" i="2"/>
  <c r="BM62" i="2"/>
  <c r="BF52" i="2"/>
  <c r="BM52" i="2"/>
  <c r="BK64" i="3"/>
  <c r="BK58" i="3"/>
  <c r="BK78" i="3" s="1"/>
  <c r="BK57" i="3"/>
  <c r="BK77" i="3" s="1"/>
  <c r="AU56" i="3"/>
  <c r="AU76" i="3" s="1"/>
  <c r="AE56" i="3"/>
  <c r="AE76" i="3" s="1"/>
  <c r="S56" i="3"/>
  <c r="S76" i="3" s="1"/>
  <c r="AA64" i="3"/>
  <c r="W56" i="3"/>
  <c r="W76" i="3" s="1"/>
  <c r="BD88" i="3"/>
  <c r="X88" i="3"/>
  <c r="AR87" i="3"/>
  <c r="BL86" i="3"/>
  <c r="AF86" i="3"/>
  <c r="AZ85" i="3"/>
  <c r="AH103" i="3"/>
  <c r="AD100" i="3"/>
  <c r="BF97" i="3"/>
  <c r="AH95" i="3"/>
  <c r="BF89" i="3"/>
  <c r="AH87" i="3"/>
  <c r="AT84" i="3"/>
  <c r="AH83" i="3"/>
  <c r="V82" i="3"/>
  <c r="AK70" i="3"/>
  <c r="R70" i="3"/>
  <c r="AH70" i="3"/>
  <c r="AX70" i="3"/>
  <c r="AT102" i="3"/>
  <c r="V100" i="3"/>
  <c r="R97" i="3"/>
  <c r="AT94" i="3"/>
  <c r="R89" i="3"/>
  <c r="BF84" i="3"/>
  <c r="N83" i="3"/>
  <c r="AL102" i="3"/>
  <c r="N100" i="3"/>
  <c r="AP97" i="3"/>
  <c r="AL94" i="3"/>
  <c r="N92" i="3"/>
  <c r="AP89" i="3"/>
  <c r="AL86" i="3"/>
  <c r="BB84" i="3"/>
  <c r="AP83" i="3"/>
  <c r="AG70" i="3"/>
  <c r="AX101" i="3"/>
  <c r="Z99" i="3"/>
  <c r="BB96" i="3"/>
  <c r="AX93" i="3"/>
  <c r="Z91" i="3"/>
  <c r="BB88" i="3"/>
  <c r="BF82" i="3"/>
  <c r="V62" i="3"/>
  <c r="V61" i="3"/>
  <c r="V54" i="3"/>
  <c r="BJ64" i="3"/>
  <c r="AV103" i="3"/>
  <c r="BL99" i="3"/>
  <c r="AF99" i="3"/>
  <c r="AV95" i="3"/>
  <c r="BL91" i="3"/>
  <c r="P87" i="3"/>
  <c r="AS82" i="3"/>
  <c r="BI85" i="3"/>
  <c r="AS89" i="3"/>
  <c r="AS93" i="3"/>
  <c r="AC97" i="3"/>
  <c r="BI97" i="3"/>
  <c r="AC101" i="3"/>
  <c r="BI101" i="3"/>
  <c r="BB103" i="3"/>
  <c r="V95" i="3"/>
  <c r="V87" i="3"/>
  <c r="AV82" i="3"/>
  <c r="AF82" i="3"/>
  <c r="P100" i="3"/>
  <c r="AF96" i="3"/>
  <c r="AV92" i="3"/>
  <c r="AF88" i="3"/>
  <c r="AL90" i="3"/>
  <c r="AL82" i="3"/>
  <c r="V85" i="3"/>
  <c r="BL70" i="3"/>
  <c r="V90" i="3"/>
  <c r="AX62" i="3"/>
  <c r="AX61" i="3"/>
  <c r="AX54" i="3"/>
  <c r="R62" i="3"/>
  <c r="R61" i="3"/>
  <c r="R54" i="3"/>
  <c r="R52" i="3"/>
  <c r="R51" i="3"/>
  <c r="AO62" i="3"/>
  <c r="AO61" i="3"/>
  <c r="AO54" i="3"/>
  <c r="BH62" i="3"/>
  <c r="BH61" i="3"/>
  <c r="BH54" i="3"/>
  <c r="AB62" i="3"/>
  <c r="AB61" i="3"/>
  <c r="AB54" i="3"/>
  <c r="BH102" i="3"/>
  <c r="AB102" i="3"/>
  <c r="P101" i="3"/>
  <c r="AR98" i="3"/>
  <c r="AF97" i="3"/>
  <c r="BH94" i="3"/>
  <c r="AV93" i="3"/>
  <c r="AR90" i="3"/>
  <c r="AF89" i="3"/>
  <c r="BH86" i="3"/>
  <c r="AV85" i="3"/>
  <c r="AO82" i="3"/>
  <c r="AS86" i="3"/>
  <c r="Y87" i="3"/>
  <c r="BE87" i="3"/>
  <c r="AC90" i="3"/>
  <c r="BI90" i="3"/>
  <c r="AO91" i="3"/>
  <c r="AS94" i="3"/>
  <c r="Y95" i="3"/>
  <c r="BE95" i="3"/>
  <c r="AC98" i="3"/>
  <c r="BI98" i="3"/>
  <c r="AO99" i="3"/>
  <c r="AS102" i="3"/>
  <c r="Y103" i="3"/>
  <c r="BE103" i="3"/>
  <c r="V104" i="3"/>
  <c r="BB104" i="3"/>
  <c r="AH102" i="3"/>
  <c r="V101" i="3"/>
  <c r="R98" i="3"/>
  <c r="AH94" i="3"/>
  <c r="V93" i="3"/>
  <c r="R90" i="3"/>
  <c r="BB85" i="3"/>
  <c r="P85" i="3"/>
  <c r="AR82" i="3"/>
  <c r="AR103" i="3"/>
  <c r="BL102" i="3"/>
  <c r="AB99" i="3"/>
  <c r="P98" i="3"/>
  <c r="AR95" i="3"/>
  <c r="BL94" i="3"/>
  <c r="BH91" i="3"/>
  <c r="AB91" i="3"/>
  <c r="AV90" i="3"/>
  <c r="P90" i="3"/>
  <c r="AT62" i="3"/>
  <c r="AT61" i="3"/>
  <c r="AT54" i="3"/>
  <c r="AD62" i="3"/>
  <c r="AD61" i="3"/>
  <c r="AD54" i="3"/>
  <c r="N62" i="3"/>
  <c r="N61" i="3"/>
  <c r="N54" i="3"/>
  <c r="N52" i="3"/>
  <c r="N51" i="3"/>
  <c r="BA62" i="3"/>
  <c r="BA61" i="3"/>
  <c r="BA54" i="3"/>
  <c r="AK62" i="3"/>
  <c r="AK61" i="3"/>
  <c r="AK54" i="3"/>
  <c r="U62" i="3"/>
  <c r="U61" i="3"/>
  <c r="U54" i="3"/>
  <c r="BD62" i="3"/>
  <c r="BD61" i="3"/>
  <c r="BD54" i="3"/>
  <c r="AN62" i="3"/>
  <c r="AN61" i="3"/>
  <c r="AN54" i="3"/>
  <c r="X62" i="3"/>
  <c r="X61" i="3"/>
  <c r="X54" i="3"/>
  <c r="BL103" i="3"/>
  <c r="AF103" i="3"/>
  <c r="AN101" i="3"/>
  <c r="BH100" i="3"/>
  <c r="AB100" i="3"/>
  <c r="AV99" i="3"/>
  <c r="P99" i="3"/>
  <c r="BD97" i="3"/>
  <c r="X97" i="3"/>
  <c r="AR96" i="3"/>
  <c r="BL95" i="3"/>
  <c r="AF95" i="3"/>
  <c r="AN93" i="3"/>
  <c r="BH92" i="3"/>
  <c r="AB92" i="3"/>
  <c r="AV91" i="3"/>
  <c r="P91" i="3"/>
  <c r="BD89" i="3"/>
  <c r="X89" i="3"/>
  <c r="AR88" i="3"/>
  <c r="BL87" i="3"/>
  <c r="AF87" i="3"/>
  <c r="Y85" i="3"/>
  <c r="BI84" i="3"/>
  <c r="AS84" i="3"/>
  <c r="AC84" i="3"/>
  <c r="BA82" i="3"/>
  <c r="AK82" i="3"/>
  <c r="U82" i="3"/>
  <c r="BA85" i="3"/>
  <c r="AC87" i="3"/>
  <c r="AS87" i="3"/>
  <c r="BI87" i="3"/>
  <c r="Y88" i="3"/>
  <c r="AO88" i="3"/>
  <c r="BE88" i="3"/>
  <c r="U89" i="3"/>
  <c r="AK89" i="3"/>
  <c r="BA89" i="3"/>
  <c r="AC91" i="3"/>
  <c r="AS91" i="3"/>
  <c r="BI91" i="3"/>
  <c r="Y92" i="3"/>
  <c r="AO92" i="3"/>
  <c r="BE92" i="3"/>
  <c r="U93" i="3"/>
  <c r="AK93" i="3"/>
  <c r="BA93" i="3"/>
  <c r="AC95" i="3"/>
  <c r="AS95" i="3"/>
  <c r="BI95" i="3"/>
  <c r="Y96" i="3"/>
  <c r="AO96" i="3"/>
  <c r="BE96" i="3"/>
  <c r="U97" i="3"/>
  <c r="AK97" i="3"/>
  <c r="BA97" i="3"/>
  <c r="AC99" i="3"/>
  <c r="AS99" i="3"/>
  <c r="BI99" i="3"/>
  <c r="Y100" i="3"/>
  <c r="AO100" i="3"/>
  <c r="BE100" i="3"/>
  <c r="U101" i="3"/>
  <c r="AK101" i="3"/>
  <c r="BA101" i="3"/>
  <c r="AC103" i="3"/>
  <c r="AS103" i="3"/>
  <c r="BI103" i="3"/>
  <c r="Y104" i="3"/>
  <c r="AO104" i="3"/>
  <c r="BE104" i="3"/>
  <c r="BF104" i="3"/>
  <c r="R104" i="3"/>
  <c r="AL103" i="3"/>
  <c r="BF102" i="3"/>
  <c r="Z102" i="3"/>
  <c r="AT101" i="3"/>
  <c r="N101" i="3"/>
  <c r="AH100" i="3"/>
  <c r="BB99" i="3"/>
  <c r="V99" i="3"/>
  <c r="AP98" i="3"/>
  <c r="AD97" i="3"/>
  <c r="AX96" i="3"/>
  <c r="R96" i="3"/>
  <c r="AL95" i="3"/>
  <c r="BF94" i="3"/>
  <c r="Z94" i="3"/>
  <c r="AT93" i="3"/>
  <c r="N93" i="3"/>
  <c r="AH92" i="3"/>
  <c r="BB91" i="3"/>
  <c r="V91" i="3"/>
  <c r="AP90" i="3"/>
  <c r="AD89" i="3"/>
  <c r="AX88" i="3"/>
  <c r="R88" i="3"/>
  <c r="AL87" i="3"/>
  <c r="BF86" i="3"/>
  <c r="Z86" i="3"/>
  <c r="AT85" i="3"/>
  <c r="AB85" i="3"/>
  <c r="BL84" i="3"/>
  <c r="AV84" i="3"/>
  <c r="AF84" i="3"/>
  <c r="P84" i="3"/>
  <c r="AZ83" i="3"/>
  <c r="AJ83" i="3"/>
  <c r="T83" i="3"/>
  <c r="BD82" i="3"/>
  <c r="AN82" i="3"/>
  <c r="X82" i="3"/>
  <c r="P104" i="3"/>
  <c r="AJ103" i="3"/>
  <c r="BD102" i="3"/>
  <c r="X102" i="3"/>
  <c r="AR101" i="3"/>
  <c r="BL100" i="3"/>
  <c r="AF100" i="3"/>
  <c r="AZ99" i="3"/>
  <c r="T99" i="3"/>
  <c r="AN98" i="3"/>
  <c r="BH97" i="3"/>
  <c r="AB97" i="3"/>
  <c r="AV96" i="3"/>
  <c r="P96" i="3"/>
  <c r="AJ95" i="3"/>
  <c r="BD94" i="3"/>
  <c r="X94" i="3"/>
  <c r="AR93" i="3"/>
  <c r="BL92" i="3"/>
  <c r="AF92" i="3"/>
  <c r="AZ91" i="3"/>
  <c r="T91" i="3"/>
  <c r="AN90" i="3"/>
  <c r="BH89" i="3"/>
  <c r="AB89" i="3"/>
  <c r="AV88" i="3"/>
  <c r="P88" i="3"/>
  <c r="AJ87" i="3"/>
  <c r="BD86" i="3"/>
  <c r="X86" i="3"/>
  <c r="AR85" i="3"/>
  <c r="BB102" i="3"/>
  <c r="AX99" i="3"/>
  <c r="Z97" i="3"/>
  <c r="BB94" i="3"/>
  <c r="AX91" i="3"/>
  <c r="Z89" i="3"/>
  <c r="BB86" i="3"/>
  <c r="AD84" i="3"/>
  <c r="R83" i="3"/>
  <c r="BI70" i="3"/>
  <c r="AC70" i="3"/>
  <c r="V70" i="3"/>
  <c r="AL70" i="3"/>
  <c r="BB70" i="3"/>
  <c r="AD83" i="3"/>
  <c r="X70" i="3"/>
  <c r="BD104" i="3"/>
  <c r="N102" i="3"/>
  <c r="AP99" i="3"/>
  <c r="AL96" i="3"/>
  <c r="N94" i="3"/>
  <c r="AP91" i="3"/>
  <c r="AL88" i="3"/>
  <c r="N86" i="3"/>
  <c r="AP84" i="3"/>
  <c r="AX82" i="3"/>
  <c r="AN104" i="3"/>
  <c r="BF101" i="3"/>
  <c r="AH99" i="3"/>
  <c r="AD96" i="3"/>
  <c r="BF93" i="3"/>
  <c r="AD88" i="3"/>
  <c r="BE70" i="3"/>
  <c r="Y70" i="3"/>
  <c r="X104" i="3"/>
  <c r="R101" i="3"/>
  <c r="AT98" i="3"/>
  <c r="V96" i="3"/>
  <c r="R93" i="3"/>
  <c r="AT90" i="3"/>
  <c r="V88" i="3"/>
  <c r="AD85" i="3"/>
  <c r="BB62" i="3"/>
  <c r="BB61" i="3"/>
  <c r="BB54" i="3"/>
  <c r="AL62" i="3"/>
  <c r="AL61" i="3"/>
  <c r="AL54" i="3"/>
  <c r="BI62" i="3"/>
  <c r="BI61" i="3"/>
  <c r="BI54" i="3"/>
  <c r="AS62" i="3"/>
  <c r="AS61" i="3"/>
  <c r="AS54" i="3"/>
  <c r="AC62" i="3"/>
  <c r="AC61" i="3"/>
  <c r="AC54" i="3"/>
  <c r="BL62" i="3"/>
  <c r="BL61" i="3"/>
  <c r="BL54" i="3"/>
  <c r="AV62" i="3"/>
  <c r="AV61" i="3"/>
  <c r="AV54" i="3"/>
  <c r="AF62" i="3"/>
  <c r="AF61" i="3"/>
  <c r="AF54" i="3"/>
  <c r="P62" i="3"/>
  <c r="P61" i="3"/>
  <c r="P54" i="3"/>
  <c r="P52" i="3"/>
  <c r="P51" i="3"/>
  <c r="P103" i="3"/>
  <c r="P95" i="3"/>
  <c r="AF91" i="3"/>
  <c r="AV87" i="3"/>
  <c r="BI82" i="3"/>
  <c r="AC82" i="3"/>
  <c r="AS85" i="3"/>
  <c r="AC89" i="3"/>
  <c r="BI89" i="3"/>
  <c r="AC93" i="3"/>
  <c r="BI93" i="3"/>
  <c r="AS97" i="3"/>
  <c r="AS101" i="3"/>
  <c r="AV104" i="3"/>
  <c r="V103" i="3"/>
  <c r="AL99" i="3"/>
  <c r="BB95" i="3"/>
  <c r="AL91" i="3"/>
  <c r="BB87" i="3"/>
  <c r="BL82" i="3"/>
  <c r="P82" i="3"/>
  <c r="AV100" i="3"/>
  <c r="BL96" i="3"/>
  <c r="P92" i="3"/>
  <c r="BL88" i="3"/>
  <c r="AL98" i="3"/>
  <c r="AS70" i="3"/>
  <c r="BB100" i="3"/>
  <c r="BB92" i="3"/>
  <c r="V98" i="3"/>
  <c r="V83" i="3"/>
  <c r="AH62" i="3"/>
  <c r="AH61" i="3"/>
  <c r="AH54" i="3"/>
  <c r="BE62" i="3"/>
  <c r="BE61" i="3"/>
  <c r="BE54" i="3"/>
  <c r="Y62" i="3"/>
  <c r="Y61" i="3"/>
  <c r="Y54" i="3"/>
  <c r="AR62" i="3"/>
  <c r="AR61" i="3"/>
  <c r="AR54" i="3"/>
  <c r="AV101" i="3"/>
  <c r="BL97" i="3"/>
  <c r="AB94" i="3"/>
  <c r="P93" i="3"/>
  <c r="BL89" i="3"/>
  <c r="AB86" i="3"/>
  <c r="AC85" i="3"/>
  <c r="BE82" i="3"/>
  <c r="Y82" i="3"/>
  <c r="AC86" i="3"/>
  <c r="BI86" i="3"/>
  <c r="AO87" i="3"/>
  <c r="AS90" i="3"/>
  <c r="Y91" i="3"/>
  <c r="BE91" i="3"/>
  <c r="AC94" i="3"/>
  <c r="BI94" i="3"/>
  <c r="AO95" i="3"/>
  <c r="AS98" i="3"/>
  <c r="Y99" i="3"/>
  <c r="BE99" i="3"/>
  <c r="AC102" i="3"/>
  <c r="BI102" i="3"/>
  <c r="AO103" i="3"/>
  <c r="AL104" i="3"/>
  <c r="AF104" i="3"/>
  <c r="BB101" i="3"/>
  <c r="AX98" i="3"/>
  <c r="AL97" i="3"/>
  <c r="BB93" i="3"/>
  <c r="AX90" i="3"/>
  <c r="AL89" i="3"/>
  <c r="AH86" i="3"/>
  <c r="AF85" i="3"/>
  <c r="BH82" i="3"/>
  <c r="AB82" i="3"/>
  <c r="AB104" i="3"/>
  <c r="AF102" i="3"/>
  <c r="BH99" i="3"/>
  <c r="AV98" i="3"/>
  <c r="AF94" i="3"/>
  <c r="BF62" i="3"/>
  <c r="BF61" i="3"/>
  <c r="BF54" i="3"/>
  <c r="AP62" i="3"/>
  <c r="AP61" i="3"/>
  <c r="AP54" i="3"/>
  <c r="Z62" i="3"/>
  <c r="Z61" i="3"/>
  <c r="Z54" i="3"/>
  <c r="BM62" i="3"/>
  <c r="BM61" i="3"/>
  <c r="BM54" i="3"/>
  <c r="AW62" i="3"/>
  <c r="AW61" i="3"/>
  <c r="AW54" i="3"/>
  <c r="AG62" i="3"/>
  <c r="AG61" i="3"/>
  <c r="AG54" i="3"/>
  <c r="Q62" i="3"/>
  <c r="Q61" i="3"/>
  <c r="Q52" i="3"/>
  <c r="Q51" i="3"/>
  <c r="Q54" i="3"/>
  <c r="AZ62" i="3"/>
  <c r="AZ61" i="3"/>
  <c r="AZ54" i="3"/>
  <c r="AJ62" i="3"/>
  <c r="AJ61" i="3"/>
  <c r="AJ54" i="3"/>
  <c r="T62" i="3"/>
  <c r="T61" i="3"/>
  <c r="T54" i="3"/>
  <c r="AZ104" i="3"/>
  <c r="BD103" i="3"/>
  <c r="X103" i="3"/>
  <c r="AR102" i="3"/>
  <c r="BL101" i="3"/>
  <c r="AF101" i="3"/>
  <c r="AZ100" i="3"/>
  <c r="T100" i="3"/>
  <c r="AN99" i="3"/>
  <c r="BH98" i="3"/>
  <c r="AB98" i="3"/>
  <c r="AV97" i="3"/>
  <c r="P97" i="3"/>
  <c r="AJ96" i="3"/>
  <c r="BD95" i="3"/>
  <c r="X95" i="3"/>
  <c r="AR94" i="3"/>
  <c r="BL93" i="3"/>
  <c r="AF93" i="3"/>
  <c r="AZ92" i="3"/>
  <c r="T92" i="3"/>
  <c r="AN91" i="3"/>
  <c r="BH90" i="3"/>
  <c r="AB90" i="3"/>
  <c r="AV89" i="3"/>
  <c r="P89" i="3"/>
  <c r="AJ88" i="3"/>
  <c r="BD87" i="3"/>
  <c r="X87" i="3"/>
  <c r="AR86" i="3"/>
  <c r="BL85" i="3"/>
  <c r="AK85" i="3"/>
  <c r="U85" i="3"/>
  <c r="BE84" i="3"/>
  <c r="AO84" i="3"/>
  <c r="Y84" i="3"/>
  <c r="BI83" i="3"/>
  <c r="AS83" i="3"/>
  <c r="AC83" i="3"/>
  <c r="BM82" i="3"/>
  <c r="AW82" i="3"/>
  <c r="AG82" i="3"/>
  <c r="Q82" i="3"/>
  <c r="AO85" i="3"/>
  <c r="BE85" i="3"/>
  <c r="U86" i="3"/>
  <c r="AK86" i="3"/>
  <c r="BA86" i="3"/>
  <c r="Q87" i="3"/>
  <c r="AG87" i="3"/>
  <c r="AW87" i="3"/>
  <c r="BM87" i="3"/>
  <c r="AC88" i="3"/>
  <c r="AS88" i="3"/>
  <c r="BI88" i="3"/>
  <c r="Y89" i="3"/>
  <c r="AO89" i="3"/>
  <c r="BE89" i="3"/>
  <c r="U90" i="3"/>
  <c r="AK90" i="3"/>
  <c r="BA90" i="3"/>
  <c r="Q91" i="3"/>
  <c r="AG91" i="3"/>
  <c r="AW91" i="3"/>
  <c r="BM91" i="3"/>
  <c r="AC92" i="3"/>
  <c r="AS92" i="3"/>
  <c r="BI92" i="3"/>
  <c r="Y93" i="3"/>
  <c r="AO93" i="3"/>
  <c r="BE93" i="3"/>
  <c r="U94" i="3"/>
  <c r="AK94" i="3"/>
  <c r="BA94" i="3"/>
  <c r="Q95" i="3"/>
  <c r="AG95" i="3"/>
  <c r="AW95" i="3"/>
  <c r="BM95" i="3"/>
  <c r="AC96" i="3"/>
  <c r="AS96" i="3"/>
  <c r="BI96" i="3"/>
  <c r="Y97" i="3"/>
  <c r="AO97" i="3"/>
  <c r="BE97" i="3"/>
  <c r="U98" i="3"/>
  <c r="AK98" i="3"/>
  <c r="BA98" i="3"/>
  <c r="Q99" i="3"/>
  <c r="AG99" i="3"/>
  <c r="AW99" i="3"/>
  <c r="BM99" i="3"/>
  <c r="AC100" i="3"/>
  <c r="AS100" i="3"/>
  <c r="BI100" i="3"/>
  <c r="Y101" i="3"/>
  <c r="AO101" i="3"/>
  <c r="BE101" i="3"/>
  <c r="U102" i="3"/>
  <c r="AK102" i="3"/>
  <c r="BA102" i="3"/>
  <c r="Q103" i="3"/>
  <c r="AG103" i="3"/>
  <c r="AW103" i="3"/>
  <c r="BM103" i="3"/>
  <c r="AC104" i="3"/>
  <c r="AS104" i="3"/>
  <c r="BI104" i="3"/>
  <c r="AD104" i="3"/>
  <c r="AT104" i="3"/>
  <c r="AD103" i="3"/>
  <c r="AX102" i="3"/>
  <c r="R102" i="3"/>
  <c r="AL101" i="3"/>
  <c r="BF100" i="3"/>
  <c r="Z100" i="3"/>
  <c r="AT99" i="3"/>
  <c r="N99" i="3"/>
  <c r="AH98" i="3"/>
  <c r="BB97" i="3"/>
  <c r="V97" i="3"/>
  <c r="AP96" i="3"/>
  <c r="AD95" i="3"/>
  <c r="AX94" i="3"/>
  <c r="R94" i="3"/>
  <c r="AL93" i="3"/>
  <c r="BF92" i="3"/>
  <c r="Z92" i="3"/>
  <c r="AT91" i="3"/>
  <c r="N91" i="3"/>
  <c r="AH90" i="3"/>
  <c r="BB89" i="3"/>
  <c r="V89" i="3"/>
  <c r="AP88" i="3"/>
  <c r="AD87" i="3"/>
  <c r="AX86" i="3"/>
  <c r="R86" i="3"/>
  <c r="AN85" i="3"/>
  <c r="X85" i="3"/>
  <c r="BH84" i="3"/>
  <c r="AR84" i="3"/>
  <c r="AB84" i="3"/>
  <c r="BL83" i="3"/>
  <c r="AV83" i="3"/>
  <c r="AF83" i="3"/>
  <c r="P83" i="3"/>
  <c r="AZ82" i="3"/>
  <c r="AJ82" i="3"/>
  <c r="T82" i="3"/>
  <c r="BH104" i="3"/>
  <c r="BH103" i="3"/>
  <c r="AB103" i="3"/>
  <c r="AV102" i="3"/>
  <c r="P102" i="3"/>
  <c r="AJ101" i="3"/>
  <c r="BD100" i="3"/>
  <c r="X100" i="3"/>
  <c r="AR99" i="3"/>
  <c r="BL98" i="3"/>
  <c r="AF98" i="3"/>
  <c r="AZ97" i="3"/>
  <c r="T97" i="3"/>
  <c r="AN96" i="3"/>
  <c r="BH95" i="3"/>
  <c r="AB95" i="3"/>
  <c r="AV94" i="3"/>
  <c r="P94" i="3"/>
  <c r="AJ93" i="3"/>
  <c r="BD92" i="3"/>
  <c r="X92" i="3"/>
  <c r="AR91" i="3"/>
  <c r="BL90" i="3"/>
  <c r="AF90" i="3"/>
  <c r="AZ89" i="3"/>
  <c r="T89" i="3"/>
  <c r="AN88" i="3"/>
  <c r="BH87" i="3"/>
  <c r="AB87" i="3"/>
  <c r="AV86" i="3"/>
  <c r="P86" i="3"/>
  <c r="V102" i="3"/>
  <c r="R99" i="3"/>
  <c r="AT96" i="3"/>
  <c r="V94" i="3"/>
  <c r="R91" i="3"/>
  <c r="AT88" i="3"/>
  <c r="V86" i="3"/>
  <c r="N84" i="3"/>
  <c r="BB82" i="3"/>
  <c r="BA70" i="3"/>
  <c r="U70" i="3"/>
  <c r="Z70" i="3"/>
  <c r="AP70" i="3"/>
  <c r="BF70" i="3"/>
  <c r="BF103" i="3"/>
  <c r="AH101" i="3"/>
  <c r="AD98" i="3"/>
  <c r="BF95" i="3"/>
  <c r="AH93" i="3"/>
  <c r="AD90" i="3"/>
  <c r="BF87" i="3"/>
  <c r="AL85" i="3"/>
  <c r="Z84" i="3"/>
  <c r="AH82" i="3"/>
  <c r="AR70" i="3"/>
  <c r="AX84" i="3"/>
  <c r="AX103" i="3"/>
  <c r="Z101" i="3"/>
  <c r="BB98" i="3"/>
  <c r="AX95" i="3"/>
  <c r="Z93" i="3"/>
  <c r="BB90" i="3"/>
  <c r="AX87" i="3"/>
  <c r="AH85" i="3"/>
  <c r="V84" i="3"/>
  <c r="AT82" i="3"/>
  <c r="AW70" i="3"/>
  <c r="Q70" i="3"/>
  <c r="AP103" i="3"/>
  <c r="AL100" i="3"/>
  <c r="N98" i="3"/>
  <c r="AP95" i="3"/>
  <c r="AL92" i="3"/>
  <c r="N90" i="3"/>
  <c r="AP87" i="3"/>
  <c r="N85" i="3"/>
  <c r="AL83" i="3"/>
  <c r="Z82" i="3"/>
  <c r="BM70" i="3"/>
  <c r="AS58" i="2"/>
  <c r="AP68" i="2"/>
  <c r="AH70" i="2"/>
  <c r="AP72" i="2"/>
  <c r="AH74" i="2"/>
  <c r="AP76" i="2"/>
  <c r="AH78" i="2"/>
  <c r="AP80" i="2"/>
  <c r="AH82" i="2"/>
  <c r="O56" i="2"/>
  <c r="AE56" i="2"/>
  <c r="AU56" i="2"/>
  <c r="BK56" i="2"/>
  <c r="S59" i="2"/>
  <c r="AI59" i="2"/>
  <c r="AY59" i="2"/>
  <c r="O60" i="2"/>
  <c r="AE60" i="2"/>
  <c r="AU60" i="2"/>
  <c r="BK60" i="2"/>
  <c r="AA61" i="2"/>
  <c r="AQ61" i="2"/>
  <c r="BG61" i="2"/>
  <c r="S63" i="2"/>
  <c r="AI63" i="2"/>
  <c r="AY63" i="2"/>
  <c r="O64" i="2"/>
  <c r="AE64" i="2"/>
  <c r="AU64" i="2"/>
  <c r="BK64" i="2"/>
  <c r="AA65" i="2"/>
  <c r="AQ65" i="2"/>
  <c r="BG65" i="2"/>
  <c r="W66" i="2"/>
  <c r="AM66" i="2"/>
  <c r="BC66" i="2"/>
  <c r="S67" i="2"/>
  <c r="AI67" i="2"/>
  <c r="AY67" i="2"/>
  <c r="O68" i="2"/>
  <c r="AE68" i="2"/>
  <c r="AU68" i="2"/>
  <c r="BK68" i="2"/>
  <c r="AA69" i="2"/>
  <c r="AQ69" i="2"/>
  <c r="BG69" i="2"/>
  <c r="W70" i="2"/>
  <c r="AM70" i="2"/>
  <c r="BC70" i="2"/>
  <c r="S71" i="2"/>
  <c r="AI71" i="2"/>
  <c r="AY71" i="2"/>
  <c r="O72" i="2"/>
  <c r="AE72" i="2"/>
  <c r="AU72" i="2"/>
  <c r="BK72" i="2"/>
  <c r="AA73" i="2"/>
  <c r="AQ73" i="2"/>
  <c r="BG73" i="2"/>
  <c r="W74" i="2"/>
  <c r="AM74" i="2"/>
  <c r="BC74" i="2"/>
  <c r="S75" i="2"/>
  <c r="AI75" i="2"/>
  <c r="AY75" i="2"/>
  <c r="O76" i="2"/>
  <c r="AE76" i="2"/>
  <c r="AU76" i="2"/>
  <c r="BK76" i="2"/>
  <c r="AA77" i="2"/>
  <c r="AQ77" i="2"/>
  <c r="BG77" i="2"/>
  <c r="W78" i="2"/>
  <c r="AM78" i="2"/>
  <c r="BC78" i="2"/>
  <c r="S79" i="2"/>
  <c r="AI79" i="2"/>
  <c r="AY79" i="2"/>
  <c r="O80" i="2"/>
  <c r="AE80" i="2"/>
  <c r="AU80" i="2"/>
  <c r="BK80" i="2"/>
  <c r="AA81" i="2"/>
  <c r="AQ81" i="2"/>
  <c r="BG81" i="2"/>
  <c r="W82" i="2"/>
  <c r="AQ82" i="2"/>
  <c r="W83" i="2"/>
  <c r="BC83" i="2"/>
  <c r="AI84" i="2"/>
  <c r="O85" i="2"/>
  <c r="AU85" i="2"/>
  <c r="AX56" i="2"/>
  <c r="Z58" i="2"/>
  <c r="AP58" i="2"/>
  <c r="R60" i="2"/>
  <c r="AH60" i="2"/>
  <c r="AX60" i="2"/>
  <c r="Z62" i="2"/>
  <c r="AP62" i="2"/>
  <c r="R64" i="2"/>
  <c r="AH64" i="2"/>
  <c r="AX64" i="2"/>
  <c r="Z66" i="2"/>
  <c r="AP66" i="2"/>
  <c r="R68" i="2"/>
  <c r="AB56" i="2"/>
  <c r="AR56" i="2"/>
  <c r="BH56" i="2"/>
  <c r="X57" i="2"/>
  <c r="AN57" i="2"/>
  <c r="BD57" i="2"/>
  <c r="T58" i="2"/>
  <c r="AJ58" i="2"/>
  <c r="AZ58" i="2"/>
  <c r="P59" i="2"/>
  <c r="AF59" i="2"/>
  <c r="AV59" i="2"/>
  <c r="BL59" i="2"/>
  <c r="AB60" i="2"/>
  <c r="AR60" i="2"/>
  <c r="BH60" i="2"/>
  <c r="X61" i="2"/>
  <c r="AN61" i="2"/>
  <c r="BD61" i="2"/>
  <c r="T62" i="2"/>
  <c r="AJ62" i="2"/>
  <c r="AZ62" i="2"/>
  <c r="P63" i="2"/>
  <c r="AF63" i="2"/>
  <c r="AV63" i="2"/>
  <c r="BL63" i="2"/>
  <c r="AB64" i="2"/>
  <c r="AR64" i="2"/>
  <c r="BH64" i="2"/>
  <c r="X65" i="2"/>
  <c r="AN65" i="2"/>
  <c r="BD65" i="2"/>
  <c r="T66" i="2"/>
  <c r="AJ66" i="2"/>
  <c r="AZ66" i="2"/>
  <c r="P67" i="2"/>
  <c r="AF67" i="2"/>
  <c r="AV67" i="2"/>
  <c r="BL67" i="2"/>
  <c r="AB68" i="2"/>
  <c r="AR68" i="2"/>
  <c r="BH68" i="2"/>
  <c r="X69" i="2"/>
  <c r="AN69" i="2"/>
  <c r="BD69" i="2"/>
  <c r="T70" i="2"/>
  <c r="AJ70" i="2"/>
  <c r="AZ70" i="2"/>
  <c r="P71" i="2"/>
  <c r="AF71" i="2"/>
  <c r="AV71" i="2"/>
  <c r="BL71" i="2"/>
  <c r="AB72" i="2"/>
  <c r="AR72" i="2"/>
  <c r="BH72" i="2"/>
  <c r="X73" i="2"/>
  <c r="AN73" i="2"/>
  <c r="BD73" i="2"/>
  <c r="T74" i="2"/>
  <c r="AJ74" i="2"/>
  <c r="AZ74" i="2"/>
  <c r="P75" i="2"/>
  <c r="AF75" i="2"/>
  <c r="AV75" i="2"/>
  <c r="BL75" i="2"/>
  <c r="AB76" i="2"/>
  <c r="AR76" i="2"/>
  <c r="BH76" i="2"/>
  <c r="X77" i="2"/>
  <c r="AN77" i="2"/>
  <c r="BD77" i="2"/>
  <c r="T78" i="2"/>
  <c r="AJ78" i="2"/>
  <c r="AZ78" i="2"/>
  <c r="P79" i="2"/>
  <c r="AF79" i="2"/>
  <c r="AV79" i="2"/>
  <c r="BL79" i="2"/>
  <c r="AB80" i="2"/>
  <c r="AR80" i="2"/>
  <c r="BH80" i="2"/>
  <c r="X81" i="2"/>
  <c r="AN81" i="2"/>
  <c r="BD81" i="2"/>
  <c r="T82" i="2"/>
  <c r="R83" i="2"/>
  <c r="AX83" i="2"/>
  <c r="AP85" i="2"/>
  <c r="AN82" i="2"/>
  <c r="BD82" i="2"/>
  <c r="T83" i="2"/>
  <c r="AJ83" i="2"/>
  <c r="AZ83" i="2"/>
  <c r="P84" i="2"/>
  <c r="AF84" i="2"/>
  <c r="AV84" i="2"/>
  <c r="BL84" i="2"/>
  <c r="AB85" i="2"/>
  <c r="AR85" i="2"/>
  <c r="BH85" i="2"/>
  <c r="AS82" i="2"/>
  <c r="BI82" i="2"/>
  <c r="U84" i="2"/>
  <c r="AK84" i="2"/>
  <c r="BA84" i="2"/>
  <c r="AK67" i="2"/>
  <c r="U63" i="2"/>
  <c r="BA73" i="2"/>
  <c r="AC71" i="2"/>
  <c r="AK66" i="2"/>
  <c r="BA58" i="2"/>
  <c r="AK56" i="2"/>
  <c r="AU84" i="2"/>
  <c r="AC82" i="2"/>
  <c r="AS78" i="2"/>
  <c r="BA72" i="2"/>
  <c r="BA65" i="2"/>
  <c r="AC63" i="2"/>
  <c r="BC84" i="2"/>
  <c r="AS63" i="2"/>
  <c r="U61" i="2"/>
  <c r="AC59" i="2"/>
  <c r="AK57" i="2"/>
  <c r="AS75" i="2"/>
  <c r="AP79" i="2"/>
  <c r="AE59" i="2"/>
  <c r="BK59" i="2"/>
  <c r="O63" i="2"/>
  <c r="AU63" i="2"/>
  <c r="O67" i="2"/>
  <c r="AU67" i="2"/>
  <c r="AE71" i="2"/>
  <c r="BK71" i="2"/>
  <c r="O75" i="2"/>
  <c r="AU75" i="2"/>
  <c r="AE79" i="2"/>
  <c r="BK79" i="2"/>
  <c r="O83" i="2"/>
  <c r="AP57" i="2"/>
  <c r="AP61" i="2"/>
  <c r="AP65" i="2"/>
  <c r="AB59" i="2"/>
  <c r="BH59" i="2"/>
  <c r="AB63" i="2"/>
  <c r="BH63" i="2"/>
  <c r="AR67" i="2"/>
  <c r="AR71" i="2"/>
  <c r="AB75" i="2"/>
  <c r="BH75" i="2"/>
  <c r="AB79" i="2"/>
  <c r="BH79" i="2"/>
  <c r="AR84" i="2"/>
  <c r="AS85" i="2"/>
  <c r="AY85" i="2"/>
  <c r="AS81" i="2"/>
  <c r="AK64" i="2"/>
  <c r="AY83" i="2"/>
  <c r="AS80" i="2"/>
  <c r="AK70" i="2"/>
  <c r="S85" i="2"/>
  <c r="AU82" i="2"/>
  <c r="AC81" i="2"/>
  <c r="AS77" i="2"/>
  <c r="U75" i="2"/>
  <c r="BI73" i="2"/>
  <c r="AK71" i="2"/>
  <c r="AS66" i="2"/>
  <c r="U64" i="2"/>
  <c r="BI62" i="2"/>
  <c r="AK60" i="2"/>
  <c r="BA56" i="2"/>
  <c r="AQ85" i="2"/>
  <c r="S83" i="2"/>
  <c r="AC80" i="2"/>
  <c r="AS76" i="2"/>
  <c r="U74" i="2"/>
  <c r="BI72" i="2"/>
  <c r="U70" i="2"/>
  <c r="BI68" i="2"/>
  <c r="BA67" i="2"/>
  <c r="BA59" i="2"/>
  <c r="AS57" i="2"/>
  <c r="AS52" i="2"/>
  <c r="O52" i="2"/>
  <c r="AE52" i="2"/>
  <c r="AU52" i="2"/>
  <c r="BK52" i="2"/>
  <c r="AB52" i="2"/>
  <c r="AR52" i="2"/>
  <c r="BH52" i="2"/>
  <c r="U81" i="2"/>
  <c r="BI79" i="2"/>
  <c r="AK77" i="2"/>
  <c r="BA69" i="2"/>
  <c r="BI64" i="2"/>
  <c r="AK62" i="2"/>
  <c r="Z69" i="2"/>
  <c r="AP69" i="2"/>
  <c r="R71" i="2"/>
  <c r="AH71" i="2"/>
  <c r="AX71" i="2"/>
  <c r="Z73" i="2"/>
  <c r="AP73" i="2"/>
  <c r="R75" i="2"/>
  <c r="AH75" i="2"/>
  <c r="AX75" i="2"/>
  <c r="Z77" i="2"/>
  <c r="AP77" i="2"/>
  <c r="R79" i="2"/>
  <c r="AH79" i="2"/>
  <c r="AX79" i="2"/>
  <c r="Z81" i="2"/>
  <c r="AP81" i="2"/>
  <c r="AP82" i="2"/>
  <c r="AH84" i="2"/>
  <c r="S56" i="2"/>
  <c r="AI56" i="2"/>
  <c r="AY56" i="2"/>
  <c r="O57" i="2"/>
  <c r="AE57" i="2"/>
  <c r="AU57" i="2"/>
  <c r="BK57" i="2"/>
  <c r="AA58" i="2"/>
  <c r="AQ58" i="2"/>
  <c r="BG58" i="2"/>
  <c r="W59" i="2"/>
  <c r="AM59" i="2"/>
  <c r="BC59" i="2"/>
  <c r="S60" i="2"/>
  <c r="AI60" i="2"/>
  <c r="AY60" i="2"/>
  <c r="O61" i="2"/>
  <c r="AE61" i="2"/>
  <c r="AU61" i="2"/>
  <c r="BK61" i="2"/>
  <c r="AA62" i="2"/>
  <c r="AQ62" i="2"/>
  <c r="BG62" i="2"/>
  <c r="W63" i="2"/>
  <c r="AM63" i="2"/>
  <c r="BC63" i="2"/>
  <c r="S64" i="2"/>
  <c r="AI64" i="2"/>
  <c r="AY64" i="2"/>
  <c r="O65" i="2"/>
  <c r="AE65" i="2"/>
  <c r="AU65" i="2"/>
  <c r="BK65" i="2"/>
  <c r="AA66" i="2"/>
  <c r="AQ66" i="2"/>
  <c r="BG66" i="2"/>
  <c r="W67" i="2"/>
  <c r="AM67" i="2"/>
  <c r="BC67" i="2"/>
  <c r="S68" i="2"/>
  <c r="AI68" i="2"/>
  <c r="AY68" i="2"/>
  <c r="O69" i="2"/>
  <c r="AE69" i="2"/>
  <c r="AU69" i="2"/>
  <c r="BK69" i="2"/>
  <c r="AA70" i="2"/>
  <c r="AQ70" i="2"/>
  <c r="BG70" i="2"/>
  <c r="W71" i="2"/>
  <c r="AM71" i="2"/>
  <c r="BC71" i="2"/>
  <c r="S72" i="2"/>
  <c r="AI72" i="2"/>
  <c r="AY72" i="2"/>
  <c r="O73" i="2"/>
  <c r="AE73" i="2"/>
  <c r="AU73" i="2"/>
  <c r="BK73" i="2"/>
  <c r="AA74" i="2"/>
  <c r="AQ74" i="2"/>
  <c r="BG74" i="2"/>
  <c r="W75" i="2"/>
  <c r="AM75" i="2"/>
  <c r="BC75" i="2"/>
  <c r="S76" i="2"/>
  <c r="AI76" i="2"/>
  <c r="AY76" i="2"/>
  <c r="O77" i="2"/>
  <c r="AE77" i="2"/>
  <c r="AU77" i="2"/>
  <c r="BK77" i="2"/>
  <c r="AA78" i="2"/>
  <c r="AQ78" i="2"/>
  <c r="BG78" i="2"/>
  <c r="W79" i="2"/>
  <c r="AM79" i="2"/>
  <c r="BC79" i="2"/>
  <c r="S80" i="2"/>
  <c r="AI80" i="2"/>
  <c r="AY80" i="2"/>
  <c r="O81" i="2"/>
  <c r="AE81" i="2"/>
  <c r="AU81" i="2"/>
  <c r="BK81" i="2"/>
  <c r="AA82" i="2"/>
  <c r="AY82" i="2"/>
  <c r="AE83" i="2"/>
  <c r="BK83" i="2"/>
  <c r="AQ84" i="2"/>
  <c r="W85" i="2"/>
  <c r="BC85" i="2"/>
  <c r="R57" i="2"/>
  <c r="AH57" i="2"/>
  <c r="AX57" i="2"/>
  <c r="Z59" i="2"/>
  <c r="AP59" i="2"/>
  <c r="R61" i="2"/>
  <c r="AH61" i="2"/>
  <c r="AX61" i="2"/>
  <c r="Z63" i="2"/>
  <c r="AP63" i="2"/>
  <c r="R65" i="2"/>
  <c r="AH65" i="2"/>
  <c r="AX65" i="2"/>
  <c r="Z67" i="2"/>
  <c r="AP67" i="2"/>
  <c r="P56" i="2"/>
  <c r="AF56" i="2"/>
  <c r="AV56" i="2"/>
  <c r="BL56" i="2"/>
  <c r="AB57" i="2"/>
  <c r="AR57" i="2"/>
  <c r="BH57" i="2"/>
  <c r="X58" i="2"/>
  <c r="AN58" i="2"/>
  <c r="BD58" i="2"/>
  <c r="T59" i="2"/>
  <c r="AJ59" i="2"/>
  <c r="AZ59" i="2"/>
  <c r="P60" i="2"/>
  <c r="AF60" i="2"/>
  <c r="AV60" i="2"/>
  <c r="BL60" i="2"/>
  <c r="AB61" i="2"/>
  <c r="AR61" i="2"/>
  <c r="BH61" i="2"/>
  <c r="X62" i="2"/>
  <c r="AN62" i="2"/>
  <c r="BD62" i="2"/>
  <c r="T63" i="2"/>
  <c r="AJ63" i="2"/>
  <c r="AZ63" i="2"/>
  <c r="P64" i="2"/>
  <c r="AF64" i="2"/>
  <c r="AV64" i="2"/>
  <c r="BL64" i="2"/>
  <c r="AB65" i="2"/>
  <c r="AR65" i="2"/>
  <c r="BH65" i="2"/>
  <c r="X66" i="2"/>
  <c r="AN66" i="2"/>
  <c r="BD66" i="2"/>
  <c r="T67" i="2"/>
  <c r="AJ67" i="2"/>
  <c r="AZ67" i="2"/>
  <c r="P68" i="2"/>
  <c r="AF68" i="2"/>
  <c r="AV68" i="2"/>
  <c r="BL68" i="2"/>
  <c r="AB69" i="2"/>
  <c r="AR69" i="2"/>
  <c r="BH69" i="2"/>
  <c r="X70" i="2"/>
  <c r="AN70" i="2"/>
  <c r="BD70" i="2"/>
  <c r="T71" i="2"/>
  <c r="AJ71" i="2"/>
  <c r="AZ71" i="2"/>
  <c r="P72" i="2"/>
  <c r="AF72" i="2"/>
  <c r="AV72" i="2"/>
  <c r="BL72" i="2"/>
  <c r="AB73" i="2"/>
  <c r="AR73" i="2"/>
  <c r="BH73" i="2"/>
  <c r="X74" i="2"/>
  <c r="AN74" i="2"/>
  <c r="BD74" i="2"/>
  <c r="T75" i="2"/>
  <c r="AJ75" i="2"/>
  <c r="AZ75" i="2"/>
  <c r="P76" i="2"/>
  <c r="AF76" i="2"/>
  <c r="AV76" i="2"/>
  <c r="BL76" i="2"/>
  <c r="AB77" i="2"/>
  <c r="AR77" i="2"/>
  <c r="BH77" i="2"/>
  <c r="X78" i="2"/>
  <c r="AN78" i="2"/>
  <c r="BD78" i="2"/>
  <c r="T79" i="2"/>
  <c r="AJ79" i="2"/>
  <c r="AZ79" i="2"/>
  <c r="P80" i="2"/>
  <c r="AF80" i="2"/>
  <c r="AV80" i="2"/>
  <c r="BL80" i="2"/>
  <c r="AB81" i="2"/>
  <c r="AR81" i="2"/>
  <c r="BH81" i="2"/>
  <c r="X82" i="2"/>
  <c r="Z83" i="2"/>
  <c r="R85" i="2"/>
  <c r="AX85" i="2"/>
  <c r="AR82" i="2"/>
  <c r="BH82" i="2"/>
  <c r="X83" i="2"/>
  <c r="AN83" i="2"/>
  <c r="BD83" i="2"/>
  <c r="T84" i="2"/>
  <c r="AJ84" i="2"/>
  <c r="AZ84" i="2"/>
  <c r="P85" i="2"/>
  <c r="AF85" i="2"/>
  <c r="AV85" i="2"/>
  <c r="BL85" i="2"/>
  <c r="AC83" i="2"/>
  <c r="AS83" i="2"/>
  <c r="BI83" i="2"/>
  <c r="U85" i="2"/>
  <c r="AK85" i="2"/>
  <c r="BA85" i="2"/>
  <c r="BI65" i="2"/>
  <c r="AC57" i="2"/>
  <c r="U73" i="2"/>
  <c r="AS60" i="2"/>
  <c r="U58" i="2"/>
  <c r="U56" i="2"/>
  <c r="O84" i="2"/>
  <c r="BA80" i="2"/>
  <c r="AC78" i="2"/>
  <c r="BA76" i="2"/>
  <c r="BI74" i="2"/>
  <c r="U72" i="2"/>
  <c r="BI67" i="2"/>
  <c r="U65" i="2"/>
  <c r="AS59" i="2"/>
  <c r="Z56" i="2"/>
  <c r="W84" i="2"/>
  <c r="BI70" i="2"/>
  <c r="AS67" i="2"/>
  <c r="AK65" i="2"/>
  <c r="U57" i="2"/>
  <c r="AS69" i="2"/>
  <c r="AE84" i="2"/>
  <c r="AP71" i="2"/>
  <c r="AP75" i="2"/>
  <c r="O59" i="2"/>
  <c r="AU59" i="2"/>
  <c r="AE63" i="2"/>
  <c r="BK63" i="2"/>
  <c r="AE67" i="2"/>
  <c r="BK67" i="2"/>
  <c r="O71" i="2"/>
  <c r="AU71" i="2"/>
  <c r="AE75" i="2"/>
  <c r="BK75" i="2"/>
  <c r="O79" i="2"/>
  <c r="AU79" i="2"/>
  <c r="AU83" i="2"/>
  <c r="AR59" i="2"/>
  <c r="AR63" i="2"/>
  <c r="AB67" i="2"/>
  <c r="BH67" i="2"/>
  <c r="AB71" i="2"/>
  <c r="BH71" i="2"/>
  <c r="AR75" i="2"/>
  <c r="AR79" i="2"/>
  <c r="AP83" i="2"/>
  <c r="AB84" i="2"/>
  <c r="BH84" i="2"/>
  <c r="AS64" i="2"/>
  <c r="BK82" i="2"/>
  <c r="AK75" i="2"/>
  <c r="AK74" i="2"/>
  <c r="BA79" i="2"/>
  <c r="AS73" i="2"/>
  <c r="U71" i="2"/>
  <c r="AS62" i="2"/>
  <c r="U60" i="2"/>
  <c r="BK84" i="2"/>
  <c r="AM82" i="2"/>
  <c r="BA78" i="2"/>
  <c r="AC76" i="2"/>
  <c r="AS72" i="2"/>
  <c r="AS68" i="2"/>
  <c r="U67" i="2"/>
  <c r="AS65" i="2"/>
  <c r="BA63" i="2"/>
  <c r="AS61" i="2"/>
  <c r="U59" i="2"/>
  <c r="AK52" i="2"/>
  <c r="S52" i="2"/>
  <c r="AI52" i="2"/>
  <c r="AY52" i="2"/>
  <c r="P52" i="2"/>
  <c r="AF52" i="2"/>
  <c r="AV52" i="2"/>
  <c r="BL52" i="2"/>
  <c r="AS79" i="2"/>
  <c r="U77" i="2"/>
  <c r="BI75" i="2"/>
  <c r="AS71" i="2"/>
  <c r="U69" i="2"/>
  <c r="BA66" i="2"/>
  <c r="AC64" i="2"/>
  <c r="AS56" i="2"/>
  <c r="AH68" i="2"/>
  <c r="AX68" i="2"/>
  <c r="Z70" i="2"/>
  <c r="AP70" i="2"/>
  <c r="R72" i="2"/>
  <c r="AH72" i="2"/>
  <c r="AX72" i="2"/>
  <c r="Z74" i="2"/>
  <c r="AP74" i="2"/>
  <c r="R76" i="2"/>
  <c r="AH76" i="2"/>
  <c r="AX76" i="2"/>
  <c r="Z78" i="2"/>
  <c r="AP78" i="2"/>
  <c r="R80" i="2"/>
  <c r="AH80" i="2"/>
  <c r="AX80" i="2"/>
  <c r="Z82" i="2"/>
  <c r="AX82" i="2"/>
  <c r="AP84" i="2"/>
  <c r="W56" i="2"/>
  <c r="AM56" i="2"/>
  <c r="BC56" i="2"/>
  <c r="S57" i="2"/>
  <c r="AI57" i="2"/>
  <c r="AY57" i="2"/>
  <c r="O58" i="2"/>
  <c r="AE58" i="2"/>
  <c r="AU58" i="2"/>
  <c r="BK58" i="2"/>
  <c r="AA59" i="2"/>
  <c r="AQ59" i="2"/>
  <c r="BG59" i="2"/>
  <c r="W60" i="2"/>
  <c r="AM60" i="2"/>
  <c r="BC60" i="2"/>
  <c r="S61" i="2"/>
  <c r="AI61" i="2"/>
  <c r="AY61" i="2"/>
  <c r="O62" i="2"/>
  <c r="AE62" i="2"/>
  <c r="AU62" i="2"/>
  <c r="BK62" i="2"/>
  <c r="AA63" i="2"/>
  <c r="AQ63" i="2"/>
  <c r="BG63" i="2"/>
  <c r="W64" i="2"/>
  <c r="AM64" i="2"/>
  <c r="BC64" i="2"/>
  <c r="S65" i="2"/>
  <c r="AI65" i="2"/>
  <c r="AY65" i="2"/>
  <c r="O66" i="2"/>
  <c r="AE66" i="2"/>
  <c r="AU66" i="2"/>
  <c r="BK66" i="2"/>
  <c r="AA67" i="2"/>
  <c r="AQ67" i="2"/>
  <c r="BG67" i="2"/>
  <c r="W68" i="2"/>
  <c r="AM68" i="2"/>
  <c r="BC68" i="2"/>
  <c r="S69" i="2"/>
  <c r="AI69" i="2"/>
  <c r="AY69" i="2"/>
  <c r="O70" i="2"/>
  <c r="AE70" i="2"/>
  <c r="AU70" i="2"/>
  <c r="BK70" i="2"/>
  <c r="AA71" i="2"/>
  <c r="AQ71" i="2"/>
  <c r="BG71" i="2"/>
  <c r="W72" i="2"/>
  <c r="AM72" i="2"/>
  <c r="BC72" i="2"/>
  <c r="S73" i="2"/>
  <c r="AI73" i="2"/>
  <c r="AY73" i="2"/>
  <c r="O74" i="2"/>
  <c r="AE74" i="2"/>
  <c r="AU74" i="2"/>
  <c r="BK74" i="2"/>
  <c r="AA75" i="2"/>
  <c r="AQ75" i="2"/>
  <c r="BG75" i="2"/>
  <c r="W76" i="2"/>
  <c r="AM76" i="2"/>
  <c r="BC76" i="2"/>
  <c r="S77" i="2"/>
  <c r="AI77" i="2"/>
  <c r="AY77" i="2"/>
  <c r="O78" i="2"/>
  <c r="AE78" i="2"/>
  <c r="AU78" i="2"/>
  <c r="BK78" i="2"/>
  <c r="AA79" i="2"/>
  <c r="AQ79" i="2"/>
  <c r="BG79" i="2"/>
  <c r="W80" i="2"/>
  <c r="AM80" i="2"/>
  <c r="BC80" i="2"/>
  <c r="S81" i="2"/>
  <c r="AI81" i="2"/>
  <c r="AY81" i="2"/>
  <c r="O82" i="2"/>
  <c r="AE82" i="2"/>
  <c r="BG82" i="2"/>
  <c r="AM83" i="2"/>
  <c r="S84" i="2"/>
  <c r="AY84" i="2"/>
  <c r="AE85" i="2"/>
  <c r="BK85" i="2"/>
  <c r="R58" i="2"/>
  <c r="AH58" i="2"/>
  <c r="AX58" i="2"/>
  <c r="Z60" i="2"/>
  <c r="AP60" i="2"/>
  <c r="R62" i="2"/>
  <c r="AH62" i="2"/>
  <c r="AX62" i="2"/>
  <c r="Z64" i="2"/>
  <c r="AP64" i="2"/>
  <c r="R66" i="2"/>
  <c r="AH66" i="2"/>
  <c r="AX66" i="2"/>
  <c r="T56" i="2"/>
  <c r="T12" i="2"/>
  <c r="AJ56" i="2"/>
  <c r="AZ56" i="2"/>
  <c r="P57" i="2"/>
  <c r="AF57" i="2"/>
  <c r="AV57" i="2"/>
  <c r="BL57" i="2"/>
  <c r="AB58" i="2"/>
  <c r="AR58" i="2"/>
  <c r="BH58" i="2"/>
  <c r="X59" i="2"/>
  <c r="AN59" i="2"/>
  <c r="BD59" i="2"/>
  <c r="T60" i="2"/>
  <c r="AJ60" i="2"/>
  <c r="AZ60" i="2"/>
  <c r="P61" i="2"/>
  <c r="AF61" i="2"/>
  <c r="AV61" i="2"/>
  <c r="BL61" i="2"/>
  <c r="AB62" i="2"/>
  <c r="AR62" i="2"/>
  <c r="BH62" i="2"/>
  <c r="X63" i="2"/>
  <c r="AN63" i="2"/>
  <c r="BD63" i="2"/>
  <c r="T64" i="2"/>
  <c r="AJ64" i="2"/>
  <c r="AZ64" i="2"/>
  <c r="P65" i="2"/>
  <c r="AF65" i="2"/>
  <c r="AV65" i="2"/>
  <c r="BL65" i="2"/>
  <c r="AB66" i="2"/>
  <c r="AR66" i="2"/>
  <c r="BH66" i="2"/>
  <c r="X67" i="2"/>
  <c r="AN67" i="2"/>
  <c r="BD67" i="2"/>
  <c r="T68" i="2"/>
  <c r="AJ68" i="2"/>
  <c r="AZ68" i="2"/>
  <c r="P69" i="2"/>
  <c r="AF69" i="2"/>
  <c r="AV69" i="2"/>
  <c r="BL69" i="2"/>
  <c r="AB70" i="2"/>
  <c r="AR70" i="2"/>
  <c r="BH70" i="2"/>
  <c r="X71" i="2"/>
  <c r="AN71" i="2"/>
  <c r="BD71" i="2"/>
  <c r="T72" i="2"/>
  <c r="AJ72" i="2"/>
  <c r="AZ72" i="2"/>
  <c r="P73" i="2"/>
  <c r="AF73" i="2"/>
  <c r="AV73" i="2"/>
  <c r="BL73" i="2"/>
  <c r="AB74" i="2"/>
  <c r="AR74" i="2"/>
  <c r="BH74" i="2"/>
  <c r="X75" i="2"/>
  <c r="AN75" i="2"/>
  <c r="BD75" i="2"/>
  <c r="T76" i="2"/>
  <c r="AJ76" i="2"/>
  <c r="AZ76" i="2"/>
  <c r="P77" i="2"/>
  <c r="AF77" i="2"/>
  <c r="AV77" i="2"/>
  <c r="BL77" i="2"/>
  <c r="AB78" i="2"/>
  <c r="AR78" i="2"/>
  <c r="BH78" i="2"/>
  <c r="X79" i="2"/>
  <c r="AN79" i="2"/>
  <c r="BD79" i="2"/>
  <c r="T80" i="2"/>
  <c r="AJ80" i="2"/>
  <c r="AZ80" i="2"/>
  <c r="P81" i="2"/>
  <c r="AF81" i="2"/>
  <c r="AV81" i="2"/>
  <c r="BL81" i="2"/>
  <c r="AB82" i="2"/>
  <c r="AH83" i="2"/>
  <c r="Z85" i="2"/>
  <c r="AV82" i="2"/>
  <c r="BL82" i="2"/>
  <c r="AB83" i="2"/>
  <c r="AR83" i="2"/>
  <c r="BH83" i="2"/>
  <c r="X84" i="2"/>
  <c r="AN84" i="2"/>
  <c r="BD84" i="2"/>
  <c r="T85" i="2"/>
  <c r="AJ85" i="2"/>
  <c r="AZ85" i="2"/>
  <c r="AK82" i="2"/>
  <c r="BA82" i="2"/>
  <c r="AC84" i="2"/>
  <c r="AS84" i="2"/>
  <c r="BI84" i="2"/>
  <c r="BI61" i="2"/>
  <c r="AK59" i="2"/>
  <c r="AK81" i="2"/>
  <c r="BA62" i="2"/>
  <c r="BG85" i="2"/>
  <c r="AI83" i="2"/>
  <c r="AK80" i="2"/>
  <c r="AK76" i="2"/>
  <c r="AC74" i="2"/>
  <c r="BA68" i="2"/>
  <c r="AC67" i="2"/>
  <c r="R56" i="2"/>
  <c r="AQ83" i="2"/>
  <c r="BI60" i="2"/>
  <c r="AS74" i="2"/>
  <c r="AK72" i="2"/>
  <c r="AS70" i="2"/>
  <c r="AP56" i="2"/>
  <c r="O55" i="3" l="1"/>
  <c r="O75" i="3" s="1"/>
  <c r="BG55" i="3"/>
  <c r="BG75" i="3" s="1"/>
  <c r="S55" i="3"/>
  <c r="AU58" i="3"/>
  <c r="AU78" i="3" s="1"/>
  <c r="BJ58" i="3"/>
  <c r="BJ78" i="3" s="1"/>
  <c r="AU55" i="3"/>
  <c r="AU75" i="3" s="1"/>
  <c r="BK55" i="3"/>
  <c r="BK75" i="3" s="1"/>
  <c r="BJ55" i="3"/>
  <c r="BJ75" i="3" s="1"/>
  <c r="BC56" i="3"/>
  <c r="BC76" i="3" s="1"/>
  <c r="AU57" i="3"/>
  <c r="AU77" i="3" s="1"/>
  <c r="BJ56" i="3"/>
  <c r="BJ76" i="3" s="1"/>
  <c r="W57" i="3"/>
  <c r="W77" i="3" s="1"/>
  <c r="BC58" i="3"/>
  <c r="BC78" i="3" s="1"/>
  <c r="AE57" i="3"/>
  <c r="AE77" i="3" s="1"/>
  <c r="O57" i="3"/>
  <c r="O77" i="3" s="1"/>
  <c r="W64" i="3"/>
  <c r="W67" i="3" s="1"/>
  <c r="W81" i="3" s="1"/>
  <c r="BC64" i="3"/>
  <c r="BC67" i="3" s="1"/>
  <c r="BC81" i="3" s="1"/>
  <c r="AE55" i="3"/>
  <c r="AE75" i="3" s="1"/>
  <c r="AQ55" i="3"/>
  <c r="AQ75" i="3" s="1"/>
  <c r="O58" i="3"/>
  <c r="O78" i="3" s="1"/>
  <c r="O64" i="3"/>
  <c r="O65" i="3" s="1"/>
  <c r="O79" i="3" s="1"/>
  <c r="S58" i="3"/>
  <c r="S78" i="3" s="1"/>
  <c r="AY64" i="3"/>
  <c r="AY67" i="3" s="1"/>
  <c r="AY81" i="3" s="1"/>
  <c r="BG64" i="3"/>
  <c r="BG66" i="3" s="1"/>
  <c r="BG80" i="3" s="1"/>
  <c r="W58" i="3"/>
  <c r="W78" i="3" s="1"/>
  <c r="BC55" i="3"/>
  <c r="BC75" i="3" s="1"/>
  <c r="AE64" i="3"/>
  <c r="AE65" i="3" s="1"/>
  <c r="AE79" i="3" s="1"/>
  <c r="AA56" i="3"/>
  <c r="AA76" i="3" s="1"/>
  <c r="BG56" i="3"/>
  <c r="BG76" i="3" s="1"/>
  <c r="S57" i="3"/>
  <c r="S77" i="3" s="1"/>
  <c r="AY55" i="3"/>
  <c r="AY75" i="3" s="1"/>
  <c r="C42" i="1"/>
  <c r="D29" i="1"/>
  <c r="D37" i="1" s="1"/>
  <c r="D42" i="1" s="1"/>
  <c r="BG58" i="3"/>
  <c r="BG78" i="3" s="1"/>
  <c r="AM58" i="3"/>
  <c r="AM78" i="3" s="1"/>
  <c r="C17" i="1"/>
  <c r="C30" i="1" s="1"/>
  <c r="C19" i="1"/>
  <c r="C32" i="1" s="1"/>
  <c r="D32" i="1" s="1"/>
  <c r="Z143" i="2"/>
  <c r="AA57" i="3"/>
  <c r="AA77" i="3" s="1"/>
  <c r="AQ56" i="3"/>
  <c r="AQ76" i="3" s="1"/>
  <c r="AI58" i="3"/>
  <c r="AI78" i="3" s="1"/>
  <c r="AM57" i="3"/>
  <c r="AM77" i="3" s="1"/>
  <c r="AY56" i="3"/>
  <c r="AY76" i="3" s="1"/>
  <c r="AI64" i="3"/>
  <c r="AI66" i="3" s="1"/>
  <c r="AI80" i="3" s="1"/>
  <c r="AQ57" i="3"/>
  <c r="AQ77" i="3" s="1"/>
  <c r="AI56" i="3"/>
  <c r="AI76" i="3" s="1"/>
  <c r="AI55" i="3"/>
  <c r="AI75" i="3" s="1"/>
  <c r="AQ58" i="3"/>
  <c r="AQ78" i="3" s="1"/>
  <c r="AM55" i="3"/>
  <c r="AM75" i="3" s="1"/>
  <c r="AM64" i="3"/>
  <c r="AM66" i="3" s="1"/>
  <c r="AM80" i="3" s="1"/>
  <c r="AY57" i="3"/>
  <c r="AY77" i="3" s="1"/>
  <c r="AA58" i="3"/>
  <c r="AA78" i="3" s="1"/>
  <c r="AQ64" i="3"/>
  <c r="AQ66" i="3" s="1"/>
  <c r="AQ80" i="3" s="1"/>
  <c r="AJ64" i="3"/>
  <c r="AJ58" i="3"/>
  <c r="AJ78" i="3" s="1"/>
  <c r="AJ57" i="3"/>
  <c r="AJ77" i="3" s="1"/>
  <c r="AJ56" i="3"/>
  <c r="AJ76" i="3" s="1"/>
  <c r="AJ55" i="3"/>
  <c r="AJ75" i="3" s="1"/>
  <c r="BF64" i="3"/>
  <c r="BF58" i="3"/>
  <c r="BF78" i="3" s="1"/>
  <c r="BF57" i="3"/>
  <c r="BF77" i="3" s="1"/>
  <c r="BF56" i="3"/>
  <c r="BF76" i="3" s="1"/>
  <c r="BF55" i="3"/>
  <c r="BF75" i="3" s="1"/>
  <c r="BG65" i="3"/>
  <c r="BG79" i="3" s="1"/>
  <c r="AF64" i="3"/>
  <c r="AF58" i="3"/>
  <c r="AF78" i="3" s="1"/>
  <c r="AF57" i="3"/>
  <c r="AF77" i="3" s="1"/>
  <c r="AF56" i="3"/>
  <c r="AF76" i="3" s="1"/>
  <c r="AF55" i="3"/>
  <c r="AF75" i="3" s="1"/>
  <c r="AS64" i="3"/>
  <c r="AS58" i="3"/>
  <c r="AS78" i="3" s="1"/>
  <c r="AS57" i="3"/>
  <c r="AS77" i="3" s="1"/>
  <c r="AS56" i="3"/>
  <c r="AS76" i="3" s="1"/>
  <c r="AS55" i="3"/>
  <c r="AS75" i="3" s="1"/>
  <c r="BD64" i="3"/>
  <c r="BD58" i="3"/>
  <c r="BD78" i="3" s="1"/>
  <c r="BD57" i="3"/>
  <c r="BD77" i="3" s="1"/>
  <c r="BD56" i="3"/>
  <c r="BD76" i="3" s="1"/>
  <c r="BD55" i="3"/>
  <c r="BD75" i="3" s="1"/>
  <c r="N64" i="3"/>
  <c r="N58" i="3"/>
  <c r="N78" i="3" s="1"/>
  <c r="N57" i="3"/>
  <c r="N77" i="3" s="1"/>
  <c r="N56" i="3"/>
  <c r="N76" i="3" s="1"/>
  <c r="N55" i="3"/>
  <c r="N75" i="3" s="1"/>
  <c r="BH64" i="3"/>
  <c r="BH58" i="3"/>
  <c r="BH78" i="3" s="1"/>
  <c r="BH57" i="3"/>
  <c r="BH77" i="3" s="1"/>
  <c r="BH56" i="3"/>
  <c r="BH76" i="3" s="1"/>
  <c r="BH55" i="3"/>
  <c r="BH75" i="3" s="1"/>
  <c r="BJ67" i="3"/>
  <c r="BJ81" i="3" s="1"/>
  <c r="BJ65" i="3"/>
  <c r="BJ79" i="3" s="1"/>
  <c r="BJ66" i="3"/>
  <c r="BJ80" i="3" s="1"/>
  <c r="V64" i="3"/>
  <c r="V58" i="3"/>
  <c r="V78" i="3" s="1"/>
  <c r="V57" i="3"/>
  <c r="V77" i="3" s="1"/>
  <c r="V56" i="3"/>
  <c r="V76" i="3" s="1"/>
  <c r="V55" i="3"/>
  <c r="V75" i="3" s="1"/>
  <c r="S67" i="3"/>
  <c r="S81" i="3" s="1"/>
  <c r="S65" i="3"/>
  <c r="S79" i="3" s="1"/>
  <c r="S66" i="3"/>
  <c r="S80" i="3" s="1"/>
  <c r="AU65" i="3"/>
  <c r="AU79" i="3" s="1"/>
  <c r="AU66" i="3"/>
  <c r="AU80" i="3" s="1"/>
  <c r="AU67" i="3"/>
  <c r="AU81" i="3" s="1"/>
  <c r="AW64" i="3"/>
  <c r="AW58" i="3"/>
  <c r="AW78" i="3" s="1"/>
  <c r="AW57" i="3"/>
  <c r="AW77" i="3" s="1"/>
  <c r="AW56" i="3"/>
  <c r="AW76" i="3" s="1"/>
  <c r="AW55" i="3"/>
  <c r="AW75" i="3" s="1"/>
  <c r="BL64" i="3"/>
  <c r="BL58" i="3"/>
  <c r="BL78" i="3" s="1"/>
  <c r="BL57" i="3"/>
  <c r="BL77" i="3" s="1"/>
  <c r="BL56" i="3"/>
  <c r="BL76" i="3" s="1"/>
  <c r="BL55" i="3"/>
  <c r="BL75" i="3" s="1"/>
  <c r="X64" i="3"/>
  <c r="X58" i="3"/>
  <c r="X78" i="3" s="1"/>
  <c r="X57" i="3"/>
  <c r="X77" i="3" s="1"/>
  <c r="X56" i="3"/>
  <c r="X76" i="3" s="1"/>
  <c r="X55" i="3"/>
  <c r="X75" i="3" s="1"/>
  <c r="AK64" i="3"/>
  <c r="AK58" i="3"/>
  <c r="AK78" i="3" s="1"/>
  <c r="AK57" i="3"/>
  <c r="AK77" i="3" s="1"/>
  <c r="AK56" i="3"/>
  <c r="AK76" i="3" s="1"/>
  <c r="AK55" i="3"/>
  <c r="AK75" i="3" s="1"/>
  <c r="R64" i="3"/>
  <c r="R58" i="3"/>
  <c r="R78" i="3" s="1"/>
  <c r="R57" i="3"/>
  <c r="R77" i="3" s="1"/>
  <c r="R56" i="3"/>
  <c r="R76" i="3" s="1"/>
  <c r="R55" i="3"/>
  <c r="R75" i="3" s="1"/>
  <c r="Q64" i="3"/>
  <c r="Q58" i="3"/>
  <c r="Q78" i="3" s="1"/>
  <c r="Q57" i="3"/>
  <c r="Q77" i="3" s="1"/>
  <c r="Q56" i="3"/>
  <c r="Q76" i="3" s="1"/>
  <c r="Q55" i="3"/>
  <c r="Q75" i="3" s="1"/>
  <c r="AZ64" i="3"/>
  <c r="AZ58" i="3"/>
  <c r="AZ78" i="3" s="1"/>
  <c r="AZ57" i="3"/>
  <c r="AZ77" i="3" s="1"/>
  <c r="AZ56" i="3"/>
  <c r="AZ76" i="3" s="1"/>
  <c r="AZ55" i="3"/>
  <c r="AZ75" i="3" s="1"/>
  <c r="AG64" i="3"/>
  <c r="AG58" i="3"/>
  <c r="AG78" i="3" s="1"/>
  <c r="AG57" i="3"/>
  <c r="AG77" i="3" s="1"/>
  <c r="AG56" i="3"/>
  <c r="AG76" i="3" s="1"/>
  <c r="AG55" i="3"/>
  <c r="AG75" i="3" s="1"/>
  <c r="Y64" i="3"/>
  <c r="Y58" i="3"/>
  <c r="Y78" i="3" s="1"/>
  <c r="Y57" i="3"/>
  <c r="Y77" i="3" s="1"/>
  <c r="Y56" i="3"/>
  <c r="Y76" i="3" s="1"/>
  <c r="Y55" i="3"/>
  <c r="Y75" i="3" s="1"/>
  <c r="AH64" i="3"/>
  <c r="AH58" i="3"/>
  <c r="AH78" i="3" s="1"/>
  <c r="AH57" i="3"/>
  <c r="AH77" i="3" s="1"/>
  <c r="AH56" i="3"/>
  <c r="AH76" i="3" s="1"/>
  <c r="AH55" i="3"/>
  <c r="AH75" i="3" s="1"/>
  <c r="AV64" i="3"/>
  <c r="AV58" i="3"/>
  <c r="AV78" i="3" s="1"/>
  <c r="AV57" i="3"/>
  <c r="AV77" i="3" s="1"/>
  <c r="AV56" i="3"/>
  <c r="AV76" i="3" s="1"/>
  <c r="AV55" i="3"/>
  <c r="AV75" i="3" s="1"/>
  <c r="BI58" i="3"/>
  <c r="BI78" i="3" s="1"/>
  <c r="BI57" i="3"/>
  <c r="BI77" i="3" s="1"/>
  <c r="BI56" i="3"/>
  <c r="BI76" i="3" s="1"/>
  <c r="BI55" i="3"/>
  <c r="BI75" i="3" s="1"/>
  <c r="BI64" i="3"/>
  <c r="U64" i="3"/>
  <c r="U58" i="3"/>
  <c r="U78" i="3" s="1"/>
  <c r="U57" i="3"/>
  <c r="U77" i="3" s="1"/>
  <c r="U56" i="3"/>
  <c r="U76" i="3" s="1"/>
  <c r="U55" i="3"/>
  <c r="AD64" i="3"/>
  <c r="AD58" i="3"/>
  <c r="AD78" i="3" s="1"/>
  <c r="AD57" i="3"/>
  <c r="AD77" i="3" s="1"/>
  <c r="AD56" i="3"/>
  <c r="AD76" i="3" s="1"/>
  <c r="AD55" i="3"/>
  <c r="AD75" i="3" s="1"/>
  <c r="Z64" i="3"/>
  <c r="Z58" i="3"/>
  <c r="Z78" i="3" s="1"/>
  <c r="Z57" i="3"/>
  <c r="Z77" i="3" s="1"/>
  <c r="Z56" i="3"/>
  <c r="Z76" i="3" s="1"/>
  <c r="Z55" i="3"/>
  <c r="Z75" i="3" s="1"/>
  <c r="AR64" i="3"/>
  <c r="AR58" i="3"/>
  <c r="AR78" i="3" s="1"/>
  <c r="AR57" i="3"/>
  <c r="AR77" i="3" s="1"/>
  <c r="AR56" i="3"/>
  <c r="AR76" i="3" s="1"/>
  <c r="AR55" i="3"/>
  <c r="AR75" i="3" s="1"/>
  <c r="BE64" i="3"/>
  <c r="BE58" i="3"/>
  <c r="BE78" i="3" s="1"/>
  <c r="BE57" i="3"/>
  <c r="BE77" i="3" s="1"/>
  <c r="BE56" i="3"/>
  <c r="BE76" i="3" s="1"/>
  <c r="BE55" i="3"/>
  <c r="BE75" i="3" s="1"/>
  <c r="AL64" i="3"/>
  <c r="AL58" i="3"/>
  <c r="AL78" i="3" s="1"/>
  <c r="AL57" i="3"/>
  <c r="AL77" i="3" s="1"/>
  <c r="AL56" i="3"/>
  <c r="AL76" i="3" s="1"/>
  <c r="AL55" i="3"/>
  <c r="AL75" i="3" s="1"/>
  <c r="AT64" i="3"/>
  <c r="AT58" i="3"/>
  <c r="AT78" i="3" s="1"/>
  <c r="AT57" i="3"/>
  <c r="AT77" i="3" s="1"/>
  <c r="AT56" i="3"/>
  <c r="AT76" i="3" s="1"/>
  <c r="AT55" i="3"/>
  <c r="AT75" i="3" s="1"/>
  <c r="AI67" i="3"/>
  <c r="AI81" i="3" s="1"/>
  <c r="AA65" i="3"/>
  <c r="AA79" i="3" s="1"/>
  <c r="AA66" i="3"/>
  <c r="AA80" i="3" s="1"/>
  <c r="AA67" i="3"/>
  <c r="AA81" i="3" s="1"/>
  <c r="AU59" i="3"/>
  <c r="T64" i="3"/>
  <c r="T58" i="3"/>
  <c r="T78" i="3" s="1"/>
  <c r="T57" i="3"/>
  <c r="T77" i="3" s="1"/>
  <c r="T56" i="3"/>
  <c r="T76" i="3" s="1"/>
  <c r="T55" i="3"/>
  <c r="T75" i="3" s="1"/>
  <c r="BM58" i="3"/>
  <c r="BM78" i="3" s="1"/>
  <c r="BM57" i="3"/>
  <c r="BM77" i="3" s="1"/>
  <c r="BM56" i="3"/>
  <c r="BM76" i="3" s="1"/>
  <c r="BM55" i="3"/>
  <c r="BM75" i="3" s="1"/>
  <c r="BM64" i="3"/>
  <c r="AP64" i="3"/>
  <c r="AP58" i="3"/>
  <c r="AP78" i="3" s="1"/>
  <c r="AP57" i="3"/>
  <c r="AP77" i="3" s="1"/>
  <c r="AP56" i="3"/>
  <c r="AP76" i="3" s="1"/>
  <c r="AP55" i="3"/>
  <c r="AP75" i="3" s="1"/>
  <c r="P64" i="3"/>
  <c r="P58" i="3"/>
  <c r="P78" i="3" s="1"/>
  <c r="P57" i="3"/>
  <c r="P77" i="3" s="1"/>
  <c r="P56" i="3"/>
  <c r="P76" i="3" s="1"/>
  <c r="P55" i="3"/>
  <c r="P75" i="3" s="1"/>
  <c r="AC64" i="3"/>
  <c r="AC58" i="3"/>
  <c r="AC78" i="3" s="1"/>
  <c r="AC57" i="3"/>
  <c r="AC77" i="3" s="1"/>
  <c r="AC56" i="3"/>
  <c r="AC76" i="3" s="1"/>
  <c r="AC55" i="3"/>
  <c r="AC75" i="3" s="1"/>
  <c r="BB64" i="3"/>
  <c r="BB58" i="3"/>
  <c r="BB78" i="3" s="1"/>
  <c r="BB57" i="3"/>
  <c r="BB77" i="3" s="1"/>
  <c r="BB56" i="3"/>
  <c r="BB76" i="3" s="1"/>
  <c r="BB55" i="3"/>
  <c r="BB75" i="3" s="1"/>
  <c r="AN64" i="3"/>
  <c r="AN58" i="3"/>
  <c r="AN78" i="3" s="1"/>
  <c r="AN57" i="3"/>
  <c r="AN77" i="3" s="1"/>
  <c r="AN56" i="3"/>
  <c r="AN76" i="3" s="1"/>
  <c r="AN55" i="3"/>
  <c r="AN75" i="3" s="1"/>
  <c r="BA64" i="3"/>
  <c r="BA58" i="3"/>
  <c r="BA78" i="3" s="1"/>
  <c r="BA57" i="3"/>
  <c r="BA77" i="3" s="1"/>
  <c r="BA56" i="3"/>
  <c r="BA76" i="3" s="1"/>
  <c r="BA55" i="3"/>
  <c r="BA75" i="3" s="1"/>
  <c r="AB64" i="3"/>
  <c r="AB58" i="3"/>
  <c r="AB78" i="3" s="1"/>
  <c r="AB57" i="3"/>
  <c r="AB77" i="3" s="1"/>
  <c r="AB56" i="3"/>
  <c r="AB76" i="3" s="1"/>
  <c r="AB55" i="3"/>
  <c r="AB75" i="3" s="1"/>
  <c r="AO64" i="3"/>
  <c r="AO58" i="3"/>
  <c r="AO78" i="3" s="1"/>
  <c r="AO57" i="3"/>
  <c r="AO77" i="3" s="1"/>
  <c r="AO56" i="3"/>
  <c r="AO76" i="3" s="1"/>
  <c r="AO55" i="3"/>
  <c r="AO75" i="3" s="1"/>
  <c r="AX64" i="3"/>
  <c r="AX58" i="3"/>
  <c r="AX78" i="3" s="1"/>
  <c r="AX57" i="3"/>
  <c r="AX77" i="3" s="1"/>
  <c r="AX56" i="3"/>
  <c r="AX76" i="3" s="1"/>
  <c r="AX55" i="3"/>
  <c r="AX75" i="3" s="1"/>
  <c r="BK65" i="3"/>
  <c r="BK79" i="3" s="1"/>
  <c r="BK66" i="3"/>
  <c r="BK80" i="3" s="1"/>
  <c r="BK67" i="3"/>
  <c r="BK81" i="3" s="1"/>
  <c r="S75" i="3" l="1"/>
  <c r="S59" i="3"/>
  <c r="U75" i="3"/>
  <c r="U59" i="3"/>
  <c r="AE59" i="3"/>
  <c r="BC66" i="3"/>
  <c r="BC80" i="3" s="1"/>
  <c r="O67" i="3"/>
  <c r="O81" i="3" s="1"/>
  <c r="BJ59" i="3"/>
  <c r="W66" i="3"/>
  <c r="W80" i="3" s="1"/>
  <c r="BK59" i="3"/>
  <c r="AI65" i="3"/>
  <c r="AI79" i="3" s="1"/>
  <c r="O59" i="3"/>
  <c r="BC59" i="3"/>
  <c r="O66" i="3"/>
  <c r="O80" i="3" s="1"/>
  <c r="AQ59" i="3"/>
  <c r="BC65" i="3"/>
  <c r="BC79" i="3" s="1"/>
  <c r="W65" i="3"/>
  <c r="W79" i="3" s="1"/>
  <c r="BG67" i="3"/>
  <c r="BG81" i="3" s="1"/>
  <c r="W59" i="3"/>
  <c r="AY66" i="3"/>
  <c r="AY80" i="3" s="1"/>
  <c r="AA59" i="3"/>
  <c r="AY65" i="3"/>
  <c r="AY79" i="3" s="1"/>
  <c r="AM59" i="3"/>
  <c r="BG59" i="3"/>
  <c r="AE67" i="3"/>
  <c r="AE81" i="3" s="1"/>
  <c r="AE66" i="3"/>
  <c r="AE80" i="3" s="1"/>
  <c r="D30" i="1"/>
  <c r="D38" i="1" s="1"/>
  <c r="D43" i="1" s="1"/>
  <c r="C38" i="1"/>
  <c r="C43" i="1" s="1"/>
  <c r="Z105" i="3"/>
  <c r="AQ65" i="3"/>
  <c r="AQ79" i="3" s="1"/>
  <c r="AM65" i="3"/>
  <c r="AM79" i="3" s="1"/>
  <c r="AQ67" i="3"/>
  <c r="AQ81" i="3" s="1"/>
  <c r="AM67" i="3"/>
  <c r="AM81" i="3" s="1"/>
  <c r="AI59" i="3"/>
  <c r="AY59" i="3"/>
  <c r="AI68" i="3"/>
  <c r="AR59" i="3"/>
  <c r="W68" i="3"/>
  <c r="N59" i="3"/>
  <c r="AX66" i="3"/>
  <c r="AX80" i="3" s="1"/>
  <c r="AX67" i="3"/>
  <c r="AX81" i="3" s="1"/>
  <c r="AX65" i="3"/>
  <c r="AX79" i="3" s="1"/>
  <c r="AB67" i="3"/>
  <c r="AB81" i="3" s="1"/>
  <c r="AB66" i="3"/>
  <c r="AB80" i="3" s="1"/>
  <c r="AB65" i="3"/>
  <c r="AB79" i="3" s="1"/>
  <c r="AN67" i="3"/>
  <c r="AN81" i="3" s="1"/>
  <c r="AN66" i="3"/>
  <c r="AN80" i="3" s="1"/>
  <c r="AN65" i="3"/>
  <c r="AN79" i="3" s="1"/>
  <c r="AC66" i="3"/>
  <c r="AC80" i="3" s="1"/>
  <c r="AC67" i="3"/>
  <c r="AC81" i="3" s="1"/>
  <c r="AC65" i="3"/>
  <c r="AC79" i="3" s="1"/>
  <c r="AP65" i="3"/>
  <c r="AP79" i="3" s="1"/>
  <c r="AP66" i="3"/>
  <c r="AP80" i="3" s="1"/>
  <c r="AP67" i="3"/>
  <c r="AP81" i="3" s="1"/>
  <c r="T67" i="3"/>
  <c r="T81" i="3" s="1"/>
  <c r="T66" i="3"/>
  <c r="T80" i="3" s="1"/>
  <c r="T65" i="3"/>
  <c r="T79" i="3" s="1"/>
  <c r="AL59" i="3"/>
  <c r="Y67" i="3"/>
  <c r="Y81" i="3" s="1"/>
  <c r="Y65" i="3"/>
  <c r="Y79" i="3" s="1"/>
  <c r="Y66" i="3"/>
  <c r="Y80" i="3" s="1"/>
  <c r="AZ67" i="3"/>
  <c r="AZ81" i="3" s="1"/>
  <c r="AZ66" i="3"/>
  <c r="AZ80" i="3" s="1"/>
  <c r="AZ65" i="3"/>
  <c r="AZ79" i="3" s="1"/>
  <c r="R66" i="3"/>
  <c r="R80" i="3" s="1"/>
  <c r="R67" i="3"/>
  <c r="R81" i="3" s="1"/>
  <c r="R65" i="3"/>
  <c r="R79" i="3" s="1"/>
  <c r="V65" i="3"/>
  <c r="V79" i="3" s="1"/>
  <c r="V66" i="3"/>
  <c r="V80" i="3" s="1"/>
  <c r="V67" i="3"/>
  <c r="V81" i="3" s="1"/>
  <c r="BB59" i="3"/>
  <c r="BM65" i="3"/>
  <c r="BM79" i="3" s="1"/>
  <c r="BM66" i="3"/>
  <c r="BM80" i="3" s="1"/>
  <c r="BM67" i="3"/>
  <c r="BM81" i="3" s="1"/>
  <c r="AL65" i="3"/>
  <c r="AL79" i="3" s="1"/>
  <c r="AL66" i="3"/>
  <c r="AL80" i="3" s="1"/>
  <c r="AL67" i="3"/>
  <c r="AL81" i="3" s="1"/>
  <c r="BI66" i="3"/>
  <c r="BI80" i="3" s="1"/>
  <c r="BI67" i="3"/>
  <c r="BI81" i="3" s="1"/>
  <c r="BI65" i="3"/>
  <c r="BI79" i="3" s="1"/>
  <c r="AH59" i="3"/>
  <c r="AG59" i="3"/>
  <c r="Q59" i="3"/>
  <c r="AK59" i="3"/>
  <c r="BL59" i="3"/>
  <c r="AU68" i="3"/>
  <c r="S68" i="3"/>
  <c r="N67" i="3"/>
  <c r="N81" i="3" s="1"/>
  <c r="N65" i="3"/>
  <c r="N79" i="3" s="1"/>
  <c r="N66" i="3"/>
  <c r="N80" i="3" s="1"/>
  <c r="AS66" i="3"/>
  <c r="AS80" i="3" s="1"/>
  <c r="AS67" i="3"/>
  <c r="AS81" i="3" s="1"/>
  <c r="AS65" i="3"/>
  <c r="AS79" i="3" s="1"/>
  <c r="BF65" i="3"/>
  <c r="BF79" i="3" s="1"/>
  <c r="BF66" i="3"/>
  <c r="BF80" i="3" s="1"/>
  <c r="BF67" i="3"/>
  <c r="BF81" i="3" s="1"/>
  <c r="AW65" i="3"/>
  <c r="AW79" i="3" s="1"/>
  <c r="AW66" i="3"/>
  <c r="AW80" i="3" s="1"/>
  <c r="AW67" i="3"/>
  <c r="AW81" i="3" s="1"/>
  <c r="AS59" i="3"/>
  <c r="BF59" i="3"/>
  <c r="AR67" i="3"/>
  <c r="AR81" i="3" s="1"/>
  <c r="AR66" i="3"/>
  <c r="AR80" i="3" s="1"/>
  <c r="AR65" i="3"/>
  <c r="AR79" i="3" s="1"/>
  <c r="AO67" i="3"/>
  <c r="AO81" i="3" s="1"/>
  <c r="AO65" i="3"/>
  <c r="AO79" i="3" s="1"/>
  <c r="AO66" i="3"/>
  <c r="AO80" i="3" s="1"/>
  <c r="BA65" i="3"/>
  <c r="BA79" i="3" s="1"/>
  <c r="BA66" i="3"/>
  <c r="BA80" i="3" s="1"/>
  <c r="BA67" i="3"/>
  <c r="BA81" i="3" s="1"/>
  <c r="BB65" i="3"/>
  <c r="BB79" i="3" s="1"/>
  <c r="BB66" i="3"/>
  <c r="BB80" i="3" s="1"/>
  <c r="BB67" i="3"/>
  <c r="BB81" i="3" s="1"/>
  <c r="P67" i="3"/>
  <c r="P81" i="3" s="1"/>
  <c r="P66" i="3"/>
  <c r="P80" i="3" s="1"/>
  <c r="P65" i="3"/>
  <c r="P79" i="3" s="1"/>
  <c r="BM59" i="3"/>
  <c r="AA68" i="3"/>
  <c r="AT59" i="3"/>
  <c r="BE59" i="3"/>
  <c r="Z59" i="3"/>
  <c r="AD67" i="3"/>
  <c r="AD81" i="3" s="1"/>
  <c r="AD65" i="3"/>
  <c r="AD79" i="3" s="1"/>
  <c r="AD66" i="3"/>
  <c r="AD80" i="3" s="1"/>
  <c r="BI59" i="3"/>
  <c r="AH66" i="3"/>
  <c r="AH80" i="3" s="1"/>
  <c r="AH67" i="3"/>
  <c r="AH81" i="3" s="1"/>
  <c r="AH65" i="3"/>
  <c r="AH79" i="3" s="1"/>
  <c r="AG65" i="3"/>
  <c r="AG79" i="3" s="1"/>
  <c r="AG66" i="3"/>
  <c r="AG80" i="3" s="1"/>
  <c r="AG67" i="3"/>
  <c r="AG81" i="3" s="1"/>
  <c r="Q65" i="3"/>
  <c r="Q79" i="3" s="1"/>
  <c r="Q66" i="3"/>
  <c r="Q80" i="3" s="1"/>
  <c r="Q67" i="3"/>
  <c r="Q81" i="3" s="1"/>
  <c r="AK65" i="3"/>
  <c r="AK79" i="3" s="1"/>
  <c r="AK66" i="3"/>
  <c r="AK80" i="3" s="1"/>
  <c r="AK67" i="3"/>
  <c r="AK81" i="3" s="1"/>
  <c r="BL67" i="3"/>
  <c r="BL81" i="3" s="1"/>
  <c r="BL66" i="3"/>
  <c r="BL80" i="3" s="1"/>
  <c r="BL65" i="3"/>
  <c r="BL79" i="3" s="1"/>
  <c r="BH59" i="3"/>
  <c r="BD59" i="3"/>
  <c r="AF59" i="3"/>
  <c r="AJ59" i="3"/>
  <c r="U65" i="3"/>
  <c r="U79" i="3" s="1"/>
  <c r="U66" i="3"/>
  <c r="U80" i="3" s="1"/>
  <c r="U67" i="3"/>
  <c r="U81" i="3" s="1"/>
  <c r="AV67" i="3"/>
  <c r="AV81" i="3" s="1"/>
  <c r="AV66" i="3"/>
  <c r="AV80" i="3" s="1"/>
  <c r="AV65" i="3"/>
  <c r="AV79" i="3" s="1"/>
  <c r="X67" i="3"/>
  <c r="X81" i="3" s="1"/>
  <c r="X66" i="3"/>
  <c r="X80" i="3" s="1"/>
  <c r="X65" i="3"/>
  <c r="X79" i="3" s="1"/>
  <c r="AO59" i="3"/>
  <c r="BA59" i="3"/>
  <c r="P59" i="3"/>
  <c r="AD59" i="3"/>
  <c r="BK68" i="3"/>
  <c r="AX59" i="3"/>
  <c r="AB59" i="3"/>
  <c r="AN59" i="3"/>
  <c r="AC59" i="3"/>
  <c r="AP59" i="3"/>
  <c r="T59" i="3"/>
  <c r="AT67" i="3"/>
  <c r="AT81" i="3" s="1"/>
  <c r="AT65" i="3"/>
  <c r="AT79" i="3" s="1"/>
  <c r="AT66" i="3"/>
  <c r="AT80" i="3" s="1"/>
  <c r="BE67" i="3"/>
  <c r="BE81" i="3" s="1"/>
  <c r="BE65" i="3"/>
  <c r="BE79" i="3" s="1"/>
  <c r="BE66" i="3"/>
  <c r="BE80" i="3" s="1"/>
  <c r="Z65" i="3"/>
  <c r="Z79" i="3" s="1"/>
  <c r="Z66" i="3"/>
  <c r="Z80" i="3" s="1"/>
  <c r="Z67" i="3"/>
  <c r="Z81" i="3" s="1"/>
  <c r="AV59" i="3"/>
  <c r="Y59" i="3"/>
  <c r="AZ59" i="3"/>
  <c r="R59" i="3"/>
  <c r="X59" i="3"/>
  <c r="AW59" i="3"/>
  <c r="V59" i="3"/>
  <c r="BJ68" i="3"/>
  <c r="BH67" i="3"/>
  <c r="BH81" i="3" s="1"/>
  <c r="BH66" i="3"/>
  <c r="BH80" i="3" s="1"/>
  <c r="BH65" i="3"/>
  <c r="BH79" i="3" s="1"/>
  <c r="BD67" i="3"/>
  <c r="BD81" i="3" s="1"/>
  <c r="BD66" i="3"/>
  <c r="BD80" i="3" s="1"/>
  <c r="BD65" i="3"/>
  <c r="BD79" i="3" s="1"/>
  <c r="AF67" i="3"/>
  <c r="AF81" i="3" s="1"/>
  <c r="AF66" i="3"/>
  <c r="AF80" i="3" s="1"/>
  <c r="AF65" i="3"/>
  <c r="AF79" i="3" s="1"/>
  <c r="AJ67" i="3"/>
  <c r="AJ81" i="3" s="1"/>
  <c r="AJ66" i="3"/>
  <c r="AJ80" i="3" s="1"/>
  <c r="AJ65" i="3"/>
  <c r="AJ79" i="3" s="1"/>
  <c r="BC68" i="3" l="1"/>
  <c r="AY68" i="3"/>
  <c r="O68" i="3"/>
  <c r="BG68" i="3"/>
  <c r="AE68" i="3"/>
  <c r="AM68" i="3"/>
  <c r="AQ68" i="3"/>
  <c r="Q68" i="3"/>
  <c r="AG68" i="3"/>
  <c r="R68" i="3"/>
  <c r="Z68" i="3"/>
  <c r="AS68" i="3"/>
  <c r="AJ68" i="3"/>
  <c r="BH68" i="3"/>
  <c r="AH68" i="3"/>
  <c r="AO68" i="3"/>
  <c r="N68" i="3"/>
  <c r="Y68" i="3"/>
  <c r="AC68" i="3"/>
  <c r="AX68" i="3"/>
  <c r="BD68" i="3"/>
  <c r="P68" i="3"/>
  <c r="BA68" i="3"/>
  <c r="BF68" i="3"/>
  <c r="AL68" i="3"/>
  <c r="BM68" i="3"/>
  <c r="AZ68" i="3"/>
  <c r="AF68" i="3"/>
  <c r="BE68" i="3"/>
  <c r="AT68" i="3"/>
  <c r="X68" i="3"/>
  <c r="AV68" i="3"/>
  <c r="U68" i="3"/>
  <c r="BL68" i="3"/>
  <c r="AK68" i="3"/>
  <c r="AD68" i="3"/>
  <c r="BB68" i="3"/>
  <c r="AR68" i="3"/>
  <c r="AW68" i="3"/>
  <c r="BI68" i="3"/>
  <c r="V68" i="3"/>
  <c r="T68" i="3"/>
  <c r="AP68" i="3"/>
  <c r="AN68" i="3"/>
  <c r="AB68" i="3"/>
</calcChain>
</file>

<file path=xl/sharedStrings.xml><?xml version="1.0" encoding="utf-8"?>
<sst xmlns="http://schemas.openxmlformats.org/spreadsheetml/2006/main" count="156" uniqueCount="80">
  <si>
    <t xml:space="preserve"> </t>
  </si>
  <si>
    <t>Período</t>
  </si>
  <si>
    <t>Unidades</t>
  </si>
  <si>
    <t>Mercado</t>
  </si>
  <si>
    <t>Usuarios / Conexiones</t>
  </si>
  <si>
    <t>Usuarios o conexiones</t>
  </si>
  <si>
    <t>Año promedio</t>
  </si>
  <si>
    <t>#</t>
  </si>
  <si>
    <t>Market.Subscribers.Fijo</t>
  </si>
  <si>
    <t>Tráfico anual</t>
  </si>
  <si>
    <t>Market.Retail.Services.Volumes.Fijo</t>
  </si>
  <si>
    <t>Demanda del operador modelado</t>
  </si>
  <si>
    <t>Cuota de mercado</t>
  </si>
  <si>
    <t>De usuarios fijos</t>
  </si>
  <si>
    <t>Operator.Subscribers.Share</t>
  </si>
  <si>
    <t>Operator.Subscribers</t>
  </si>
  <si>
    <t>Operator.Retail.Services.Volumes</t>
  </si>
  <si>
    <t>Proporción de tráfico urbano</t>
  </si>
  <si>
    <t>%</t>
  </si>
  <si>
    <t>Operator.Retail.Services.Proporcion.Urbano</t>
  </si>
  <si>
    <t>Market.Subscribers</t>
  </si>
  <si>
    <t>Market.Retail.Services.Volumes.Movil</t>
  </si>
  <si>
    <t>De usuarios</t>
  </si>
  <si>
    <t>Tráfico on-net</t>
  </si>
  <si>
    <t>Tráfico off-net</t>
  </si>
  <si>
    <t>Tráfico saliente (total)</t>
  </si>
  <si>
    <t>minutos</t>
  </si>
  <si>
    <t>Llamadas on-net</t>
  </si>
  <si>
    <t>Llamadas a redes fijas</t>
  </si>
  <si>
    <t>Llamadas a otras redes móviles</t>
  </si>
  <si>
    <t>Llamadas a internacional</t>
  </si>
  <si>
    <t>Tráfico saliente</t>
  </si>
  <si>
    <t>Tráfico entrante</t>
  </si>
  <si>
    <t>Tráfico entrante (total)</t>
  </si>
  <si>
    <t>Llamadas entrantes de fijos</t>
  </si>
  <si>
    <t>Llamadas entrantes de otros móviles</t>
  </si>
  <si>
    <t>Llamadas entrantes internacionales</t>
  </si>
  <si>
    <t>Proporción de usuarios que utilizan datos</t>
  </si>
  <si>
    <t>Total minutos salientes a otras redes</t>
  </si>
  <si>
    <t>Total de minutos salientes a otras redes:</t>
  </si>
  <si>
    <t>Total de minutos salientes a otras redes</t>
  </si>
  <si>
    <t>Demanda del operador móvil</t>
  </si>
  <si>
    <t>Demanda del operador fijo</t>
  </si>
  <si>
    <t>Minutos anual</t>
  </si>
  <si>
    <t>Minutos por mes</t>
  </si>
  <si>
    <t>Tráfico anual esperado para 2017</t>
  </si>
  <si>
    <t>Minutos correspondientes a interconexión redes móviles:</t>
  </si>
  <si>
    <t>Minutos correspondientes a interconexión redes fijas:</t>
  </si>
  <si>
    <t>Cálculo del número de enlaces para el tráfico por mes</t>
  </si>
  <si>
    <t>Enlaces E1 necesarios para minutos de itx redes móviles</t>
  </si>
  <si>
    <t>Enlaces E1 necesarios para minutos de itx redes fijas</t>
  </si>
  <si>
    <t>Número de enlaces</t>
  </si>
  <si>
    <t>Enlaces 1 Gbps necesarios para minutos de itx redes móviles</t>
  </si>
  <si>
    <t>Enlaces 1 Gbps necesarios para minutos de itx redes fijas</t>
  </si>
  <si>
    <t>Capacidad de los enlaces en minutos</t>
  </si>
  <si>
    <t>Enlace E1 (utilizado en tecnología TDM)</t>
  </si>
  <si>
    <t>Enlace de 1 Gbps (utilizado en tecnología IP)</t>
  </si>
  <si>
    <t>Enlace 1Gbps (utilizado en tecnología IP)</t>
  </si>
  <si>
    <t>Cálculo de la renta mensual por los enlaces necesarios para el tráfico mensual en ambas tecnologías</t>
  </si>
  <si>
    <t>Cálculo del número de enlaces necesarios para soportar el tráfico mensual en ambas tecnologías</t>
  </si>
  <si>
    <t>Renta mensual total por enlaces necesarios para interconexión</t>
  </si>
  <si>
    <t>Renta mensual por cada enlace</t>
  </si>
  <si>
    <t xml:space="preserve">Beneficios de aplicación condiciones técnicas mínimas </t>
  </si>
  <si>
    <t>Cálculo de los beneficios anuales</t>
  </si>
  <si>
    <t>Monto por mes</t>
  </si>
  <si>
    <t>Monto anual</t>
  </si>
  <si>
    <t>Beneficios redes móviles</t>
  </si>
  <si>
    <t>Beneficios redes fijas</t>
  </si>
  <si>
    <t>Cálculo de la capacidad de 1 E1 en minutos:</t>
  </si>
  <si>
    <t>E1 =2 Mbps = 31 (64 kbps)= 31 Erlangs</t>
  </si>
  <si>
    <t>31 Erlangs= 535,680 min</t>
  </si>
  <si>
    <t>Cálculo de la capacidad de 1 Gbps en minutos:</t>
  </si>
  <si>
    <t>Usando códec G.729 cada canal = 32 kbps</t>
  </si>
  <si>
    <t>1Gbps=1024 Mbps=1024*1024 kbps</t>
  </si>
  <si>
    <t>33000 Erlangs== 570,240,000 minutos</t>
  </si>
  <si>
    <t>Beneficios promedio por concesionario móvil</t>
  </si>
  <si>
    <t>Beneficios promedio por concesionario fijo</t>
  </si>
  <si>
    <t>Cuota de mercado (%)</t>
  </si>
  <si>
    <t>Tráfico off-net (%)</t>
  </si>
  <si>
    <t>Beneficios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</si>
</sst>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* _(#,##0_);[Red]* \(#,##0\);* _(&quot;-&quot;?_);@_)"/>
    <numFmt numFmtId="165" formatCode="#,##0_);[Red]\-#,##0_);0_);@_)"/>
    <numFmt numFmtId="166" formatCode="#,##0.00%;[Red]\-#,##0.00%;0.00%;@_)"/>
    <numFmt numFmtId="167" formatCode="#,##0.00_);[Red]\-#,##0.00_);0.00_);@_)"/>
    <numFmt numFmtId="168" formatCode="&quot;$&quot;#,##0.00"/>
    <numFmt numFmtId="169" formatCode="0.0%"/>
    <numFmt numFmtId="170" formatCode="#,##0%;[Red]\-#,##0%;0%;@_)"/>
    <numFmt numFmtId="171" formatCode="#,##0.0%;[Red]\-#,##0.0%;0.0%;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9"/>
      <color indexed="16"/>
      <name val="Arial"/>
      <family val="2"/>
    </font>
    <font>
      <i/>
      <sz val="9"/>
      <color indexed="55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23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auto="1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2" applyNumberFormat="0" applyAlignment="0" applyProtection="0"/>
    <xf numFmtId="0" fontId="4" fillId="3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" borderId="0" applyNumberFormat="0">
      <alignment horizontal="center" vertical="top" wrapText="1"/>
    </xf>
    <xf numFmtId="0" fontId="8" fillId="0" borderId="0" applyNumberFormat="0" applyFill="0" applyBorder="0" applyAlignment="0" applyProtection="0">
      <alignment horizontal="left" vertical="center"/>
    </xf>
    <xf numFmtId="0" fontId="9" fillId="0" borderId="0">
      <alignment vertical="center"/>
    </xf>
    <xf numFmtId="0" fontId="9" fillId="5" borderId="0" applyNumberFormat="0" applyAlignment="0">
      <alignment vertical="center"/>
    </xf>
    <xf numFmtId="0" fontId="10" fillId="0" borderId="0" applyNumberFormat="0" applyAlignment="0">
      <alignment vertical="center"/>
    </xf>
    <xf numFmtId="166" fontId="9" fillId="0" borderId="0" applyFont="0" applyFill="0" applyBorder="0" applyAlignment="0" applyProtection="0">
      <alignment vertical="center"/>
    </xf>
    <xf numFmtId="0" fontId="9" fillId="0" borderId="4" applyNumberFormat="0" applyAlignment="0">
      <alignment vertical="center"/>
    </xf>
    <xf numFmtId="167" fontId="11" fillId="0" borderId="0" applyNumberFormat="0" applyAlignment="0">
      <alignment vertical="center"/>
    </xf>
    <xf numFmtId="165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horizontal="right" vertical="center"/>
    </xf>
    <xf numFmtId="0" fontId="9" fillId="0" borderId="6" applyNumberFormat="0" applyAlignment="0">
      <alignment vertical="center"/>
      <protection locked="0"/>
    </xf>
  </cellStyleXfs>
  <cellXfs count="61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4" applyFill="1" applyBorder="1">
      <alignment vertical="center"/>
    </xf>
    <xf numFmtId="0" fontId="4" fillId="0" borderId="0" xfId="4" applyFont="1" applyFill="1">
      <alignment vertical="center"/>
    </xf>
    <xf numFmtId="0" fontId="0" fillId="0" borderId="0" xfId="0" applyAlignment="1">
      <alignment vertical="center"/>
    </xf>
    <xf numFmtId="0" fontId="5" fillId="0" borderId="0" xfId="5" applyFont="1">
      <alignment vertical="center"/>
    </xf>
    <xf numFmtId="0" fontId="5" fillId="3" borderId="0" xfId="6">
      <alignment horizontal="center" vertical="top" wrapText="1"/>
    </xf>
    <xf numFmtId="0" fontId="6" fillId="4" borderId="3" xfId="0" applyFont="1" applyFill="1" applyBorder="1" applyAlignment="1"/>
    <xf numFmtId="0" fontId="7" fillId="4" borderId="3" xfId="0" applyFont="1" applyFill="1" applyBorder="1" applyAlignment="1"/>
    <xf numFmtId="0" fontId="7" fillId="0" borderId="0" xfId="0" applyFont="1" applyAlignment="1"/>
    <xf numFmtId="0" fontId="8" fillId="0" borderId="0" xfId="7" applyAlignment="1">
      <alignment vertical="center"/>
    </xf>
    <xf numFmtId="0" fontId="9" fillId="0" borderId="0" xfId="8" applyFont="1">
      <alignment vertical="center"/>
    </xf>
    <xf numFmtId="44" fontId="2" fillId="5" borderId="0" xfId="1" applyFill="1" applyAlignment="1">
      <alignment vertical="center"/>
    </xf>
    <xf numFmtId="165" fontId="9" fillId="5" borderId="0" xfId="9" applyNumberFormat="1">
      <alignment vertical="center"/>
    </xf>
    <xf numFmtId="0" fontId="10" fillId="0" borderId="0" xfId="10">
      <alignment vertical="center"/>
    </xf>
    <xf numFmtId="43" fontId="0" fillId="0" borderId="0" xfId="0" applyNumberFormat="1" applyAlignment="1">
      <alignment vertical="center"/>
    </xf>
    <xf numFmtId="0" fontId="9" fillId="5" borderId="0" xfId="9">
      <alignment vertical="center"/>
    </xf>
    <xf numFmtId="164" fontId="0" fillId="0" borderId="0" xfId="0" applyNumberFormat="1" applyAlignment="1">
      <alignment vertical="center"/>
    </xf>
    <xf numFmtId="0" fontId="5" fillId="0" borderId="0" xfId="8" applyFont="1">
      <alignment vertical="center"/>
    </xf>
    <xf numFmtId="9" fontId="2" fillId="5" borderId="0" xfId="2" applyFill="1" applyAlignment="1">
      <alignment vertical="center"/>
    </xf>
    <xf numFmtId="44" fontId="0" fillId="6" borderId="0" xfId="1" applyFont="1" applyFill="1" applyAlignment="1">
      <alignment vertical="center"/>
    </xf>
    <xf numFmtId="44" fontId="10" fillId="0" borderId="0" xfId="1" applyFont="1" applyAlignment="1">
      <alignment vertical="center"/>
    </xf>
    <xf numFmtId="44" fontId="2" fillId="6" borderId="0" xfId="1" applyFill="1" applyAlignment="1">
      <alignment vertical="center"/>
    </xf>
    <xf numFmtId="0" fontId="9" fillId="0" borderId="0" xfId="0" applyFont="1" applyAlignment="1">
      <alignment horizontal="center" vertical="top"/>
    </xf>
    <xf numFmtId="0" fontId="9" fillId="5" borderId="0" xfId="9" quotePrefix="1">
      <alignment vertical="center"/>
    </xf>
    <xf numFmtId="166" fontId="0" fillId="0" borderId="0" xfId="11" applyFont="1" applyAlignment="1">
      <alignment vertical="center"/>
    </xf>
    <xf numFmtId="9" fontId="3" fillId="2" borderId="2" xfId="3" applyNumberFormat="1" applyAlignment="1">
      <alignment vertical="center"/>
    </xf>
    <xf numFmtId="9" fontId="0" fillId="2" borderId="2" xfId="3" applyNumberFormat="1" applyFont="1" applyAlignment="1">
      <alignment vertical="center"/>
    </xf>
    <xf numFmtId="166" fontId="9" fillId="0" borderId="4" xfId="12" applyNumberFormat="1" applyAlignment="1">
      <alignment vertical="center"/>
    </xf>
    <xf numFmtId="165" fontId="9" fillId="0" borderId="4" xfId="12" applyNumberFormat="1" applyAlignment="1">
      <alignment vertical="center"/>
    </xf>
    <xf numFmtId="166" fontId="11" fillId="0" borderId="0" xfId="13" applyNumberFormat="1" applyAlignment="1">
      <alignment vertical="center"/>
    </xf>
    <xf numFmtId="165" fontId="9" fillId="0" borderId="4" xfId="14" applyBorder="1" applyAlignment="1">
      <alignment vertical="center"/>
    </xf>
    <xf numFmtId="44" fontId="0" fillId="0" borderId="0" xfId="0" applyNumberFormat="1" applyAlignment="1">
      <alignment vertical="center"/>
    </xf>
    <xf numFmtId="0" fontId="5" fillId="5" borderId="0" xfId="9" applyFont="1">
      <alignment vertical="center"/>
    </xf>
    <xf numFmtId="0" fontId="12" fillId="0" borderId="0" xfId="0" applyFont="1" applyAlignment="1">
      <alignment vertical="center"/>
    </xf>
    <xf numFmtId="0" fontId="0" fillId="0" borderId="1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0" fontId="0" fillId="0" borderId="0" xfId="0" applyBorder="1"/>
    <xf numFmtId="168" fontId="0" fillId="0" borderId="0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5" fillId="0" borderId="0" xfId="0" applyFont="1" applyAlignment="1">
      <alignment horizontal="left" vertical="center" indent="10"/>
    </xf>
    <xf numFmtId="0" fontId="0" fillId="0" borderId="0" xfId="0" applyAlignment="1">
      <alignment horizontal="left"/>
    </xf>
    <xf numFmtId="169" fontId="2" fillId="5" borderId="0" xfId="2" applyNumberFormat="1" applyFill="1" applyAlignment="1">
      <alignment vertical="center"/>
    </xf>
    <xf numFmtId="170" fontId="5" fillId="0" borderId="0" xfId="15" applyFont="1" applyAlignment="1">
      <alignment vertical="center"/>
    </xf>
    <xf numFmtId="171" fontId="9" fillId="7" borderId="4" xfId="12" applyNumberFormat="1" applyFill="1" applyAlignment="1">
      <alignment vertical="center"/>
    </xf>
    <xf numFmtId="171" fontId="9" fillId="9" borderId="4" xfId="12" applyNumberFormat="1" applyFill="1" applyAlignment="1">
      <alignment vertical="center"/>
    </xf>
    <xf numFmtId="171" fontId="9" fillId="10" borderId="4" xfId="12" applyNumberFormat="1" applyFill="1" applyAlignment="1">
      <alignment vertical="center"/>
    </xf>
    <xf numFmtId="171" fontId="9" fillId="0" borderId="6" xfId="16" applyNumberFormat="1" applyAlignment="1">
      <alignment vertical="center"/>
      <protection locked="0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7">
    <cellStyle name="_x000a_shell=progma" xfId="8"/>
    <cellStyle name="Checksum" xfId="13"/>
    <cellStyle name="Column label" xfId="6"/>
    <cellStyle name="H0" xfId="4"/>
    <cellStyle name="H3" xfId="7"/>
    <cellStyle name="H4" xfId="5"/>
    <cellStyle name="Input calculation" xfId="12"/>
    <cellStyle name="Input link" xfId="9"/>
    <cellStyle name="Input parameter" xfId="16"/>
    <cellStyle name="Moneda" xfId="1" builtinId="4"/>
    <cellStyle name="Name" xfId="10"/>
    <cellStyle name="Normal" xfId="0" builtinId="0"/>
    <cellStyle name="Number" xfId="14"/>
    <cellStyle name="Percentage" xfId="15"/>
    <cellStyle name="Percentage (2dp)" xfId="11"/>
    <cellStyle name="Porcentaje" xfId="2" builtinId="5"/>
    <cellStyle name="Salida" xfId="3" builtinId="2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.martinez/Documents/UPR/2017/20170531%20-%20Entregables%20finales%20-%20Modelos%20de%20Costos%202018%20-%202020/Interconexi&#243;n%20fija%20y%20m&#243;vil/Analysys%20Mason%20-%20Modelo%20de%20mercado%20-%2026%20may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as"/>
      <sheetName val="Mercado"/>
      <sheetName val="Fijo"/>
      <sheetName val="Móvil"/>
    </sheetNames>
    <sheetDataSet>
      <sheetData sheetId="0"/>
      <sheetData sheetId="1"/>
      <sheetData sheetId="2"/>
      <sheetData sheetId="3"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7.1599999999999997E-2</v>
          </cell>
          <cell r="Q30">
            <v>0.14319999999999999</v>
          </cell>
          <cell r="R30">
            <v>0.21479999999999999</v>
          </cell>
          <cell r="S30">
            <v>0.28639999999999999</v>
          </cell>
          <cell r="T30">
            <v>0.35799999999999998</v>
          </cell>
          <cell r="U30">
            <v>0.35799999999999998</v>
          </cell>
          <cell r="V30">
            <v>0.35799999999999998</v>
          </cell>
          <cell r="W30">
            <v>0.35799999999999998</v>
          </cell>
          <cell r="X30">
            <v>0.35799999999999998</v>
          </cell>
          <cell r="Y30">
            <v>0.35799999999999998</v>
          </cell>
          <cell r="Z30">
            <v>0.35799999999999998</v>
          </cell>
          <cell r="AA30">
            <v>0.35799999999999998</v>
          </cell>
          <cell r="AB30">
            <v>0.35799999999999998</v>
          </cell>
          <cell r="AC30">
            <v>0.35799999999999998</v>
          </cell>
          <cell r="AD30">
            <v>0.35799999999999998</v>
          </cell>
          <cell r="AE30">
            <v>0.35799999999999998</v>
          </cell>
          <cell r="AF30">
            <v>0.35799999999999998</v>
          </cell>
          <cell r="AG30">
            <v>0.35799999999999998</v>
          </cell>
          <cell r="AH30">
            <v>0.35799999999999998</v>
          </cell>
          <cell r="AI30">
            <v>0.35799999999999998</v>
          </cell>
          <cell r="AJ30">
            <v>0.35799999999999998</v>
          </cell>
          <cell r="AK30">
            <v>0.35799999999999998</v>
          </cell>
          <cell r="AL30">
            <v>0.35799999999999998</v>
          </cell>
          <cell r="AM30">
            <v>0.35799999999999998</v>
          </cell>
          <cell r="AN30">
            <v>0.35799999999999998</v>
          </cell>
          <cell r="AO30">
            <v>0.35799999999999998</v>
          </cell>
          <cell r="AP30">
            <v>0.35799999999999998</v>
          </cell>
          <cell r="AQ30">
            <v>0.35799999999999998</v>
          </cell>
          <cell r="AR30">
            <v>0.35799999999999998</v>
          </cell>
          <cell r="AS30">
            <v>0.35799999999999998</v>
          </cell>
          <cell r="AT30">
            <v>0.35799999999999998</v>
          </cell>
          <cell r="AU30">
            <v>0.35799999999999998</v>
          </cell>
          <cell r="AV30">
            <v>0.35799999999999998</v>
          </cell>
          <cell r="AW30">
            <v>0.35799999999999998</v>
          </cell>
          <cell r="AX30">
            <v>0.35799999999999998</v>
          </cell>
          <cell r="AY30">
            <v>0.35799999999999998</v>
          </cell>
          <cell r="AZ30">
            <v>0.35799999999999998</v>
          </cell>
          <cell r="BA30">
            <v>0.35799999999999998</v>
          </cell>
          <cell r="BB30">
            <v>0.35799999999999998</v>
          </cell>
          <cell r="BC30">
            <v>0.35799999999999998</v>
          </cell>
          <cell r="BD30">
            <v>0.35799999999999998</v>
          </cell>
          <cell r="BE30">
            <v>0.35799999999999998</v>
          </cell>
          <cell r="BF30">
            <v>0.35799999999999998</v>
          </cell>
          <cell r="BG30">
            <v>0.35799999999999998</v>
          </cell>
          <cell r="BH30">
            <v>0.35799999999999998</v>
          </cell>
          <cell r="BI30">
            <v>0.35799999999999998</v>
          </cell>
          <cell r="BJ30">
            <v>0.35799999999999998</v>
          </cell>
          <cell r="BK30">
            <v>0.35799999999999998</v>
          </cell>
          <cell r="BL30">
            <v>0.35799999999999998</v>
          </cell>
          <cell r="BM30">
            <v>0.35799999999999998</v>
          </cell>
          <cell r="BN30">
            <v>0.35799999999999998</v>
          </cell>
          <cell r="BO30">
            <v>0.35799999999999998</v>
          </cell>
          <cell r="BP30">
            <v>0.35799999999999998</v>
          </cell>
          <cell r="BQ30">
            <v>0.35799999999999998</v>
          </cell>
          <cell r="BR30">
            <v>0.35799999999999998</v>
          </cell>
          <cell r="BS30">
            <v>0.35799999999999998</v>
          </cell>
          <cell r="BT30">
            <v>0.35799999999999998</v>
          </cell>
          <cell r="BU30">
            <v>0.35799999999999998</v>
          </cell>
          <cell r="BV30">
            <v>0.35799999999999998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3.1999999999999994E-2</v>
          </cell>
          <cell r="Q31">
            <v>6.3999999999999987E-2</v>
          </cell>
          <cell r="R31">
            <v>9.5999999999999974E-2</v>
          </cell>
          <cell r="S31">
            <v>0.12799999999999997</v>
          </cell>
          <cell r="T31">
            <v>0.15999999999999998</v>
          </cell>
          <cell r="U31">
            <v>0.15999999999999998</v>
          </cell>
          <cell r="V31">
            <v>0.15999999999999998</v>
          </cell>
          <cell r="W31">
            <v>0.15999999999999998</v>
          </cell>
          <cell r="X31">
            <v>0.15999999999999998</v>
          </cell>
          <cell r="Y31">
            <v>0.15999999999999998</v>
          </cell>
          <cell r="Z31">
            <v>0.15999999999999998</v>
          </cell>
          <cell r="AA31">
            <v>0.15999999999999998</v>
          </cell>
          <cell r="AB31">
            <v>0.15999999999999998</v>
          </cell>
          <cell r="AC31">
            <v>0.15999999999999998</v>
          </cell>
          <cell r="AD31">
            <v>0.15999999999999998</v>
          </cell>
          <cell r="AE31">
            <v>0.15999999999999998</v>
          </cell>
          <cell r="AF31">
            <v>0.15999999999999998</v>
          </cell>
          <cell r="AG31">
            <v>0.15999999999999998</v>
          </cell>
          <cell r="AH31">
            <v>0.15999999999999998</v>
          </cell>
          <cell r="AI31">
            <v>0.15999999999999998</v>
          </cell>
          <cell r="AJ31">
            <v>0.15999999999999998</v>
          </cell>
          <cell r="AK31">
            <v>0.15999999999999998</v>
          </cell>
          <cell r="AL31">
            <v>0.15999999999999998</v>
          </cell>
          <cell r="AM31">
            <v>0.15999999999999998</v>
          </cell>
          <cell r="AN31">
            <v>0.15999999999999998</v>
          </cell>
          <cell r="AO31">
            <v>0.15999999999999998</v>
          </cell>
          <cell r="AP31">
            <v>0.15999999999999998</v>
          </cell>
          <cell r="AQ31">
            <v>0.15999999999999998</v>
          </cell>
          <cell r="AR31">
            <v>0.15999999999999998</v>
          </cell>
          <cell r="AS31">
            <v>0.15999999999999998</v>
          </cell>
          <cell r="AT31">
            <v>0.15999999999999998</v>
          </cell>
          <cell r="AU31">
            <v>0.15999999999999998</v>
          </cell>
          <cell r="AV31">
            <v>0.15999999999999998</v>
          </cell>
          <cell r="AW31">
            <v>0.15999999999999998</v>
          </cell>
          <cell r="AX31">
            <v>0.15999999999999998</v>
          </cell>
          <cell r="AY31">
            <v>0.15999999999999998</v>
          </cell>
          <cell r="AZ31">
            <v>0.15999999999999998</v>
          </cell>
          <cell r="BA31">
            <v>0.15999999999999998</v>
          </cell>
          <cell r="BB31">
            <v>0.15999999999999998</v>
          </cell>
          <cell r="BC31">
            <v>0.15999999999999998</v>
          </cell>
          <cell r="BD31">
            <v>0.15999999999999998</v>
          </cell>
          <cell r="BE31">
            <v>0.15999999999999998</v>
          </cell>
          <cell r="BF31">
            <v>0.15999999999999998</v>
          </cell>
          <cell r="BG31">
            <v>0.15999999999999998</v>
          </cell>
          <cell r="BH31">
            <v>0.15999999999999998</v>
          </cell>
          <cell r="BI31">
            <v>0.15999999999999998</v>
          </cell>
          <cell r="BJ31">
            <v>0.15999999999999998</v>
          </cell>
          <cell r="BK31">
            <v>0.15999999999999998</v>
          </cell>
          <cell r="BL31">
            <v>0.15999999999999998</v>
          </cell>
          <cell r="BM31">
            <v>0.15999999999999998</v>
          </cell>
          <cell r="BN31">
            <v>0.15999999999999998</v>
          </cell>
          <cell r="BO31">
            <v>0.15999999999999998</v>
          </cell>
          <cell r="BP31">
            <v>0.15999999999999998</v>
          </cell>
          <cell r="BQ31">
            <v>0.15999999999999998</v>
          </cell>
          <cell r="BR31">
            <v>0.15999999999999998</v>
          </cell>
          <cell r="BS31">
            <v>0.15999999999999998</v>
          </cell>
          <cell r="BT31">
            <v>0.15999999999999998</v>
          </cell>
          <cell r="BU31">
            <v>0.15999999999999998</v>
          </cell>
          <cell r="BV31">
            <v>0.15999999999999998</v>
          </cell>
          <cell r="BW31" t="str">
            <v>Mobile.operator.market.share</v>
          </cell>
        </row>
      </sheetData>
      <sheetData sheetId="4">
        <row r="6">
          <cell r="B6">
            <v>2000</v>
          </cell>
          <cell r="D6" t="str">
            <v>Llamadas on-net</v>
          </cell>
          <cell r="E6" t="str">
            <v>minutos</v>
          </cell>
          <cell r="G6" t="str">
            <v>Llamadas salientes Local on-net</v>
          </cell>
          <cell r="H6" t="str">
            <v>Minutos</v>
          </cell>
        </row>
        <row r="7">
          <cell r="B7">
            <v>2001</v>
          </cell>
          <cell r="D7" t="str">
            <v>Llamadas a redes fijas</v>
          </cell>
          <cell r="E7" t="str">
            <v>minutos</v>
          </cell>
          <cell r="G7" t="str">
            <v>Llamadas salientes Larga Distancia on-net</v>
          </cell>
          <cell r="H7" t="str">
            <v>Minutos</v>
          </cell>
        </row>
        <row r="8">
          <cell r="B8">
            <v>2002</v>
          </cell>
          <cell r="D8" t="str">
            <v>Llamadas a otras redes móviles</v>
          </cell>
          <cell r="E8" t="str">
            <v>minutos</v>
          </cell>
          <cell r="G8" t="str">
            <v>Llamadas salientes Local a otros operadores fijos</v>
          </cell>
          <cell r="H8" t="str">
            <v>Minutos</v>
          </cell>
        </row>
        <row r="9">
          <cell r="B9">
            <v>2003</v>
          </cell>
          <cell r="D9" t="str">
            <v>Llamadas a internacional</v>
          </cell>
          <cell r="E9" t="str">
            <v>minutos</v>
          </cell>
          <cell r="G9" t="str">
            <v>Llamadas salientes larga Distancia a otros operadores fijos</v>
          </cell>
          <cell r="H9" t="str">
            <v>Minutos</v>
          </cell>
        </row>
        <row r="10">
          <cell r="B10">
            <v>2004</v>
          </cell>
          <cell r="D10" t="str">
            <v>Llamadas entrantes de fijos</v>
          </cell>
          <cell r="E10" t="str">
            <v>minutos</v>
          </cell>
          <cell r="G10" t="str">
            <v>Llamadas salientes a móvil</v>
          </cell>
          <cell r="H10" t="str">
            <v>Minutos</v>
          </cell>
        </row>
        <row r="11">
          <cell r="B11">
            <v>2005</v>
          </cell>
          <cell r="D11" t="str">
            <v>Llamadas entrantes de otros móviles</v>
          </cell>
          <cell r="E11" t="str">
            <v>minutos</v>
          </cell>
          <cell r="G11" t="str">
            <v>Llamadas salientes a internacional</v>
          </cell>
          <cell r="H11" t="str">
            <v>Minutos</v>
          </cell>
        </row>
        <row r="12">
          <cell r="B12">
            <v>2006</v>
          </cell>
          <cell r="D12" t="str">
            <v>Llamadas entrantes internacionales</v>
          </cell>
          <cell r="E12" t="str">
            <v>minutos</v>
          </cell>
          <cell r="G12" t="str">
            <v>Llamadas salientes a números no geográficos</v>
          </cell>
          <cell r="H12" t="str">
            <v>Minutos</v>
          </cell>
        </row>
        <row r="13">
          <cell r="B13">
            <v>2007</v>
          </cell>
          <cell r="D13" t="str">
            <v>Roaming en originación</v>
          </cell>
          <cell r="E13" t="str">
            <v>minutos</v>
          </cell>
          <cell r="G13" t="str">
            <v>Fixed Service8</v>
          </cell>
          <cell r="H13" t="str">
            <v>Fixed Unit8</v>
          </cell>
        </row>
        <row r="14">
          <cell r="B14">
            <v>2008</v>
          </cell>
          <cell r="D14" t="str">
            <v>Roaming en terminación</v>
          </cell>
          <cell r="E14" t="str">
            <v>minutos</v>
          </cell>
          <cell r="G14" t="str">
            <v>Llamadas entrantes Local de otros operadores fijos</v>
          </cell>
          <cell r="H14" t="str">
            <v>Minutos</v>
          </cell>
        </row>
        <row r="15">
          <cell r="B15">
            <v>2009</v>
          </cell>
          <cell r="D15" t="str">
            <v>SMS on-net</v>
          </cell>
          <cell r="E15" t="str">
            <v>mensajes</v>
          </cell>
          <cell r="G15" t="str">
            <v>Llamadas entrantes Larga Distancia de otros operadores fijos</v>
          </cell>
          <cell r="H15" t="str">
            <v>Minutos</v>
          </cell>
        </row>
        <row r="16">
          <cell r="B16">
            <v>2010</v>
          </cell>
          <cell r="D16" t="str">
            <v>SMS salientes a otras redes</v>
          </cell>
          <cell r="E16" t="str">
            <v>mensajes</v>
          </cell>
          <cell r="G16" t="str">
            <v>Llamadas entrantes de móvil</v>
          </cell>
          <cell r="H16" t="str">
            <v>Minutos</v>
          </cell>
        </row>
        <row r="17">
          <cell r="B17">
            <v>2011</v>
          </cell>
          <cell r="D17" t="str">
            <v>SMS entrantes de otras redes</v>
          </cell>
          <cell r="E17" t="str">
            <v>mensajes</v>
          </cell>
          <cell r="G17" t="str">
            <v>Llamadas entrantes de internacional</v>
          </cell>
          <cell r="H17" t="str">
            <v>Minutos</v>
          </cell>
        </row>
        <row r="18">
          <cell r="B18">
            <v>2012</v>
          </cell>
          <cell r="D18" t="str">
            <v>Recuperación de correo de voz</v>
          </cell>
          <cell r="E18" t="str">
            <v>minutos</v>
          </cell>
          <cell r="G18" t="str">
            <v>Llamadas entrantes de números no geográficos</v>
          </cell>
          <cell r="H18" t="str">
            <v>Minutos</v>
          </cell>
        </row>
        <row r="19">
          <cell r="B19">
            <v>2013</v>
          </cell>
          <cell r="D19" t="str">
            <v>Depósito de correo de voz</v>
          </cell>
          <cell r="E19" t="str">
            <v>minutos</v>
          </cell>
          <cell r="G19" t="str">
            <v>Fixed Service14</v>
          </cell>
          <cell r="H19" t="str">
            <v>Fixed Unit14</v>
          </cell>
        </row>
        <row r="20">
          <cell r="B20">
            <v>2014</v>
          </cell>
          <cell r="D20" t="str">
            <v xml:space="preserve">Datos GPRS </v>
          </cell>
          <cell r="E20" t="str">
            <v>megabytes</v>
          </cell>
          <cell r="G20" t="str">
            <v>Llamadas en tránsito Local</v>
          </cell>
          <cell r="H20" t="str">
            <v>Minutos</v>
          </cell>
        </row>
        <row r="21">
          <cell r="B21">
            <v>2015</v>
          </cell>
          <cell r="D21" t="str">
            <v>Datos EDGE</v>
          </cell>
          <cell r="E21" t="str">
            <v>megabytes</v>
          </cell>
          <cell r="G21" t="str">
            <v>Llamadas en tránsito Larga Distancia</v>
          </cell>
          <cell r="H21" t="str">
            <v>Minutos</v>
          </cell>
        </row>
        <row r="22">
          <cell r="B22">
            <v>2016</v>
          </cell>
          <cell r="D22" t="str">
            <v>Datos Release 99</v>
          </cell>
          <cell r="E22" t="str">
            <v>megabytes</v>
          </cell>
          <cell r="G22" t="str">
            <v>Fixed Service17</v>
          </cell>
          <cell r="H22" t="str">
            <v>Fixed Unit17</v>
          </cell>
        </row>
        <row r="23">
          <cell r="B23">
            <v>2017</v>
          </cell>
          <cell r="D23" t="str">
            <v>Datos - HSDPA</v>
          </cell>
          <cell r="E23" t="str">
            <v>megabytes</v>
          </cell>
          <cell r="G23" t="str">
            <v>SMS on-net</v>
          </cell>
          <cell r="H23" t="str">
            <v>SMS</v>
          </cell>
        </row>
        <row r="24">
          <cell r="B24">
            <v>2018</v>
          </cell>
          <cell r="D24" t="str">
            <v>Datos - HSUPA</v>
          </cell>
          <cell r="E24" t="str">
            <v>megabytes</v>
          </cell>
          <cell r="G24" t="str">
            <v>SMS salientes</v>
          </cell>
          <cell r="H24" t="str">
            <v>SMS</v>
          </cell>
        </row>
        <row r="25">
          <cell r="B25">
            <v>2019</v>
          </cell>
          <cell r="D25" t="str">
            <v>Datos - LTE</v>
          </cell>
          <cell r="E25" t="str">
            <v>megabytes</v>
          </cell>
          <cell r="G25" t="str">
            <v>SMS entrantes</v>
          </cell>
          <cell r="H25" t="str">
            <v>SMS</v>
          </cell>
        </row>
        <row r="26">
          <cell r="B26">
            <v>2020</v>
          </cell>
          <cell r="D26" t="str">
            <v>Llamadas en tránsito Local</v>
          </cell>
          <cell r="E26" t="str">
            <v>minutos</v>
          </cell>
          <cell r="G26" t="str">
            <v>Fixed Service21</v>
          </cell>
          <cell r="H26" t="str">
            <v>Fixed Unit21</v>
          </cell>
        </row>
        <row r="27">
          <cell r="B27">
            <v>2021</v>
          </cell>
          <cell r="D27" t="str">
            <v>Llamadas en tránsito Larga Distancia</v>
          </cell>
          <cell r="E27" t="str">
            <v>minutos</v>
          </cell>
          <cell r="G27" t="str">
            <v>Enlaces dedicados</v>
          </cell>
          <cell r="H27" t="str">
            <v>Mbps</v>
          </cell>
        </row>
        <row r="28">
          <cell r="B28">
            <v>2022</v>
          </cell>
          <cell r="D28" t="str">
            <v>Mobile Service23</v>
          </cell>
          <cell r="E28" t="str">
            <v>Mobile Unit23</v>
          </cell>
          <cell r="G28" t="str">
            <v>xDSL propio (líneas)</v>
          </cell>
          <cell r="H28" t="str">
            <v># lineas</v>
          </cell>
        </row>
        <row r="29">
          <cell r="B29">
            <v>2023</v>
          </cell>
          <cell r="D29" t="str">
            <v>Mobile Service24</v>
          </cell>
          <cell r="E29" t="str">
            <v>Mobile Unit24</v>
          </cell>
          <cell r="G29" t="str">
            <v>xDSL propio (contendido)</v>
          </cell>
          <cell r="H29" t="str">
            <v>Mbps</v>
          </cell>
        </row>
        <row r="30">
          <cell r="B30">
            <v>2024</v>
          </cell>
          <cell r="D30" t="str">
            <v>Mobile Service25</v>
          </cell>
          <cell r="E30" t="str">
            <v>Mobile Unit25</v>
          </cell>
          <cell r="G30" t="str">
            <v>xDSL ajeno (líneas)</v>
          </cell>
          <cell r="H30" t="str">
            <v># lineas</v>
          </cell>
        </row>
        <row r="31">
          <cell r="B31">
            <v>2025</v>
          </cell>
          <cell r="D31" t="str">
            <v>Mobile Service26</v>
          </cell>
          <cell r="E31" t="str">
            <v>Mobile Unit26</v>
          </cell>
          <cell r="G31" t="str">
            <v>xDSL ajeno (bitstream)</v>
          </cell>
          <cell r="H31" t="str">
            <v>Mbps</v>
          </cell>
        </row>
        <row r="32">
          <cell r="B32">
            <v>2026</v>
          </cell>
          <cell r="D32" t="str">
            <v>Mobile Service27</v>
          </cell>
          <cell r="E32" t="str">
            <v>Mobile Unit27</v>
          </cell>
          <cell r="G32" t="str">
            <v>Fixed Service27</v>
          </cell>
          <cell r="H32" t="str">
            <v>Fixed Unit27</v>
          </cell>
        </row>
        <row r="33">
          <cell r="B33">
            <v>2027</v>
          </cell>
          <cell r="D33" t="str">
            <v>Mobile Service28</v>
          </cell>
          <cell r="E33" t="str">
            <v>Mobile Unit28</v>
          </cell>
          <cell r="G33" t="str">
            <v>Fixed Service28</v>
          </cell>
          <cell r="H33" t="str">
            <v>Fixed Unit28</v>
          </cell>
        </row>
        <row r="34">
          <cell r="B34">
            <v>2028</v>
          </cell>
          <cell r="D34" t="str">
            <v>Mobile Service29</v>
          </cell>
          <cell r="E34" t="str">
            <v>Mobile Unit29</v>
          </cell>
          <cell r="G34" t="str">
            <v>Fixed Service29</v>
          </cell>
          <cell r="H34" t="str">
            <v>Fixed Unit29</v>
          </cell>
        </row>
        <row r="35">
          <cell r="B35">
            <v>2029</v>
          </cell>
          <cell r="D35" t="str">
            <v>Mobile Service30</v>
          </cell>
          <cell r="E35" t="str">
            <v>Mobile Unit30</v>
          </cell>
          <cell r="G35" t="str">
            <v>Televisión</v>
          </cell>
          <cell r="H35" t="str">
            <v>#</v>
          </cell>
        </row>
        <row r="36">
          <cell r="B36">
            <v>2030</v>
          </cell>
        </row>
        <row r="37">
          <cell r="B37">
            <v>2031</v>
          </cell>
        </row>
        <row r="38">
          <cell r="B38">
            <v>2032</v>
          </cell>
        </row>
        <row r="39">
          <cell r="B39">
            <v>2033</v>
          </cell>
        </row>
        <row r="40">
          <cell r="B40">
            <v>2034</v>
          </cell>
        </row>
        <row r="41">
          <cell r="B41">
            <v>2035</v>
          </cell>
        </row>
        <row r="42">
          <cell r="B42">
            <v>2036</v>
          </cell>
        </row>
        <row r="43">
          <cell r="B43">
            <v>2037</v>
          </cell>
        </row>
        <row r="44">
          <cell r="B44">
            <v>2038</v>
          </cell>
        </row>
        <row r="45">
          <cell r="B45">
            <v>2039</v>
          </cell>
        </row>
        <row r="46">
          <cell r="B46">
            <v>2040</v>
          </cell>
        </row>
        <row r="47">
          <cell r="B47">
            <v>2041</v>
          </cell>
        </row>
        <row r="48">
          <cell r="B48">
            <v>2042</v>
          </cell>
        </row>
        <row r="49">
          <cell r="B49">
            <v>2043</v>
          </cell>
        </row>
        <row r="50">
          <cell r="B50">
            <v>2044</v>
          </cell>
        </row>
        <row r="51">
          <cell r="B51">
            <v>2045</v>
          </cell>
        </row>
        <row r="52">
          <cell r="B52">
            <v>2046</v>
          </cell>
        </row>
        <row r="53">
          <cell r="B53">
            <v>2047</v>
          </cell>
        </row>
        <row r="54">
          <cell r="B54">
            <v>2048</v>
          </cell>
        </row>
        <row r="55">
          <cell r="B55">
            <v>2049</v>
          </cell>
        </row>
        <row r="56">
          <cell r="B56">
            <v>2050</v>
          </cell>
        </row>
        <row r="57">
          <cell r="B57">
            <v>2051</v>
          </cell>
        </row>
        <row r="58">
          <cell r="B58">
            <v>2052</v>
          </cell>
        </row>
        <row r="59">
          <cell r="B59">
            <v>2053</v>
          </cell>
        </row>
        <row r="60">
          <cell r="B60">
            <v>2054</v>
          </cell>
        </row>
        <row r="61">
          <cell r="B61">
            <v>2055</v>
          </cell>
        </row>
        <row r="62">
          <cell r="B62">
            <v>2056</v>
          </cell>
        </row>
        <row r="63">
          <cell r="B63">
            <v>2057</v>
          </cell>
        </row>
        <row r="64">
          <cell r="B64">
            <v>2058</v>
          </cell>
        </row>
        <row r="65">
          <cell r="B65">
            <v>2059</v>
          </cell>
        </row>
        <row r="66">
          <cell r="B66">
            <v>2060</v>
          </cell>
        </row>
        <row r="67">
          <cell r="B67">
            <v>2061</v>
          </cell>
        </row>
        <row r="68">
          <cell r="B68">
            <v>2062</v>
          </cell>
        </row>
        <row r="69">
          <cell r="B69">
            <v>2063</v>
          </cell>
        </row>
        <row r="70">
          <cell r="B70">
            <v>2064</v>
          </cell>
        </row>
        <row r="71">
          <cell r="B71">
            <v>2065</v>
          </cell>
        </row>
        <row r="72">
          <cell r="B72">
            <v>2066</v>
          </cell>
        </row>
        <row r="73">
          <cell r="B73">
            <v>2067</v>
          </cell>
        </row>
        <row r="74">
          <cell r="B74">
            <v>2068</v>
          </cell>
        </row>
        <row r="75">
          <cell r="B75">
            <v>2069</v>
          </cell>
        </row>
        <row r="76">
          <cell r="B76">
            <v>2070</v>
          </cell>
        </row>
      </sheetData>
      <sheetData sheetId="5">
        <row r="66">
          <cell r="Q66">
            <v>1921896</v>
          </cell>
          <cell r="R66">
            <v>3083989</v>
          </cell>
          <cell r="S66">
            <v>4503658</v>
          </cell>
          <cell r="T66">
            <v>7450116</v>
          </cell>
          <cell r="U66">
            <v>9463672</v>
          </cell>
        </row>
        <row r="499"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0.03</v>
          </cell>
          <cell r="AA499">
            <v>0.11</v>
          </cell>
          <cell r="AB499">
            <v>0.18</v>
          </cell>
          <cell r="AC499">
            <v>0.27</v>
          </cell>
          <cell r="AD499">
            <v>0.35</v>
          </cell>
          <cell r="AE499">
            <v>0.4</v>
          </cell>
          <cell r="AF499">
            <v>0.45</v>
          </cell>
          <cell r="AG499">
            <v>0.49</v>
          </cell>
          <cell r="AH499">
            <v>0.53</v>
          </cell>
          <cell r="AI499">
            <v>0.56000000000000005</v>
          </cell>
          <cell r="AJ499">
            <v>0.59</v>
          </cell>
          <cell r="AK499">
            <v>0.62</v>
          </cell>
          <cell r="AL499">
            <v>0.62</v>
          </cell>
          <cell r="AM499">
            <v>0.62</v>
          </cell>
          <cell r="AN499">
            <v>0.62</v>
          </cell>
          <cell r="AO499">
            <v>0.62</v>
          </cell>
          <cell r="AP499">
            <v>0.62</v>
          </cell>
          <cell r="AQ499">
            <v>0.62</v>
          </cell>
          <cell r="AR499">
            <v>0.62</v>
          </cell>
          <cell r="AS499">
            <v>0.62</v>
          </cell>
          <cell r="AT499">
            <v>0.62</v>
          </cell>
          <cell r="AU499">
            <v>0.62</v>
          </cell>
          <cell r="AV499">
            <v>0.62</v>
          </cell>
          <cell r="AW499">
            <v>0.62</v>
          </cell>
          <cell r="AX499">
            <v>0.62</v>
          </cell>
          <cell r="AY499">
            <v>0.62</v>
          </cell>
          <cell r="AZ499">
            <v>0.62</v>
          </cell>
          <cell r="BA499">
            <v>0.62</v>
          </cell>
          <cell r="BB499">
            <v>0.62</v>
          </cell>
          <cell r="BC499">
            <v>0.62</v>
          </cell>
          <cell r="BD499">
            <v>0.62</v>
          </cell>
          <cell r="BE499">
            <v>0.62</v>
          </cell>
          <cell r="BF499">
            <v>0.62</v>
          </cell>
          <cell r="BG499">
            <v>0.62</v>
          </cell>
          <cell r="BH499">
            <v>0.62</v>
          </cell>
          <cell r="BI499">
            <v>0.62</v>
          </cell>
          <cell r="BJ499">
            <v>0.62</v>
          </cell>
          <cell r="BK499">
            <v>0.62</v>
          </cell>
          <cell r="BL499">
            <v>0.62</v>
          </cell>
          <cell r="BM499">
            <v>0.62</v>
          </cell>
          <cell r="BN499">
            <v>0.62</v>
          </cell>
          <cell r="BO499">
            <v>0.62</v>
          </cell>
          <cell r="BP499">
            <v>0.62</v>
          </cell>
        </row>
        <row r="521">
          <cell r="R521">
            <v>19686661.5</v>
          </cell>
          <cell r="S521">
            <v>19929601</v>
          </cell>
          <cell r="T521">
            <v>20271747</v>
          </cell>
          <cell r="U521">
            <v>20094110.5</v>
          </cell>
          <cell r="V521">
            <v>19879287</v>
          </cell>
          <cell r="W521">
            <v>20056433</v>
          </cell>
          <cell r="X521">
            <v>20292512.5</v>
          </cell>
          <cell r="Y521">
            <v>20225958.7425288</v>
          </cell>
          <cell r="Z521">
            <v>19504825.7425288</v>
          </cell>
          <cell r="AA521">
            <v>19446573.499995001</v>
          </cell>
          <cell r="AB521">
            <v>19832996.023583494</v>
          </cell>
          <cell r="AC521">
            <v>20000234.045331456</v>
          </cell>
          <cell r="AD521">
            <v>20159412.127697904</v>
          </cell>
          <cell r="AE521">
            <v>20311400.886577308</v>
          </cell>
          <cell r="AF521">
            <v>20456219.357561342</v>
          </cell>
          <cell r="AG521">
            <v>20591301.356799465</v>
          </cell>
          <cell r="AH521">
            <v>20714001.493888363</v>
          </cell>
          <cell r="AI521">
            <v>20824535.107534565</v>
          </cell>
          <cell r="AJ521">
            <v>20925253.938968159</v>
          </cell>
          <cell r="AK521">
            <v>21017240.522457413</v>
          </cell>
          <cell r="AL521">
            <v>21204849.415832177</v>
          </cell>
          <cell r="AM521">
            <v>21487032.9753398</v>
          </cell>
          <cell r="AN521">
            <v>21758851.617287319</v>
          </cell>
          <cell r="AO521">
            <v>22022296.967997979</v>
          </cell>
          <cell r="AP521">
            <v>22281275.138631258</v>
          </cell>
          <cell r="AQ521">
            <v>22537201.463225037</v>
          </cell>
          <cell r="AR521">
            <v>22785581.97443036</v>
          </cell>
          <cell r="AS521">
            <v>23023659.339816608</v>
          </cell>
          <cell r="AT521">
            <v>23252586.875847161</v>
          </cell>
          <cell r="AU521">
            <v>23473259.687252775</v>
          </cell>
          <cell r="AV521">
            <v>23685221.073009755</v>
          </cell>
          <cell r="AW521">
            <v>23887446.529763952</v>
          </cell>
          <cell r="AX521">
            <v>24079770.210637212</v>
          </cell>
          <cell r="AY521">
            <v>24262855.503142174</v>
          </cell>
          <cell r="AZ521">
            <v>24437174.770805597</v>
          </cell>
          <cell r="BA521">
            <v>24602140.889330655</v>
          </cell>
          <cell r="BB521">
            <v>24756758.338312797</v>
          </cell>
          <cell r="BC521">
            <v>24900779.738030851</v>
          </cell>
          <cell r="BD521">
            <v>25034720.194543283</v>
          </cell>
          <cell r="BE521">
            <v>25159034.213195801</v>
          </cell>
          <cell r="BF521">
            <v>25273350.578028105</v>
          </cell>
          <cell r="BG521">
            <v>25376936.518102806</v>
          </cell>
          <cell r="BH521">
            <v>25469653.705705993</v>
          </cell>
          <cell r="BI521">
            <v>25552011.68451187</v>
          </cell>
          <cell r="BJ521">
            <v>25608834.074572772</v>
          </cell>
          <cell r="BK521">
            <v>25645145.57449732</v>
          </cell>
          <cell r="BL521">
            <v>25681508.561538499</v>
          </cell>
          <cell r="BM521">
            <v>25717923.108701363</v>
          </cell>
          <cell r="BN521">
            <v>25754389.289094493</v>
          </cell>
          <cell r="BO521">
            <v>25790907.175930128</v>
          </cell>
          <cell r="BP521">
            <v>25827476.842524305</v>
          </cell>
          <cell r="BQ521">
            <v>25864098.362297036</v>
          </cell>
          <cell r="BR521">
            <v>25900771.80877243</v>
          </cell>
          <cell r="BS521">
            <v>25937497.255578842</v>
          </cell>
          <cell r="BT521">
            <v>25974274.776449032</v>
          </cell>
          <cell r="BU521">
            <v>26011104.445220314</v>
          </cell>
          <cell r="BV521">
            <v>26047986.335834689</v>
          </cell>
          <cell r="BW521">
            <v>26084920.522339001</v>
          </cell>
          <cell r="BX521">
            <v>26121907.078885093</v>
          </cell>
          <cell r="BY521">
            <v>26158946.079729956</v>
          </cell>
          <cell r="BZ521">
            <v>26196037.599235855</v>
          </cell>
          <cell r="CA521">
            <v>26233181.711870514</v>
          </cell>
          <cell r="CB521">
            <v>26270378.492207229</v>
          </cell>
          <cell r="CC521">
            <v>26307628.014925048</v>
          </cell>
          <cell r="CD521">
            <v>26344930.354808904</v>
          </cell>
        </row>
        <row r="524">
          <cell r="R524">
            <v>115672979824.64894</v>
          </cell>
          <cell r="S524">
            <v>126511277549.99492</v>
          </cell>
          <cell r="T524">
            <v>108271819366.53648</v>
          </cell>
          <cell r="U524">
            <v>91842610369.153931</v>
          </cell>
          <cell r="V524">
            <v>77649776156.468445</v>
          </cell>
          <cell r="W524">
            <v>68603769615.08429</v>
          </cell>
          <cell r="X524">
            <v>56625046342.55101</v>
          </cell>
          <cell r="Y524">
            <v>55893867986.340065</v>
          </cell>
          <cell r="Z524">
            <v>46593094852.281929</v>
          </cell>
          <cell r="AA524">
            <v>42742523018.174133</v>
          </cell>
          <cell r="AB524">
            <v>38301868249.050171</v>
          </cell>
          <cell r="AC524">
            <v>36449538416.851112</v>
          </cell>
          <cell r="AD524">
            <v>34683094047.88327</v>
          </cell>
          <cell r="AE524">
            <v>33391325254.268673</v>
          </cell>
          <cell r="AF524">
            <v>32124304353.647213</v>
          </cell>
          <cell r="AG524">
            <v>31275233373.341015</v>
          </cell>
          <cell r="AH524">
            <v>30461415605.271061</v>
          </cell>
          <cell r="AI524">
            <v>30029269530.576466</v>
          </cell>
          <cell r="AJ524">
            <v>29589813227.984188</v>
          </cell>
          <cell r="AK524">
            <v>29145187732.736408</v>
          </cell>
          <cell r="AL524">
            <v>29352169141.472515</v>
          </cell>
          <cell r="AM524">
            <v>29790023719.302692</v>
          </cell>
          <cell r="AN524">
            <v>30211205893.669724</v>
          </cell>
          <cell r="AO524">
            <v>30619273163.588722</v>
          </cell>
          <cell r="AP524">
            <v>31021176428.219028</v>
          </cell>
          <cell r="AQ524">
            <v>31419322351.902889</v>
          </cell>
          <cell r="AR524">
            <v>31805622667.489056</v>
          </cell>
          <cell r="AS524">
            <v>32175192368.665638</v>
          </cell>
          <cell r="AT524">
            <v>32530112481.273544</v>
          </cell>
          <cell r="AU524">
            <v>32871975044.675797</v>
          </cell>
          <cell r="AV524">
            <v>33199962868.452522</v>
          </cell>
          <cell r="AW524">
            <v>33512247579.032566</v>
          </cell>
          <cell r="AX524">
            <v>33808532016.618397</v>
          </cell>
          <cell r="AY524">
            <v>34089994104.567997</v>
          </cell>
          <cell r="AZ524">
            <v>34357463616.697063</v>
          </cell>
          <cell r="BA524">
            <v>34609876948.701485</v>
          </cell>
          <cell r="BB524">
            <v>34845445772.760864</v>
          </cell>
          <cell r="BC524">
            <v>35063719014.256523</v>
          </cell>
          <cell r="BD524">
            <v>35265603119.655136</v>
          </cell>
          <cell r="BE524">
            <v>35451889910.577026</v>
          </cell>
          <cell r="BF524">
            <v>35621892470.857391</v>
          </cell>
          <cell r="BG524">
            <v>35774279851.261154</v>
          </cell>
          <cell r="BH524">
            <v>35908784706.949547</v>
          </cell>
          <cell r="BI524">
            <v>36027014448.257919</v>
          </cell>
          <cell r="BJ524">
            <v>36108498387.375069</v>
          </cell>
          <cell r="BK524">
            <v>36160735330.855759</v>
          </cell>
          <cell r="BL524">
            <v>36213047760.798492</v>
          </cell>
          <cell r="BM524">
            <v>36265435786.17115</v>
          </cell>
          <cell r="BN524">
            <v>36317899516.098839</v>
          </cell>
          <cell r="BO524">
            <v>36370439059.863998</v>
          </cell>
          <cell r="BP524">
            <v>36423054526.906639</v>
          </cell>
          <cell r="BQ524">
            <v>36475746026.824654</v>
          </cell>
          <cell r="BR524">
            <v>36528513669.373894</v>
          </cell>
          <cell r="BS524">
            <v>36581357564.468544</v>
          </cell>
          <cell r="BT524">
            <v>36634277822.181282</v>
          </cell>
          <cell r="BU524">
            <v>36687274552.74353</v>
          </cell>
          <cell r="BV524">
            <v>36740347866.545616</v>
          </cell>
          <cell r="BW524">
            <v>36793497874.137093</v>
          </cell>
          <cell r="BX524">
            <v>36846724686.226936</v>
          </cell>
          <cell r="BY524">
            <v>36900028413.683754</v>
          </cell>
          <cell r="BZ524">
            <v>36953409167.536057</v>
          </cell>
          <cell r="CA524">
            <v>37006867058.972427</v>
          </cell>
          <cell r="CB524">
            <v>37060402199.341797</v>
          </cell>
          <cell r="CC524">
            <v>37114014700.153633</v>
          </cell>
          <cell r="CD524">
            <v>37167704673.078285</v>
          </cell>
        </row>
        <row r="525">
          <cell r="R525">
            <v>23925448527.601727</v>
          </cell>
          <cell r="S525">
            <v>26260534231.830879</v>
          </cell>
          <cell r="T525">
            <v>26798397051.598293</v>
          </cell>
          <cell r="U525">
            <v>26408624556.221367</v>
          </cell>
          <cell r="V525">
            <v>29199384049.580154</v>
          </cell>
          <cell r="W525">
            <v>29784277679.764664</v>
          </cell>
          <cell r="X525">
            <v>27059223554.152054</v>
          </cell>
          <cell r="Y525">
            <v>25833376835.197731</v>
          </cell>
          <cell r="Z525">
            <v>24574792683.18055</v>
          </cell>
          <cell r="AA525">
            <v>22543869327.801441</v>
          </cell>
          <cell r="AB525">
            <v>20201716039.320034</v>
          </cell>
          <cell r="AC525">
            <v>19224733897.406506</v>
          </cell>
          <cell r="AD525">
            <v>18293050687.879799</v>
          </cell>
          <cell r="AE525">
            <v>17611727620.624348</v>
          </cell>
          <cell r="AF525">
            <v>16943457439.028881</v>
          </cell>
          <cell r="AG525">
            <v>16495628348.03413</v>
          </cell>
          <cell r="AH525">
            <v>16066393007.569761</v>
          </cell>
          <cell r="AI525">
            <v>15838464379.344074</v>
          </cell>
          <cell r="AJ525">
            <v>15606680086.762503</v>
          </cell>
          <cell r="AK525">
            <v>15372169385.079945</v>
          </cell>
          <cell r="AL525">
            <v>15481338463.139444</v>
          </cell>
          <cell r="AM525">
            <v>15712277951.269007</v>
          </cell>
          <cell r="AN525">
            <v>15934423843.267294</v>
          </cell>
          <cell r="AO525">
            <v>16149652485.85573</v>
          </cell>
          <cell r="AP525">
            <v>16361630021.117041</v>
          </cell>
          <cell r="AQ525">
            <v>16571625806.183573</v>
          </cell>
          <cell r="AR525">
            <v>16775373812.171896</v>
          </cell>
          <cell r="AS525">
            <v>16970297519.583761</v>
          </cell>
          <cell r="AT525">
            <v>17157494532.662262</v>
          </cell>
          <cell r="AU525">
            <v>17337804547.448486</v>
          </cell>
          <cell r="AV525">
            <v>17510796549.75</v>
          </cell>
          <cell r="AW525">
            <v>17675506192.776768</v>
          </cell>
          <cell r="AX525">
            <v>17831776744.28249</v>
          </cell>
          <cell r="AY525">
            <v>17980229481.355778</v>
          </cell>
          <cell r="AZ525">
            <v>18121302055.102642</v>
          </cell>
          <cell r="BA525">
            <v>18254433484.215591</v>
          </cell>
          <cell r="BB525">
            <v>18378680543.403942</v>
          </cell>
          <cell r="BC525">
            <v>18493805320.477619</v>
          </cell>
          <cell r="BD525">
            <v>18600285906.322567</v>
          </cell>
          <cell r="BE525">
            <v>18698539934.758205</v>
          </cell>
          <cell r="BF525">
            <v>18788205102.692318</v>
          </cell>
          <cell r="BG525">
            <v>18868579421.95203</v>
          </cell>
          <cell r="BH525">
            <v>18939521885.720596</v>
          </cell>
          <cell r="BI525">
            <v>19001880297.215923</v>
          </cell>
          <cell r="BJ525">
            <v>19044857715.160824</v>
          </cell>
          <cell r="BK525">
            <v>19072409266.74826</v>
          </cell>
          <cell r="BL525">
            <v>19100000632.478992</v>
          </cell>
          <cell r="BM525">
            <v>19127631869.826412</v>
          </cell>
          <cell r="BN525">
            <v>19155303036.346836</v>
          </cell>
          <cell r="BO525">
            <v>19183014189.679558</v>
          </cell>
          <cell r="BP525">
            <v>19210765387.546989</v>
          </cell>
          <cell r="BQ525">
            <v>19238556687.754803</v>
          </cell>
          <cell r="BR525">
            <v>19266388148.191998</v>
          </cell>
          <cell r="BS525">
            <v>19294259826.831074</v>
          </cell>
          <cell r="BT525">
            <v>19322171781.728127</v>
          </cell>
          <cell r="BU525">
            <v>19350124071.022984</v>
          </cell>
          <cell r="BV525">
            <v>19378116752.939278</v>
          </cell>
          <cell r="BW525">
            <v>19406149885.784626</v>
          </cell>
          <cell r="BX525">
            <v>19434223527.950737</v>
          </cell>
          <cell r="BY525">
            <v>19462337737.913502</v>
          </cell>
          <cell r="BZ525">
            <v>19490492574.233158</v>
          </cell>
          <cell r="CA525">
            <v>19518688095.554371</v>
          </cell>
          <cell r="CB525">
            <v>19546924360.606373</v>
          </cell>
          <cell r="CC525">
            <v>19575201428.203079</v>
          </cell>
          <cell r="CD525">
            <v>19603519357.243252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7063339413.6311359</v>
          </cell>
          <cell r="Y526">
            <v>14068931949.347109</v>
          </cell>
          <cell r="Z526">
            <v>17552979684.556332</v>
          </cell>
          <cell r="AA526">
            <v>20995657160.604279</v>
          </cell>
          <cell r="AB526">
            <v>22379028562.718761</v>
          </cell>
          <cell r="AC526">
            <v>21296694109.045944</v>
          </cell>
          <cell r="AD526">
            <v>20264583360.812416</v>
          </cell>
          <cell r="AE526">
            <v>19509826736.633537</v>
          </cell>
          <cell r="AF526">
            <v>18769532832.513351</v>
          </cell>
          <cell r="AG526">
            <v>18273438813.527599</v>
          </cell>
          <cell r="AH526">
            <v>17797942704.838814</v>
          </cell>
          <cell r="AI526">
            <v>17545449128.148643</v>
          </cell>
          <cell r="AJ526">
            <v>17288684361.176613</v>
          </cell>
          <cell r="AK526">
            <v>17028899352.066055</v>
          </cell>
          <cell r="AL526">
            <v>17149834087.317854</v>
          </cell>
          <cell r="AM526">
            <v>17405662994.670216</v>
          </cell>
          <cell r="AN526">
            <v>17651750579.367264</v>
          </cell>
          <cell r="AO526">
            <v>17890175410.643562</v>
          </cell>
          <cell r="AP526">
            <v>18124998747.691021</v>
          </cell>
          <cell r="AQ526">
            <v>18357626752.139408</v>
          </cell>
          <cell r="AR526">
            <v>18583333625.391747</v>
          </cell>
          <cell r="AS526">
            <v>18799265164.497196</v>
          </cell>
          <cell r="AT526">
            <v>19006637267.596931</v>
          </cell>
          <cell r="AU526">
            <v>19206380128.667496</v>
          </cell>
          <cell r="AV526">
            <v>19398016281.118603</v>
          </cell>
          <cell r="AW526">
            <v>19580477446.035522</v>
          </cell>
          <cell r="AX526">
            <v>19753589999.411095</v>
          </cell>
          <cell r="AY526">
            <v>19918042176.246269</v>
          </cell>
          <cell r="AZ526">
            <v>20074318795.335884</v>
          </cell>
          <cell r="BA526">
            <v>20221798415.815998</v>
          </cell>
          <cell r="BB526">
            <v>20359436156.633167</v>
          </cell>
          <cell r="BC526">
            <v>20486968464.697544</v>
          </cell>
          <cell r="BD526">
            <v>20604924956.966473</v>
          </cell>
          <cell r="BE526">
            <v>20713768277.592411</v>
          </cell>
          <cell r="BF526">
            <v>20813097076.399113</v>
          </cell>
          <cell r="BG526">
            <v>20902133708.6936</v>
          </cell>
          <cell r="BH526">
            <v>20980721970.700733</v>
          </cell>
          <cell r="BI526">
            <v>21049801037.321964</v>
          </cell>
          <cell r="BJ526">
            <v>21097410330.859642</v>
          </cell>
          <cell r="BK526">
            <v>21127931240.901897</v>
          </cell>
          <cell r="BL526">
            <v>21158496256.042267</v>
          </cell>
          <cell r="BM526">
            <v>21189105439.948315</v>
          </cell>
          <cell r="BN526">
            <v>21219758856.379475</v>
          </cell>
          <cell r="BO526">
            <v>21250456569.187084</v>
          </cell>
          <cell r="BP526">
            <v>21281198642.314571</v>
          </cell>
          <cell r="BQ526">
            <v>21311985139.797592</v>
          </cell>
          <cell r="BR526">
            <v>21342816125.764118</v>
          </cell>
          <cell r="BS526">
            <v>21373691664.434612</v>
          </cell>
          <cell r="BT526">
            <v>21404611820.122139</v>
          </cell>
          <cell r="BU526">
            <v>21435576657.232525</v>
          </cell>
          <cell r="BV526">
            <v>21466586240.264442</v>
          </cell>
          <cell r="BW526">
            <v>21497640633.809586</v>
          </cell>
          <cell r="BX526">
            <v>21528739902.552803</v>
          </cell>
          <cell r="BY526">
            <v>21559884111.272205</v>
          </cell>
          <cell r="BZ526">
            <v>21591073324.839348</v>
          </cell>
          <cell r="CA526">
            <v>21622307608.219299</v>
          </cell>
          <cell r="CB526">
            <v>21653587026.47081</v>
          </cell>
          <cell r="CC526">
            <v>21684911644.746449</v>
          </cell>
          <cell r="CD526">
            <v>21716281528.292759</v>
          </cell>
        </row>
        <row r="527"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3375334636.8332119</v>
          </cell>
          <cell r="Y527">
            <v>6502466796.6271381</v>
          </cell>
          <cell r="Z527">
            <v>9258042164.5660553</v>
          </cell>
          <cell r="AA527">
            <v>11073828076.988443</v>
          </cell>
          <cell r="AB527">
            <v>11803465494.69132</v>
          </cell>
          <cell r="AC527">
            <v>11232605265.354776</v>
          </cell>
          <cell r="AD527">
            <v>10688234736.967798</v>
          </cell>
          <cell r="AE527">
            <v>10290150264.91765</v>
          </cell>
          <cell r="AF527">
            <v>9899693926.3538914</v>
          </cell>
          <cell r="AG527">
            <v>9638036963.9522285</v>
          </cell>
          <cell r="AH527">
            <v>9387244044.3204117</v>
          </cell>
          <cell r="AI527">
            <v>9254070291.4141502</v>
          </cell>
          <cell r="AJ527">
            <v>9118643766.589222</v>
          </cell>
          <cell r="AK527">
            <v>8981624262.7050018</v>
          </cell>
          <cell r="AL527">
            <v>9045409380.5734425</v>
          </cell>
          <cell r="AM527">
            <v>9180342301.0089912</v>
          </cell>
          <cell r="AN527">
            <v>9310137314.5192032</v>
          </cell>
          <cell r="AO527">
            <v>9435890729.648922</v>
          </cell>
          <cell r="AP527">
            <v>9559744593.4759426</v>
          </cell>
          <cell r="AQ527">
            <v>9682440563.7639313</v>
          </cell>
          <cell r="AR527">
            <v>9801486092.611721</v>
          </cell>
          <cell r="AS527">
            <v>9915375775.7096176</v>
          </cell>
          <cell r="AT527">
            <v>10024750919.346411</v>
          </cell>
          <cell r="AU527">
            <v>10130102139.657419</v>
          </cell>
          <cell r="AV527">
            <v>10231177604.423582</v>
          </cell>
          <cell r="AW527">
            <v>10327413866.787798</v>
          </cell>
          <cell r="AX527">
            <v>10418719351.507114</v>
          </cell>
          <cell r="AY527">
            <v>10505457057.273064</v>
          </cell>
          <cell r="AZ527">
            <v>10587882694.10898</v>
          </cell>
          <cell r="BA527">
            <v>10665668492.836952</v>
          </cell>
          <cell r="BB527">
            <v>10738263347.432615</v>
          </cell>
          <cell r="BC527">
            <v>10805528250.977352</v>
          </cell>
          <cell r="BD527">
            <v>10867742541.578445</v>
          </cell>
          <cell r="BE527">
            <v>10925150233.594002</v>
          </cell>
          <cell r="BF527">
            <v>10977539641.206501</v>
          </cell>
          <cell r="BG527">
            <v>11024500607.993156</v>
          </cell>
          <cell r="BH527">
            <v>11065950746.73753</v>
          </cell>
          <cell r="BI527">
            <v>11102385410.422062</v>
          </cell>
          <cell r="BJ527">
            <v>11127496181.067163</v>
          </cell>
          <cell r="BK527">
            <v>11143593953.476753</v>
          </cell>
          <cell r="BL527">
            <v>11159714988.424404</v>
          </cell>
          <cell r="BM527">
            <v>11175859319.490568</v>
          </cell>
          <cell r="BN527">
            <v>11192026980.304155</v>
          </cell>
          <cell r="BO527">
            <v>11208218004.542542</v>
          </cell>
          <cell r="BP527">
            <v>11224432425.931686</v>
          </cell>
          <cell r="BQ527">
            <v>11240670278.246178</v>
          </cell>
          <cell r="BR527">
            <v>11256931595.309307</v>
          </cell>
          <cell r="BS527">
            <v>11273216410.993143</v>
          </cell>
          <cell r="BT527">
            <v>11289524759.218597</v>
          </cell>
          <cell r="BU527">
            <v>11305856673.955507</v>
          </cell>
          <cell r="BV527">
            <v>11322212189.222679</v>
          </cell>
          <cell r="BW527">
            <v>11338591339.08798</v>
          </cell>
          <cell r="BX527">
            <v>11354994157.668419</v>
          </cell>
          <cell r="BY527">
            <v>11371420679.130182</v>
          </cell>
          <cell r="BZ527">
            <v>11387870937.688751</v>
          </cell>
          <cell r="CA527">
            <v>11404344967.608925</v>
          </cell>
          <cell r="CB527">
            <v>11420842803.204918</v>
          </cell>
          <cell r="CC527">
            <v>11437364478.840418</v>
          </cell>
          <cell r="CD527">
            <v>11453910028.928692</v>
          </cell>
        </row>
        <row r="528">
          <cell r="R528">
            <v>12135199410.618467</v>
          </cell>
          <cell r="S528">
            <v>14381224069.764084</v>
          </cell>
          <cell r="T528">
            <v>18950262422.328949</v>
          </cell>
          <cell r="U528">
            <v>19547420129.520176</v>
          </cell>
          <cell r="V528">
            <v>19017410402.957203</v>
          </cell>
          <cell r="W528">
            <v>18771952510.153751</v>
          </cell>
          <cell r="X528">
            <v>18534787037.333633</v>
          </cell>
          <cell r="Y528">
            <v>20742205208.708088</v>
          </cell>
          <cell r="Z528">
            <v>20390376940.889351</v>
          </cell>
          <cell r="AA528">
            <v>20150871489.260757</v>
          </cell>
          <cell r="AB528">
            <v>21163559110.963898</v>
          </cell>
          <cell r="AC528">
            <v>22013695370.099159</v>
          </cell>
          <cell r="AD528">
            <v>22721724002.538822</v>
          </cell>
          <cell r="AE528">
            <v>23428090366.134659</v>
          </cell>
          <cell r="AF528">
            <v>24088061888.29686</v>
          </cell>
          <cell r="AG528">
            <v>24765162470.535824</v>
          </cell>
          <cell r="AH528">
            <v>25312133540.866901</v>
          </cell>
          <cell r="AI528">
            <v>25890755910.526627</v>
          </cell>
          <cell r="AJ528">
            <v>26440521291.313656</v>
          </cell>
          <cell r="AK528">
            <v>26962707612.102406</v>
          </cell>
          <cell r="AL528">
            <v>27332080031.898918</v>
          </cell>
          <cell r="AM528">
            <v>27581461018.242718</v>
          </cell>
          <cell r="AN528">
            <v>27823108519.051189</v>
          </cell>
          <cell r="AO528">
            <v>28057652170.230946</v>
          </cell>
          <cell r="AP528">
            <v>28286390514.553127</v>
          </cell>
          <cell r="AQ528">
            <v>28510064880.726158</v>
          </cell>
          <cell r="AR528">
            <v>28727402190.818993</v>
          </cell>
          <cell r="AS528">
            <v>28937433413.530567</v>
          </cell>
          <cell r="AT528">
            <v>29140472488.997063</v>
          </cell>
          <cell r="AU528">
            <v>29336818905.207466</v>
          </cell>
          <cell r="AV528">
            <v>29526331711.857327</v>
          </cell>
          <cell r="AW528">
            <v>29708683093.018826</v>
          </cell>
          <cell r="AX528">
            <v>29883822842.5271</v>
          </cell>
          <cell r="AY528">
            <v>30051977716.078678</v>
          </cell>
          <cell r="AZ528">
            <v>30213330865.758724</v>
          </cell>
          <cell r="BA528">
            <v>30367732651.997719</v>
          </cell>
          <cell r="BB528">
            <v>30514892793.256485</v>
          </cell>
          <cell r="BC528">
            <v>30654755340.583893</v>
          </cell>
          <cell r="BD528">
            <v>30787516172.928837</v>
          </cell>
          <cell r="BE528">
            <v>30913367445.193508</v>
          </cell>
          <cell r="BF528">
            <v>31032249489.984562</v>
          </cell>
          <cell r="BG528">
            <v>31143984013.981815</v>
          </cell>
          <cell r="BH528">
            <v>31248576312.790195</v>
          </cell>
          <cell r="BI528">
            <v>31344500214.658794</v>
          </cell>
          <cell r="BJ528">
            <v>31410895176.44437</v>
          </cell>
          <cell r="BK528">
            <v>31452922550.907536</v>
          </cell>
          <cell r="BL528">
            <v>31495006085.308723</v>
          </cell>
          <cell r="BM528">
            <v>31537145854.599953</v>
          </cell>
          <cell r="BN528">
            <v>31579341933.832901</v>
          </cell>
          <cell r="BO528">
            <v>31621594398.15958</v>
          </cell>
          <cell r="BP528">
            <v>31663903322.831902</v>
          </cell>
          <cell r="BQ528">
            <v>31706268783.202282</v>
          </cell>
          <cell r="BR528">
            <v>31748690854.723522</v>
          </cell>
          <cell r="BS528">
            <v>31791169612.948975</v>
          </cell>
          <cell r="BT528">
            <v>31833705133.532703</v>
          </cell>
          <cell r="BU528">
            <v>31876297492.229679</v>
          </cell>
          <cell r="BV528">
            <v>31918946764.895847</v>
          </cell>
          <cell r="BW528">
            <v>31961653027.488182</v>
          </cell>
          <cell r="BX528">
            <v>32004416356.065033</v>
          </cell>
          <cell r="BY528">
            <v>32047236826.78603</v>
          </cell>
          <cell r="BZ528">
            <v>32090114515.912384</v>
          </cell>
          <cell r="CA528">
            <v>32133049499.806904</v>
          </cell>
          <cell r="CB528">
            <v>32176041854.934299</v>
          </cell>
          <cell r="CC528">
            <v>32219091657.861118</v>
          </cell>
          <cell r="CD528">
            <v>32262198985.255959</v>
          </cell>
        </row>
        <row r="529">
          <cell r="R529">
            <v>2516952827.920464</v>
          </cell>
          <cell r="S529">
            <v>2804525230.3784266</v>
          </cell>
          <cell r="T529">
            <v>3173872066.7417693</v>
          </cell>
          <cell r="U529">
            <v>3096156324.3961329</v>
          </cell>
          <cell r="V529">
            <v>2952415015.9870949</v>
          </cell>
          <cell r="W529">
            <v>3086057385.0520964</v>
          </cell>
          <cell r="X529">
            <v>3111334209.2370572</v>
          </cell>
          <cell r="Y529">
            <v>3271669337.7528439</v>
          </cell>
          <cell r="Z529">
            <v>3330853362.3360534</v>
          </cell>
          <cell r="AA529">
            <v>3306581989.2687745</v>
          </cell>
          <cell r="AB529">
            <v>3203672671.3112407</v>
          </cell>
          <cell r="AC529">
            <v>3101459559.0338197</v>
          </cell>
          <cell r="AD529">
            <v>3001097749.8557668</v>
          </cell>
          <cell r="AE529">
            <v>2933012338.7364812</v>
          </cell>
          <cell r="AF529">
            <v>2865306720.6555305</v>
          </cell>
          <cell r="AG529">
            <v>2826543129.5355549</v>
          </cell>
          <cell r="AH529">
            <v>2786518308.9381456</v>
          </cell>
          <cell r="AI529">
            <v>2773373791.9106259</v>
          </cell>
          <cell r="AJ529">
            <v>2758919469.6590147</v>
          </cell>
          <cell r="AK529">
            <v>2743337094.1440392</v>
          </cell>
          <cell r="AL529">
            <v>2767825296.3814526</v>
          </cell>
          <cell r="AM529">
            <v>2804658134.8945627</v>
          </cell>
          <cell r="AN529">
            <v>2840138062.078043</v>
          </cell>
          <cell r="AO529">
            <v>2874525040.811626</v>
          </cell>
          <cell r="AP529">
            <v>2908328927.7354441</v>
          </cell>
          <cell r="AQ529">
            <v>2941734463.4848146</v>
          </cell>
          <cell r="AR529">
            <v>2974155059.7626147</v>
          </cell>
          <cell r="AS529">
            <v>3005230807.6488461</v>
          </cell>
          <cell r="AT529">
            <v>3035112247.1647782</v>
          </cell>
          <cell r="AU529">
            <v>3063916214.4863315</v>
          </cell>
          <cell r="AV529">
            <v>3091583097.3700275</v>
          </cell>
          <cell r="AW529">
            <v>3117979169.5042934</v>
          </cell>
          <cell r="AX529">
            <v>3143082783.2378931</v>
          </cell>
          <cell r="AY529">
            <v>3166980529.1757765</v>
          </cell>
          <cell r="AZ529">
            <v>3189734063.9556689</v>
          </cell>
          <cell r="BA529">
            <v>3211266751.4530201</v>
          </cell>
          <cell r="BB529">
            <v>3231448648.4409432</v>
          </cell>
          <cell r="BC529">
            <v>3250247464.9542203</v>
          </cell>
          <cell r="BD529">
            <v>3267730436.7251587</v>
          </cell>
          <cell r="BE529">
            <v>3283956889.3999119</v>
          </cell>
          <cell r="BF529">
            <v>3298878368.9241657</v>
          </cell>
          <cell r="BG529">
            <v>3312399228.2175193</v>
          </cell>
          <cell r="BH529">
            <v>3324501411.6485338</v>
          </cell>
          <cell r="BI529">
            <v>3335251428.9029622</v>
          </cell>
          <cell r="BJ529">
            <v>3342668338.3809419</v>
          </cell>
          <cell r="BK529">
            <v>3347408003.6372147</v>
          </cell>
          <cell r="BL529">
            <v>3352154389.4007187</v>
          </cell>
          <cell r="BM529">
            <v>3356907505.200655</v>
          </cell>
          <cell r="BN529">
            <v>3361667360.5797343</v>
          </cell>
          <cell r="BO529">
            <v>3366433965.0941997</v>
          </cell>
          <cell r="BP529">
            <v>3371207328.3138418</v>
          </cell>
          <cell r="BQ529">
            <v>3375987459.8220258</v>
          </cell>
          <cell r="BR529">
            <v>3380774369.2157001</v>
          </cell>
          <cell r="BS529">
            <v>3385568066.105422</v>
          </cell>
          <cell r="BT529">
            <v>3390368560.1153774</v>
          </cell>
          <cell r="BU529">
            <v>3395175860.8833981</v>
          </cell>
          <cell r="BV529">
            <v>3399989978.0609822</v>
          </cell>
          <cell r="BW529">
            <v>3404810921.3133111</v>
          </cell>
          <cell r="BX529">
            <v>3409638700.3192716</v>
          </cell>
          <cell r="BY529">
            <v>3414473324.7714767</v>
          </cell>
          <cell r="BZ529">
            <v>3419314804.3762794</v>
          </cell>
          <cell r="CA529">
            <v>3424163148.8537979</v>
          </cell>
          <cell r="CB529">
            <v>3429018367.9379296</v>
          </cell>
          <cell r="CC529">
            <v>3433880471.376379</v>
          </cell>
          <cell r="CD529">
            <v>3438749468.9306674</v>
          </cell>
        </row>
        <row r="530">
          <cell r="R530">
            <v>464144174.29525453</v>
          </cell>
          <cell r="S530">
            <v>511406903.95777822</v>
          </cell>
          <cell r="T530">
            <v>473002058.8983115</v>
          </cell>
          <cell r="U530">
            <v>423956303.04701596</v>
          </cell>
          <cell r="V530">
            <v>387619816.32395053</v>
          </cell>
          <cell r="W530">
            <v>361823642.49765742</v>
          </cell>
          <cell r="X530">
            <v>348352252.338229</v>
          </cell>
          <cell r="Y530">
            <v>380077787.70503408</v>
          </cell>
          <cell r="Z530">
            <v>366199016.1117661</v>
          </cell>
          <cell r="AA530">
            <v>363530584.94111687</v>
          </cell>
          <cell r="AB530">
            <v>352216580.12453985</v>
          </cell>
          <cell r="AC530">
            <v>340979117.2049889</v>
          </cell>
          <cell r="AD530">
            <v>329945189.325791</v>
          </cell>
          <cell r="AE530">
            <v>322459777.07517153</v>
          </cell>
          <cell r="AF530">
            <v>315016119.84101027</v>
          </cell>
          <cell r="AG530">
            <v>310754392.47420168</v>
          </cell>
          <cell r="AH530">
            <v>306354003.64635438</v>
          </cell>
          <cell r="AI530">
            <v>304908875.72293049</v>
          </cell>
          <cell r="AJ530">
            <v>303319745.84799963</v>
          </cell>
          <cell r="AK530">
            <v>301606596.10481602</v>
          </cell>
          <cell r="AL530">
            <v>304298865.79975009</v>
          </cell>
          <cell r="AM530">
            <v>308348323.32814896</v>
          </cell>
          <cell r="AN530">
            <v>312249039.75512356</v>
          </cell>
          <cell r="AO530">
            <v>316029595.7897076</v>
          </cell>
          <cell r="AP530">
            <v>319746045.83588248</v>
          </cell>
          <cell r="AQ530">
            <v>323418700.5562712</v>
          </cell>
          <cell r="AR530">
            <v>326983069.55339825</v>
          </cell>
          <cell r="AS530">
            <v>330399583.90060872</v>
          </cell>
          <cell r="AT530">
            <v>333684794.19370407</v>
          </cell>
          <cell r="AU530">
            <v>336851545.57716048</v>
          </cell>
          <cell r="AV530">
            <v>339893284.19149059</v>
          </cell>
          <cell r="AW530">
            <v>342795307.96536338</v>
          </cell>
          <cell r="AX530">
            <v>345555236.92352289</v>
          </cell>
          <cell r="AY530">
            <v>348182590.96699363</v>
          </cell>
          <cell r="AZ530">
            <v>350684148.71903402</v>
          </cell>
          <cell r="BA530">
            <v>353051484.68912971</v>
          </cell>
          <cell r="BB530">
            <v>355270312.72395593</v>
          </cell>
          <cell r="BC530">
            <v>357337082.81629032</v>
          </cell>
          <cell r="BD530">
            <v>359259186.96342003</v>
          </cell>
          <cell r="BE530">
            <v>361043147.51589286</v>
          </cell>
          <cell r="BF530">
            <v>362683637.36227906</v>
          </cell>
          <cell r="BG530">
            <v>364170140.91905499</v>
          </cell>
          <cell r="BH530">
            <v>365500673.12301046</v>
          </cell>
          <cell r="BI530">
            <v>366682546.14878529</v>
          </cell>
          <cell r="BJ530">
            <v>367497972.30477834</v>
          </cell>
          <cell r="BK530">
            <v>368019058.21422499</v>
          </cell>
          <cell r="BL530">
            <v>368540882.98631978</v>
          </cell>
          <cell r="BM530">
            <v>369063447.66871727</v>
          </cell>
          <cell r="BN530">
            <v>369586753.31055754</v>
          </cell>
          <cell r="BO530">
            <v>370110800.96246833</v>
          </cell>
          <cell r="BP530">
            <v>370635591.6765666</v>
          </cell>
          <cell r="BQ530">
            <v>371161126.50646198</v>
          </cell>
          <cell r="BR530">
            <v>371687406.50725734</v>
          </cell>
          <cell r="BS530">
            <v>372214432.73555189</v>
          </cell>
          <cell r="BT530">
            <v>372742206.24944305</v>
          </cell>
          <cell r="BU530">
            <v>373270728.10852844</v>
          </cell>
          <cell r="BV530">
            <v>373799999.37390822</v>
          </cell>
          <cell r="BW530">
            <v>374330021.10818696</v>
          </cell>
          <cell r="BX530">
            <v>374860794.37547594</v>
          </cell>
          <cell r="BY530">
            <v>375392320.24139571</v>
          </cell>
          <cell r="BZ530">
            <v>375924599.77307713</v>
          </cell>
          <cell r="CA530">
            <v>376457634.03916472</v>
          </cell>
          <cell r="CB530">
            <v>376991424.1098178</v>
          </cell>
          <cell r="CC530">
            <v>377525971.0567134</v>
          </cell>
          <cell r="CD530">
            <v>378061275.95304799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7063339413.6311359</v>
          </cell>
          <cell r="Y532">
            <v>14068931949.347109</v>
          </cell>
          <cell r="Z532">
            <v>17552979684.556332</v>
          </cell>
          <cell r="AA532">
            <v>20995657160.604279</v>
          </cell>
          <cell r="AB532">
            <v>22379028562.718761</v>
          </cell>
          <cell r="AC532">
            <v>21296694109.045944</v>
          </cell>
          <cell r="AD532">
            <v>20264583360.812416</v>
          </cell>
          <cell r="AE532">
            <v>19509826736.633537</v>
          </cell>
          <cell r="AF532">
            <v>18769532832.513351</v>
          </cell>
          <cell r="AG532">
            <v>18273438813.527599</v>
          </cell>
          <cell r="AH532">
            <v>17797942704.838814</v>
          </cell>
          <cell r="AI532">
            <v>17545449128.148643</v>
          </cell>
          <cell r="AJ532">
            <v>17288684361.176613</v>
          </cell>
          <cell r="AK532">
            <v>17028899352.066055</v>
          </cell>
          <cell r="AL532">
            <v>17149834087.317854</v>
          </cell>
          <cell r="AM532">
            <v>17405662994.670216</v>
          </cell>
          <cell r="AN532">
            <v>17651750579.367264</v>
          </cell>
          <cell r="AO532">
            <v>17890175410.643562</v>
          </cell>
          <cell r="AP532">
            <v>18124998747.691021</v>
          </cell>
          <cell r="AQ532">
            <v>18357626752.139408</v>
          </cell>
          <cell r="AR532">
            <v>18583333625.391747</v>
          </cell>
          <cell r="AS532">
            <v>18799265164.497196</v>
          </cell>
          <cell r="AT532">
            <v>19006637267.596931</v>
          </cell>
          <cell r="AU532">
            <v>19206380128.667496</v>
          </cell>
          <cell r="AV532">
            <v>19398016281.118603</v>
          </cell>
          <cell r="AW532">
            <v>19580477446.035522</v>
          </cell>
          <cell r="AX532">
            <v>19753589999.411095</v>
          </cell>
          <cell r="AY532">
            <v>19918042176.246269</v>
          </cell>
          <cell r="AZ532">
            <v>20074318795.335884</v>
          </cell>
          <cell r="BA532">
            <v>20221798415.815998</v>
          </cell>
          <cell r="BB532">
            <v>20359436156.633167</v>
          </cell>
          <cell r="BC532">
            <v>20486968464.697544</v>
          </cell>
          <cell r="BD532">
            <v>20604924956.966473</v>
          </cell>
          <cell r="BE532">
            <v>20713768277.592411</v>
          </cell>
          <cell r="BF532">
            <v>20813097076.399113</v>
          </cell>
          <cell r="BG532">
            <v>20902133708.6936</v>
          </cell>
          <cell r="BH532">
            <v>20980721970.700733</v>
          </cell>
          <cell r="BI532">
            <v>21049801037.321964</v>
          </cell>
          <cell r="BJ532">
            <v>21097410330.859642</v>
          </cell>
          <cell r="BK532">
            <v>21127931240.901897</v>
          </cell>
          <cell r="BL532">
            <v>21158496256.042267</v>
          </cell>
          <cell r="BM532">
            <v>21189105439.948315</v>
          </cell>
          <cell r="BN532">
            <v>21219758856.379475</v>
          </cell>
          <cell r="BO532">
            <v>21250456569.187084</v>
          </cell>
          <cell r="BP532">
            <v>21281198642.314571</v>
          </cell>
          <cell r="BQ532">
            <v>21311985139.797592</v>
          </cell>
          <cell r="BR532">
            <v>21342816125.764118</v>
          </cell>
          <cell r="BS532">
            <v>21373691664.434612</v>
          </cell>
          <cell r="BT532">
            <v>21404611820.122139</v>
          </cell>
          <cell r="BU532">
            <v>21435576657.232525</v>
          </cell>
          <cell r="BV532">
            <v>21466586240.264442</v>
          </cell>
          <cell r="BW532">
            <v>21497640633.809586</v>
          </cell>
          <cell r="BX532">
            <v>21528739902.552803</v>
          </cell>
          <cell r="BY532">
            <v>21559884111.272205</v>
          </cell>
          <cell r="BZ532">
            <v>21591073324.839348</v>
          </cell>
          <cell r="CA532">
            <v>21622307608.219299</v>
          </cell>
          <cell r="CB532">
            <v>21653587026.47081</v>
          </cell>
          <cell r="CC532">
            <v>21684911644.746449</v>
          </cell>
          <cell r="CD532">
            <v>21716281528.292759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3375334636.8332119</v>
          </cell>
          <cell r="Y533">
            <v>6502466796.6271381</v>
          </cell>
          <cell r="Z533">
            <v>9258042164.5660553</v>
          </cell>
          <cell r="AA533">
            <v>11073828076.988443</v>
          </cell>
          <cell r="AB533">
            <v>11803465494.69132</v>
          </cell>
          <cell r="AC533">
            <v>11232605265.354776</v>
          </cell>
          <cell r="AD533">
            <v>10688234736.967798</v>
          </cell>
          <cell r="AE533">
            <v>10290150264.91765</v>
          </cell>
          <cell r="AF533">
            <v>9899693926.3538914</v>
          </cell>
          <cell r="AG533">
            <v>9638036963.9522285</v>
          </cell>
          <cell r="AH533">
            <v>9387244044.3204117</v>
          </cell>
          <cell r="AI533">
            <v>9254070291.4141502</v>
          </cell>
          <cell r="AJ533">
            <v>9118643766.589222</v>
          </cell>
          <cell r="AK533">
            <v>8981624262.7050018</v>
          </cell>
          <cell r="AL533">
            <v>9045409380.5734425</v>
          </cell>
          <cell r="AM533">
            <v>9180342301.0089912</v>
          </cell>
          <cell r="AN533">
            <v>9310137314.5192032</v>
          </cell>
          <cell r="AO533">
            <v>9435890729.648922</v>
          </cell>
          <cell r="AP533">
            <v>9559744593.4759426</v>
          </cell>
          <cell r="AQ533">
            <v>9682440563.7639313</v>
          </cell>
          <cell r="AR533">
            <v>9801486092.611721</v>
          </cell>
          <cell r="AS533">
            <v>9915375775.7096176</v>
          </cell>
          <cell r="AT533">
            <v>10024750919.346411</v>
          </cell>
          <cell r="AU533">
            <v>10130102139.657419</v>
          </cell>
          <cell r="AV533">
            <v>10231177604.423582</v>
          </cell>
          <cell r="AW533">
            <v>10327413866.787798</v>
          </cell>
          <cell r="AX533">
            <v>10418719351.507114</v>
          </cell>
          <cell r="AY533">
            <v>10505457057.273064</v>
          </cell>
          <cell r="AZ533">
            <v>10587882694.10898</v>
          </cell>
          <cell r="BA533">
            <v>10665668492.836952</v>
          </cell>
          <cell r="BB533">
            <v>10738263347.432615</v>
          </cell>
          <cell r="BC533">
            <v>10805528250.977352</v>
          </cell>
          <cell r="BD533">
            <v>10867742541.578445</v>
          </cell>
          <cell r="BE533">
            <v>10925150233.594002</v>
          </cell>
          <cell r="BF533">
            <v>10977539641.206501</v>
          </cell>
          <cell r="BG533">
            <v>11024500607.993156</v>
          </cell>
          <cell r="BH533">
            <v>11065950746.73753</v>
          </cell>
          <cell r="BI533">
            <v>11102385410.422062</v>
          </cell>
          <cell r="BJ533">
            <v>11127496181.067163</v>
          </cell>
          <cell r="BK533">
            <v>11143593953.476753</v>
          </cell>
          <cell r="BL533">
            <v>11159714988.424404</v>
          </cell>
          <cell r="BM533">
            <v>11175859319.490568</v>
          </cell>
          <cell r="BN533">
            <v>11192026980.304155</v>
          </cell>
          <cell r="BO533">
            <v>11208218004.542542</v>
          </cell>
          <cell r="BP533">
            <v>11224432425.931686</v>
          </cell>
          <cell r="BQ533">
            <v>11240670278.246178</v>
          </cell>
          <cell r="BR533">
            <v>11256931595.309307</v>
          </cell>
          <cell r="BS533">
            <v>11273216410.993143</v>
          </cell>
          <cell r="BT533">
            <v>11289524759.218597</v>
          </cell>
          <cell r="BU533">
            <v>11305856673.955507</v>
          </cell>
          <cell r="BV533">
            <v>11322212189.222679</v>
          </cell>
          <cell r="BW533">
            <v>11338591339.08798</v>
          </cell>
          <cell r="BX533">
            <v>11354994157.668419</v>
          </cell>
          <cell r="BY533">
            <v>11371420679.130182</v>
          </cell>
          <cell r="BZ533">
            <v>11387870937.688751</v>
          </cell>
          <cell r="CA533">
            <v>11404344967.608925</v>
          </cell>
          <cell r="CB533">
            <v>11420842803.204918</v>
          </cell>
          <cell r="CC533">
            <v>11437364478.840418</v>
          </cell>
          <cell r="CD533">
            <v>11453910028.928692</v>
          </cell>
        </row>
        <row r="534">
          <cell r="R534">
            <v>2792625835.6390438</v>
          </cell>
          <cell r="S534">
            <v>7875891546.0034609</v>
          </cell>
          <cell r="T534">
            <v>10942073840.083055</v>
          </cell>
          <cell r="U534">
            <v>12967368891.23115</v>
          </cell>
          <cell r="V534">
            <v>8650094360.1608753</v>
          </cell>
          <cell r="W534">
            <v>9892347913.0469723</v>
          </cell>
          <cell r="X534">
            <v>11628672138.571896</v>
          </cell>
          <cell r="Y534">
            <v>12233386925.07407</v>
          </cell>
          <cell r="Z534">
            <v>12398976936.479364</v>
          </cell>
          <cell r="AA534">
            <v>12798263626.754066</v>
          </cell>
          <cell r="AB534">
            <v>13897742719.628309</v>
          </cell>
          <cell r="AC534">
            <v>15087983552.814837</v>
          </cell>
          <cell r="AD534">
            <v>16237747787.54929</v>
          </cell>
          <cell r="AE534">
            <v>17415359120.6754</v>
          </cell>
          <cell r="AF534">
            <v>18620674024.284271</v>
          </cell>
          <cell r="AG534">
            <v>19854215026.176212</v>
          </cell>
          <cell r="AH534">
            <v>21012020156.634903</v>
          </cell>
          <cell r="AI534">
            <v>22186407844.367786</v>
          </cell>
          <cell r="AJ534">
            <v>23376903945.480995</v>
          </cell>
          <cell r="AK534">
            <v>24583100501.781082</v>
          </cell>
          <cell r="AL534">
            <v>24965024251.709263</v>
          </cell>
          <cell r="AM534">
            <v>25152849138.298386</v>
          </cell>
          <cell r="AN534">
            <v>25335989871.078743</v>
          </cell>
          <cell r="AO534">
            <v>25514283784.897572</v>
          </cell>
          <cell r="AP534">
            <v>25687605794.480263</v>
          </cell>
          <cell r="AQ534">
            <v>25856259380.276943</v>
          </cell>
          <cell r="AR534">
            <v>26020575346.620754</v>
          </cell>
          <cell r="AS534">
            <v>26180475185.177391</v>
          </cell>
          <cell r="AT534">
            <v>26335806167.695297</v>
          </cell>
          <cell r="AU534">
            <v>26486522497.163113</v>
          </cell>
          <cell r="AV534">
            <v>26632605522.557491</v>
          </cell>
          <cell r="AW534">
            <v>26774038925.223202</v>
          </cell>
          <cell r="AX534">
            <v>26910792941.990372</v>
          </cell>
          <cell r="AY534">
            <v>27042843884.243744</v>
          </cell>
          <cell r="AZ534">
            <v>27170199261.195797</v>
          </cell>
          <cell r="BA534">
            <v>27292890363.210571</v>
          </cell>
          <cell r="BB534">
            <v>27410939325.321518</v>
          </cell>
          <cell r="BC534">
            <v>27524354382.227737</v>
          </cell>
          <cell r="BD534">
            <v>27633150118.149235</v>
          </cell>
          <cell r="BE534">
            <v>27737365350.620926</v>
          </cell>
          <cell r="BF534">
            <v>27837062773.077927</v>
          </cell>
          <cell r="BG534">
            <v>27932305172.920021</v>
          </cell>
          <cell r="BH534">
            <v>28023145769.015259</v>
          </cell>
          <cell r="BI534">
            <v>28107517539.244671</v>
          </cell>
          <cell r="BJ534">
            <v>28165989223.816502</v>
          </cell>
          <cell r="BK534">
            <v>28202865623.051216</v>
          </cell>
          <cell r="BL534">
            <v>28239790302.813541</v>
          </cell>
          <cell r="BM534">
            <v>28276763326.314899</v>
          </cell>
          <cell r="BN534">
            <v>28313784756.849464</v>
          </cell>
          <cell r="BO534">
            <v>28350854657.794266</v>
          </cell>
          <cell r="BP534">
            <v>28387973092.609329</v>
          </cell>
          <cell r="BQ534">
            <v>28425140124.837769</v>
          </cell>
          <cell r="BR534">
            <v>28462355818.105869</v>
          </cell>
          <cell r="BS534">
            <v>28499620236.123234</v>
          </cell>
          <cell r="BT534">
            <v>28536933442.682888</v>
          </cell>
          <cell r="BU534">
            <v>28574295501.661335</v>
          </cell>
          <cell r="BV534">
            <v>28611706477.018768</v>
          </cell>
          <cell r="BW534">
            <v>28649166432.799088</v>
          </cell>
          <cell r="BX534">
            <v>28686675433.130039</v>
          </cell>
          <cell r="BY534">
            <v>28724233542.223328</v>
          </cell>
          <cell r="BZ534">
            <v>28761840824.374756</v>
          </cell>
          <cell r="CA534">
            <v>28799497343.964275</v>
          </cell>
          <cell r="CB534">
            <v>28837203165.45615</v>
          </cell>
          <cell r="CC534">
            <v>28874958353.399017</v>
          </cell>
          <cell r="CD534">
            <v>28912762972.426037</v>
          </cell>
        </row>
        <row r="535">
          <cell r="R535">
            <v>17611513853.818184</v>
          </cell>
          <cell r="S535">
            <v>16712193544.347183</v>
          </cell>
          <cell r="T535">
            <v>14959564746</v>
          </cell>
          <cell r="U535">
            <v>14228291997.903738</v>
          </cell>
          <cell r="V535">
            <v>15578674608.632776</v>
          </cell>
          <cell r="W535">
            <v>19166576257.580772</v>
          </cell>
          <cell r="X535">
            <v>23793576442.539104</v>
          </cell>
          <cell r="Y535">
            <v>26182005418.922569</v>
          </cell>
          <cell r="Z535">
            <v>27831567026.310165</v>
          </cell>
          <cell r="AA535">
            <v>29501461047.888779</v>
          </cell>
          <cell r="AB535">
            <v>31271548710.762108</v>
          </cell>
          <cell r="AC535">
            <v>32522410659.192593</v>
          </cell>
          <cell r="AD535">
            <v>33498082978.968372</v>
          </cell>
          <cell r="AE535">
            <v>34335535053.442577</v>
          </cell>
          <cell r="AF535">
            <v>35022245754.511429</v>
          </cell>
          <cell r="AG535">
            <v>35547579440.829094</v>
          </cell>
          <cell r="AH535">
            <v>35903055235.237389</v>
          </cell>
          <cell r="AI535">
            <v>36262085787.58976</v>
          </cell>
          <cell r="AJ535">
            <v>36624706645.46566</v>
          </cell>
          <cell r="AK535">
            <v>36990953711.920319</v>
          </cell>
          <cell r="AL535">
            <v>37321150812.883934</v>
          </cell>
          <cell r="AM535">
            <v>37817802072.92247</v>
          </cell>
          <cell r="AN535">
            <v>38296210777.032501</v>
          </cell>
          <cell r="AO535">
            <v>38759882245.384674</v>
          </cell>
          <cell r="AP535">
            <v>39215691347.062752</v>
          </cell>
          <cell r="AQ535">
            <v>39666129111.078186</v>
          </cell>
          <cell r="AR535">
            <v>40103286024.380951</v>
          </cell>
          <cell r="AS535">
            <v>40522309101.813423</v>
          </cell>
          <cell r="AT535">
            <v>40925228213.846313</v>
          </cell>
          <cell r="AU535">
            <v>41313618770.801788</v>
          </cell>
          <cell r="AV535">
            <v>41686676965.614426</v>
          </cell>
          <cell r="AW535">
            <v>42042599642.626816</v>
          </cell>
          <cell r="AX535">
            <v>42381094906.516823</v>
          </cell>
          <cell r="AY535">
            <v>42703330338.573082</v>
          </cell>
          <cell r="AZ535">
            <v>43010137312.321304</v>
          </cell>
          <cell r="BA535">
            <v>43300482471.947525</v>
          </cell>
          <cell r="BB535">
            <v>43572613672.627373</v>
          </cell>
          <cell r="BC535">
            <v>43826095518.867081</v>
          </cell>
          <cell r="BD535">
            <v>44061834612.289497</v>
          </cell>
          <cell r="BE535">
            <v>44280630895.503006</v>
          </cell>
          <cell r="BF535">
            <v>44481831017.636467</v>
          </cell>
          <cell r="BG535">
            <v>44664145280.558601</v>
          </cell>
          <cell r="BH535">
            <v>44827330223.475548</v>
          </cell>
          <cell r="BI535">
            <v>44972282658.052307</v>
          </cell>
          <cell r="BJ535">
            <v>45072291714.821556</v>
          </cell>
          <cell r="BK535">
            <v>45136201009.264091</v>
          </cell>
          <cell r="BL535">
            <v>45200200922.527214</v>
          </cell>
          <cell r="BM535">
            <v>45264291583.101936</v>
          </cell>
          <cell r="BN535">
            <v>45328473119.661476</v>
          </cell>
          <cell r="BO535">
            <v>45392745661.061508</v>
          </cell>
          <cell r="BP535">
            <v>45457109336.340393</v>
          </cell>
          <cell r="BQ535">
            <v>45521564274.719467</v>
          </cell>
          <cell r="BR535">
            <v>45586110605.60331</v>
          </cell>
          <cell r="BS535">
            <v>45650748458.579971</v>
          </cell>
          <cell r="BT535">
            <v>45715477963.421227</v>
          </cell>
          <cell r="BU535">
            <v>45780299250.082916</v>
          </cell>
          <cell r="BV535">
            <v>45845212448.705101</v>
          </cell>
          <cell r="BW535">
            <v>45910217689.612373</v>
          </cell>
          <cell r="BX535">
            <v>45975315103.314133</v>
          </cell>
          <cell r="BY535">
            <v>46040504820.504845</v>
          </cell>
          <cell r="BZ535">
            <v>46105786972.064247</v>
          </cell>
          <cell r="CA535">
            <v>46171161689.057701</v>
          </cell>
          <cell r="CB535">
            <v>46236629102.736374</v>
          </cell>
          <cell r="CC535">
            <v>46302189344.53756</v>
          </cell>
          <cell r="CD535">
            <v>46367842546.084908</v>
          </cell>
        </row>
        <row r="538">
          <cell r="R538">
            <v>13028590039.935881</v>
          </cell>
          <cell r="S538">
            <v>19778043548.351578</v>
          </cell>
          <cell r="T538">
            <v>27208913351.410091</v>
          </cell>
          <cell r="U538">
            <v>30571919713.243038</v>
          </cell>
          <cell r="V538">
            <v>31051547250.403503</v>
          </cell>
          <cell r="W538">
            <v>32965934327.491776</v>
          </cell>
          <cell r="X538">
            <v>44657338587.025215</v>
          </cell>
          <cell r="Y538">
            <v>56242223023.130051</v>
          </cell>
          <cell r="Z538">
            <v>61559446526.83976</v>
          </cell>
          <cell r="AA538">
            <v>66533435803.209175</v>
          </cell>
          <cell r="AB538">
            <v>71086015509.524155</v>
          </cell>
          <cell r="AC538">
            <v>72434712381.860764</v>
          </cell>
          <cell r="AD538">
            <v>73658282212.482056</v>
          </cell>
          <cell r="AE538">
            <v>75290261695.726349</v>
          </cell>
          <cell r="AF538">
            <v>76948834374.85141</v>
          </cell>
          <cell r="AG538">
            <v>78989233396.814697</v>
          </cell>
          <cell r="AH538">
            <v>80815763315.818024</v>
          </cell>
          <cell r="AI538">
            <v>82988942821.095383</v>
          </cell>
          <cell r="AJ538">
            <v>85159417000.085464</v>
          </cell>
          <cell r="AK538">
            <v>87329214557.022446</v>
          </cell>
          <cell r="AL538">
            <v>88456053062.743469</v>
          </cell>
          <cell r="AM538">
            <v>89324555724.893494</v>
          </cell>
          <cell r="AN538">
            <v>90165714612.606354</v>
          </cell>
          <cell r="AO538">
            <v>90982504427.672379</v>
          </cell>
          <cell r="AP538">
            <v>91781125355.20192</v>
          </cell>
          <cell r="AQ538">
            <v>92564566568.391785</v>
          </cell>
          <cell r="AR538">
            <v>93326133574.764694</v>
          </cell>
          <cell r="AS538">
            <v>94061136139.098801</v>
          </cell>
          <cell r="AT538">
            <v>94771169424.688004</v>
          </cell>
          <cell r="AU538">
            <v>95457625973.519119</v>
          </cell>
          <cell r="AV538">
            <v>96119729829.349884</v>
          </cell>
          <cell r="AW538">
            <v>96755777679.126709</v>
          </cell>
          <cell r="AX538">
            <v>97365448956.19928</v>
          </cell>
          <cell r="AY538">
            <v>97949795833.963089</v>
          </cell>
          <cell r="AZ538">
            <v>98509620900.343872</v>
          </cell>
          <cell r="BA538">
            <v>99044038145.446381</v>
          </cell>
          <cell r="BB538">
            <v>99551472660.51033</v>
          </cell>
          <cell r="BC538">
            <v>100031546501.71069</v>
          </cell>
          <cell r="BD538">
            <v>100485143741.14525</v>
          </cell>
          <cell r="BE538">
            <v>100913099242.26662</v>
          </cell>
          <cell r="BF538">
            <v>101314945049.45285</v>
          </cell>
          <cell r="BG538">
            <v>101689620518.41486</v>
          </cell>
          <cell r="BH538">
            <v>102037017185.86142</v>
          </cell>
          <cell r="BI538">
            <v>102353522088.46278</v>
          </cell>
          <cell r="BJ538">
            <v>102572452016.28357</v>
          </cell>
          <cell r="BK538">
            <v>102711303037.63727</v>
          </cell>
          <cell r="BL538">
            <v>102850342234.76912</v>
          </cell>
          <cell r="BM538">
            <v>102989569863.00169</v>
          </cell>
          <cell r="BN538">
            <v>103128986178.00421</v>
          </cell>
          <cell r="BO538">
            <v>103268591435.79346</v>
          </cell>
          <cell r="BP538">
            <v>103408385892.73378</v>
          </cell>
          <cell r="BQ538">
            <v>103548369805.53796</v>
          </cell>
          <cell r="BR538">
            <v>103688543431.26743</v>
          </cell>
          <cell r="BS538">
            <v>103828907027.33282</v>
          </cell>
          <cell r="BT538">
            <v>103969460851.49454</v>
          </cell>
          <cell r="BU538">
            <v>104110205161.86302</v>
          </cell>
          <cell r="BV538">
            <v>104251140216.89954</v>
          </cell>
          <cell r="BW538">
            <v>104392266275.41626</v>
          </cell>
          <cell r="BX538">
            <v>104533583596.57712</v>
          </cell>
          <cell r="BY538">
            <v>104675092439.89799</v>
          </cell>
          <cell r="BZ538">
            <v>104816793065.24745</v>
          </cell>
          <cell r="CA538">
            <v>104958685732.84695</v>
          </cell>
          <cell r="CB538">
            <v>105100770703.27159</v>
          </cell>
          <cell r="CC538">
            <v>105243048237.45035</v>
          </cell>
          <cell r="CD538">
            <v>105385518596.66672</v>
          </cell>
        </row>
        <row r="539">
          <cell r="R539">
            <v>1447621115.5484309</v>
          </cell>
          <cell r="S539">
            <v>2197560394.2612858</v>
          </cell>
          <cell r="T539">
            <v>3023212594.6011205</v>
          </cell>
          <cell r="U539">
            <v>3396879968.1381145</v>
          </cell>
          <cell r="V539">
            <v>3450171916.7114997</v>
          </cell>
          <cell r="W539">
            <v>3662881591.9435301</v>
          </cell>
          <cell r="X539">
            <v>4961926509.669467</v>
          </cell>
          <cell r="Y539">
            <v>6249135891.4588928</v>
          </cell>
          <cell r="Z539">
            <v>6839938502.982193</v>
          </cell>
          <cell r="AA539">
            <v>7392603978.1343517</v>
          </cell>
          <cell r="AB539">
            <v>7898446167.7249041</v>
          </cell>
          <cell r="AC539">
            <v>8048301375.7623053</v>
          </cell>
          <cell r="AD539">
            <v>8184253579.1646709</v>
          </cell>
          <cell r="AE539">
            <v>8365584632.8584805</v>
          </cell>
          <cell r="AF539">
            <v>8549870486.0945978</v>
          </cell>
          <cell r="AG539">
            <v>8776581488.5349655</v>
          </cell>
          <cell r="AH539">
            <v>8979529257.3131104</v>
          </cell>
          <cell r="AI539">
            <v>9220993646.788372</v>
          </cell>
          <cell r="AJ539">
            <v>9462157444.4539394</v>
          </cell>
          <cell r="AK539">
            <v>9703246061.8913822</v>
          </cell>
          <cell r="AL539">
            <v>9828450340.3048267</v>
          </cell>
          <cell r="AM539">
            <v>9924950636.0992737</v>
          </cell>
          <cell r="AN539">
            <v>10018412734.734037</v>
          </cell>
          <cell r="AO539">
            <v>10109167158.630262</v>
          </cell>
          <cell r="AP539">
            <v>10197902817.244656</v>
          </cell>
          <cell r="AQ539">
            <v>10284951840.932419</v>
          </cell>
          <cell r="AR539">
            <v>10369570397.196074</v>
          </cell>
          <cell r="AS539">
            <v>10451237348.788754</v>
          </cell>
          <cell r="AT539">
            <v>10530129936.076443</v>
          </cell>
          <cell r="AU539">
            <v>10606402885.946566</v>
          </cell>
          <cell r="AV539">
            <v>10679969981.038876</v>
          </cell>
          <cell r="AW539">
            <v>10750641964.347408</v>
          </cell>
          <cell r="AX539">
            <v>10818383217.355473</v>
          </cell>
          <cell r="AY539">
            <v>10883310648.218119</v>
          </cell>
          <cell r="AZ539">
            <v>10945513433.37154</v>
          </cell>
          <cell r="BA539">
            <v>11004893127.271818</v>
          </cell>
          <cell r="BB539">
            <v>11061274740.056702</v>
          </cell>
          <cell r="BC539">
            <v>11114616277.967854</v>
          </cell>
          <cell r="BD539">
            <v>11165015971.238358</v>
          </cell>
          <cell r="BE539">
            <v>11212566582.474066</v>
          </cell>
          <cell r="BF539">
            <v>11257216116.605871</v>
          </cell>
          <cell r="BG539">
            <v>11298846724.268314</v>
          </cell>
          <cell r="BH539">
            <v>11337446353.9846</v>
          </cell>
          <cell r="BI539">
            <v>11372613565.38475</v>
          </cell>
          <cell r="BJ539">
            <v>11396939112.920395</v>
          </cell>
          <cell r="BK539">
            <v>11412367004.181915</v>
          </cell>
          <cell r="BL539">
            <v>11427815803.863232</v>
          </cell>
          <cell r="BM539">
            <v>11443285540.333517</v>
          </cell>
          <cell r="BN539">
            <v>11458776242.000465</v>
          </cell>
          <cell r="BO539">
            <v>11474287937.310381</v>
          </cell>
          <cell r="BP539">
            <v>11489820654.748196</v>
          </cell>
          <cell r="BQ539">
            <v>11505374422.837549</v>
          </cell>
          <cell r="BR539">
            <v>11520949270.140821</v>
          </cell>
          <cell r="BS539">
            <v>11536545225.259199</v>
          </cell>
          <cell r="BT539">
            <v>11552162316.832724</v>
          </cell>
          <cell r="BU539">
            <v>11567800573.540333</v>
          </cell>
          <cell r="BV539">
            <v>11583460024.099943</v>
          </cell>
          <cell r="BW539">
            <v>11599140697.268471</v>
          </cell>
          <cell r="BX539">
            <v>11614842621.841898</v>
          </cell>
          <cell r="BY539">
            <v>11630565826.655329</v>
          </cell>
          <cell r="BZ539">
            <v>11646310340.583048</v>
          </cell>
          <cell r="CA539">
            <v>11662076192.538548</v>
          </cell>
          <cell r="CB539">
            <v>11677863411.474619</v>
          </cell>
          <cell r="CC539">
            <v>11693672026.383368</v>
          </cell>
          <cell r="CD539">
            <v>11709502066.296299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</row>
        <row r="542">
          <cell r="R542">
            <v>433409301.78000003</v>
          </cell>
          <cell r="S542">
            <v>499349102.88</v>
          </cell>
          <cell r="T542">
            <v>796333349.71827137</v>
          </cell>
          <cell r="U542">
            <v>1021647860</v>
          </cell>
          <cell r="V542">
            <v>1259245120</v>
          </cell>
          <cell r="W542">
            <v>1675824940</v>
          </cell>
          <cell r="X542">
            <v>1927944440</v>
          </cell>
          <cell r="Y542">
            <v>1553594045.4000001</v>
          </cell>
          <cell r="Z542">
            <v>1074886168.830142</v>
          </cell>
          <cell r="AA542">
            <v>744124272.19200003</v>
          </cell>
          <cell r="AB542">
            <v>506839014.06815434</v>
          </cell>
          <cell r="AC542">
            <v>369872977.54334986</v>
          </cell>
          <cell r="AD542">
            <v>288289719.08276111</v>
          </cell>
          <cell r="AE542">
            <v>239007394.575214</v>
          </cell>
          <cell r="AF542">
            <v>210005669.34642112</v>
          </cell>
          <cell r="AG542">
            <v>194943676.21336663</v>
          </cell>
          <cell r="AH542">
            <v>190638682.88171613</v>
          </cell>
          <cell r="AI542">
            <v>190013518.14901468</v>
          </cell>
          <cell r="AJ542">
            <v>189081315.65868986</v>
          </cell>
          <cell r="AK542">
            <v>193683025.85658562</v>
          </cell>
          <cell r="AL542">
            <v>196692090.86558339</v>
          </cell>
          <cell r="AM542">
            <v>198171907.96038458</v>
          </cell>
          <cell r="AN542">
            <v>199614819.9836227</v>
          </cell>
          <cell r="AO542">
            <v>201019545.34435344</v>
          </cell>
          <cell r="AP542">
            <v>202385098.53245065</v>
          </cell>
          <cell r="AQ542">
            <v>203713870.58121225</v>
          </cell>
          <cell r="AR542">
            <v>205008467.80078229</v>
          </cell>
          <cell r="AS542">
            <v>206268271.64706224</v>
          </cell>
          <cell r="AT542">
            <v>207492078.8190324</v>
          </cell>
          <cell r="AU542">
            <v>208679528.49549657</v>
          </cell>
          <cell r="AV542">
            <v>209830473.73052159</v>
          </cell>
          <cell r="AW542">
            <v>210944785.95421785</v>
          </cell>
          <cell r="AX542">
            <v>212022230.67131481</v>
          </cell>
          <cell r="AY542">
            <v>213062621.24617311</v>
          </cell>
          <cell r="AZ542">
            <v>214066016.84167138</v>
          </cell>
          <cell r="BA542">
            <v>215032663.98539436</v>
          </cell>
          <cell r="BB542">
            <v>215962737.07276678</v>
          </cell>
          <cell r="BC542">
            <v>216856300.98256329</v>
          </cell>
          <cell r="BD542">
            <v>217713470.61956835</v>
          </cell>
          <cell r="BE542">
            <v>218534551.81573403</v>
          </cell>
          <cell r="BF542">
            <v>219320038.51421517</v>
          </cell>
          <cell r="BG542">
            <v>220070425.39848652</v>
          </cell>
          <cell r="BH542">
            <v>220786131.76437253</v>
          </cell>
          <cell r="BI542">
            <v>221450872.15192962</v>
          </cell>
          <cell r="BJ542">
            <v>221911553.37454373</v>
          </cell>
          <cell r="BK542">
            <v>222202091.68910488</v>
          </cell>
          <cell r="BL542">
            <v>222493010.39175731</v>
          </cell>
          <cell r="BM542">
            <v>222784309.98052526</v>
          </cell>
          <cell r="BN542">
            <v>223075990.95408487</v>
          </cell>
          <cell r="BO542">
            <v>223368053.81176525</v>
          </cell>
          <cell r="BP542">
            <v>223660499.05354917</v>
          </cell>
          <cell r="BQ542">
            <v>223953327.18007416</v>
          </cell>
          <cell r="BR542">
            <v>224246538.69263315</v>
          </cell>
          <cell r="BS542">
            <v>224540134.09317532</v>
          </cell>
          <cell r="BT542">
            <v>224834113.88430703</v>
          </cell>
          <cell r="BU542">
            <v>225128478.56929275</v>
          </cell>
          <cell r="BV542">
            <v>225423228.65205583</v>
          </cell>
          <cell r="BW542">
            <v>225718364.63717946</v>
          </cell>
          <cell r="BX542">
            <v>226013887.02990723</v>
          </cell>
          <cell r="BY542">
            <v>226309796.33614442</v>
          </cell>
          <cell r="BZ542">
            <v>226606093.06245866</v>
          </cell>
          <cell r="CA542">
            <v>226902777.71608067</v>
          </cell>
          <cell r="CB542">
            <v>227199850.80490535</v>
          </cell>
          <cell r="CC542">
            <v>227497312.83749276</v>
          </cell>
          <cell r="CD542">
            <v>227795164.32306832</v>
          </cell>
        </row>
        <row r="543">
          <cell r="R543">
            <v>433409301.78000003</v>
          </cell>
          <cell r="S543">
            <v>499349102.88</v>
          </cell>
          <cell r="T543">
            <v>796333349.71827137</v>
          </cell>
          <cell r="U543">
            <v>1021647860</v>
          </cell>
          <cell r="V543">
            <v>1259245120</v>
          </cell>
          <cell r="W543">
            <v>1675824940</v>
          </cell>
          <cell r="X543">
            <v>1927944440</v>
          </cell>
          <cell r="Y543">
            <v>1553594045.4000001</v>
          </cell>
          <cell r="Z543">
            <v>1074886168.830142</v>
          </cell>
          <cell r="AA543">
            <v>744124272.19200003</v>
          </cell>
          <cell r="AB543">
            <v>506839014.06815434</v>
          </cell>
          <cell r="AC543">
            <v>369872977.54334986</v>
          </cell>
          <cell r="AD543">
            <v>288289719.08276111</v>
          </cell>
          <cell r="AE543">
            <v>239007394.575214</v>
          </cell>
          <cell r="AF543">
            <v>210005669.34642112</v>
          </cell>
          <cell r="AG543">
            <v>194943676.21336663</v>
          </cell>
          <cell r="AH543">
            <v>190638682.88171613</v>
          </cell>
          <cell r="AI543">
            <v>190013518.14901468</v>
          </cell>
          <cell r="AJ543">
            <v>189081315.65868986</v>
          </cell>
          <cell r="AK543">
            <v>193683025.85658562</v>
          </cell>
          <cell r="AL543">
            <v>196692090.86558339</v>
          </cell>
          <cell r="AM543">
            <v>198171907.96038458</v>
          </cell>
          <cell r="AN543">
            <v>199614819.9836227</v>
          </cell>
          <cell r="AO543">
            <v>201019545.34435344</v>
          </cell>
          <cell r="AP543">
            <v>202385098.53245065</v>
          </cell>
          <cell r="AQ543">
            <v>203713870.58121225</v>
          </cell>
          <cell r="AR543">
            <v>205008467.80078229</v>
          </cell>
          <cell r="AS543">
            <v>206268271.64706224</v>
          </cell>
          <cell r="AT543">
            <v>207492078.8190324</v>
          </cell>
          <cell r="AU543">
            <v>208679528.49549657</v>
          </cell>
          <cell r="AV543">
            <v>209830473.73052159</v>
          </cell>
          <cell r="AW543">
            <v>210944785.95421785</v>
          </cell>
          <cell r="AX543">
            <v>212022230.67131481</v>
          </cell>
          <cell r="AY543">
            <v>213062621.24617311</v>
          </cell>
          <cell r="AZ543">
            <v>214066016.84167138</v>
          </cell>
          <cell r="BA543">
            <v>215032663.98539436</v>
          </cell>
          <cell r="BB543">
            <v>215962737.07276678</v>
          </cell>
          <cell r="BC543">
            <v>216856300.98256329</v>
          </cell>
          <cell r="BD543">
            <v>217713470.61956835</v>
          </cell>
          <cell r="BE543">
            <v>218534551.81573403</v>
          </cell>
          <cell r="BF543">
            <v>219320038.51421517</v>
          </cell>
          <cell r="BG543">
            <v>220070425.39848652</v>
          </cell>
          <cell r="BH543">
            <v>220786131.76437253</v>
          </cell>
          <cell r="BI543">
            <v>221450872.15192962</v>
          </cell>
          <cell r="BJ543">
            <v>221911553.37454373</v>
          </cell>
          <cell r="BK543">
            <v>222202091.68910488</v>
          </cell>
          <cell r="BL543">
            <v>222493010.39175731</v>
          </cell>
          <cell r="BM543">
            <v>222784309.98052526</v>
          </cell>
          <cell r="BN543">
            <v>223075990.95408487</v>
          </cell>
          <cell r="BO543">
            <v>223368053.81176525</v>
          </cell>
          <cell r="BP543">
            <v>223660499.05354917</v>
          </cell>
          <cell r="BQ543">
            <v>223953327.18007416</v>
          </cell>
          <cell r="BR543">
            <v>224246538.69263315</v>
          </cell>
          <cell r="BS543">
            <v>224540134.09317532</v>
          </cell>
          <cell r="BT543">
            <v>224834113.88430703</v>
          </cell>
          <cell r="BU543">
            <v>225128478.56929275</v>
          </cell>
          <cell r="BV543">
            <v>225423228.65205583</v>
          </cell>
          <cell r="BW543">
            <v>225718364.63717946</v>
          </cell>
          <cell r="BX543">
            <v>226013887.02990723</v>
          </cell>
          <cell r="BY543">
            <v>226309796.33614442</v>
          </cell>
          <cell r="BZ543">
            <v>226606093.06245866</v>
          </cell>
          <cell r="CA543">
            <v>226902777.71608067</v>
          </cell>
          <cell r="CB543">
            <v>227199850.80490535</v>
          </cell>
          <cell r="CC543">
            <v>227497312.83749276</v>
          </cell>
          <cell r="CD543">
            <v>227795164.32306832</v>
          </cell>
        </row>
        <row r="545">
          <cell r="R545">
            <v>95889.600000000006</v>
          </cell>
          <cell r="S545">
            <v>155539.80000000002</v>
          </cell>
          <cell r="T545">
            <v>180826.66</v>
          </cell>
          <cell r="U545">
            <v>201580.53279000003</v>
          </cell>
          <cell r="V545">
            <v>227435.72121238502</v>
          </cell>
          <cell r="W545">
            <v>263660.24249119445</v>
          </cell>
          <cell r="X545">
            <v>344465.25725422677</v>
          </cell>
          <cell r="Y545">
            <v>445670.10925169633</v>
          </cell>
          <cell r="Z545">
            <v>588982.1088641081</v>
          </cell>
          <cell r="AA545">
            <v>665963.20805358561</v>
          </cell>
          <cell r="AB545">
            <v>714135.07776087022</v>
          </cell>
          <cell r="AC545">
            <v>789320.17137774813</v>
          </cell>
          <cell r="AD545">
            <v>851941.88616247615</v>
          </cell>
          <cell r="AE545">
            <v>910640.41736477765</v>
          </cell>
          <cell r="AF545">
            <v>954965.44678429514</v>
          </cell>
          <cell r="AG545">
            <v>1008417.8821030586</v>
          </cell>
          <cell r="AH545">
            <v>1029641.883981893</v>
          </cell>
          <cell r="AI545">
            <v>1071512.8874727038</v>
          </cell>
          <cell r="AJ545">
            <v>1093361.9060781847</v>
          </cell>
          <cell r="AK545">
            <v>1130115.847128182</v>
          </cell>
          <cell r="AL545">
            <v>1132860.4996845759</v>
          </cell>
          <cell r="AM545">
            <v>1132291.9645121801</v>
          </cell>
          <cell r="AN545">
            <v>1132350.7784955313</v>
          </cell>
          <cell r="AO545">
            <v>1132409.5924788825</v>
          </cell>
          <cell r="AP545">
            <v>1132488.0111233511</v>
          </cell>
          <cell r="AQ545">
            <v>1132546.8251067023</v>
          </cell>
          <cell r="AR545">
            <v>1132586.0344289364</v>
          </cell>
          <cell r="AS545">
            <v>1132644.8484122879</v>
          </cell>
          <cell r="AT545">
            <v>1160405.0485540996</v>
          </cell>
          <cell r="AU545">
            <v>1160483.4671985679</v>
          </cell>
          <cell r="AV545">
            <v>1167874.4244397143</v>
          </cell>
          <cell r="AW545">
            <v>1167933.2384230655</v>
          </cell>
          <cell r="AX545">
            <v>1167992.0524064167</v>
          </cell>
          <cell r="AY545">
            <v>1168011.6570675338</v>
          </cell>
          <cell r="AZ545">
            <v>1168090.0757120023</v>
          </cell>
          <cell r="BA545">
            <v>1168109.6803731194</v>
          </cell>
          <cell r="BB545">
            <v>1168168.4943564706</v>
          </cell>
          <cell r="BC545">
            <v>1168207.7036787048</v>
          </cell>
          <cell r="BD545">
            <v>1168266.5176620563</v>
          </cell>
          <cell r="BE545">
            <v>1168286.1223231733</v>
          </cell>
          <cell r="BF545">
            <v>1168305.7269842904</v>
          </cell>
          <cell r="BG545">
            <v>1168344.9363065246</v>
          </cell>
          <cell r="BH545">
            <v>1168384.1456287587</v>
          </cell>
          <cell r="BI545">
            <v>1168403.7502898758</v>
          </cell>
          <cell r="BJ545">
            <v>1168442.9596121102</v>
          </cell>
          <cell r="BK545">
            <v>1168462.5642732272</v>
          </cell>
          <cell r="BL545">
            <v>1168482.1689343443</v>
          </cell>
          <cell r="BM545">
            <v>1168482.1689343443</v>
          </cell>
          <cell r="BN545">
            <v>1168501.7735954614</v>
          </cell>
          <cell r="BO545">
            <v>1168501.7735954614</v>
          </cell>
          <cell r="BP545">
            <v>1168540.9829176955</v>
          </cell>
          <cell r="BQ545">
            <v>1168540.9829176955</v>
          </cell>
          <cell r="BR545">
            <v>1168540.9829176955</v>
          </cell>
          <cell r="BS545">
            <v>1168560.5875788126</v>
          </cell>
          <cell r="BT545">
            <v>1168560.5875788126</v>
          </cell>
          <cell r="BU545">
            <v>1168560.5875788126</v>
          </cell>
          <cell r="BV545">
            <v>1168560.5875788126</v>
          </cell>
          <cell r="BW545">
            <v>1168560.5875788126</v>
          </cell>
          <cell r="BX545">
            <v>1168560.5875788126</v>
          </cell>
          <cell r="BY545">
            <v>1168560.5875788126</v>
          </cell>
          <cell r="BZ545">
            <v>1168560.5875788126</v>
          </cell>
          <cell r="CA545">
            <v>1168560.5875788126</v>
          </cell>
          <cell r="CB545">
            <v>1168560.5875788126</v>
          </cell>
          <cell r="CC545">
            <v>1168560.5875788126</v>
          </cell>
          <cell r="CD545">
            <v>1168560.5875788126</v>
          </cell>
        </row>
        <row r="546">
          <cell r="R546">
            <v>3793823.5</v>
          </cell>
          <cell r="S546">
            <v>5976887</v>
          </cell>
          <cell r="T546">
            <v>8456894</v>
          </cell>
          <cell r="U546">
            <v>10360328</v>
          </cell>
          <cell r="V546">
            <v>11774347</v>
          </cell>
          <cell r="W546">
            <v>12684492.75</v>
          </cell>
          <cell r="X546">
            <v>13328531.083333332</v>
          </cell>
          <cell r="Y546">
            <v>13831042.25</v>
          </cell>
          <cell r="Z546">
            <v>14333553.416666668</v>
          </cell>
          <cell r="AA546">
            <v>14991531.121717881</v>
          </cell>
          <cell r="AB546">
            <v>15784257.965523584</v>
          </cell>
          <cell r="AC546">
            <v>16537434.170033745</v>
          </cell>
          <cell r="AD546">
            <v>17255150.855581511</v>
          </cell>
          <cell r="AE546">
            <v>17940601.173713051</v>
          </cell>
          <cell r="AF546">
            <v>18594372.989065547</v>
          </cell>
          <cell r="AG546">
            <v>19216468.240505118</v>
          </cell>
          <cell r="AH546">
            <v>19809093.456087068</v>
          </cell>
          <cell r="AI546">
            <v>20376296.705720805</v>
          </cell>
          <cell r="AJ546">
            <v>20920813.86027737</v>
          </cell>
          <cell r="AK546">
            <v>21332270.482879847</v>
          </cell>
          <cell r="AL546">
            <v>21616149.698392875</v>
          </cell>
          <cell r="AM546">
            <v>21889601.713005356</v>
          </cell>
          <cell r="AN546">
            <v>22154630.120828941</v>
          </cell>
          <cell r="AO546">
            <v>22415164.505052663</v>
          </cell>
          <cell r="AP546">
            <v>22672628.704531841</v>
          </cell>
          <cell r="AQ546">
            <v>22922501.747428901</v>
          </cell>
          <cell r="AR546">
            <v>23162009.732356109</v>
          </cell>
          <cell r="AS546">
            <v>23392312.906116765</v>
          </cell>
          <cell r="AT546">
            <v>23614311.752173528</v>
          </cell>
          <cell r="AU546">
            <v>23827546.825161971</v>
          </cell>
          <cell r="AV546">
            <v>24030987.465432853</v>
          </cell>
          <cell r="AW546">
            <v>24224466.829525307</v>
          </cell>
          <cell r="AX546">
            <v>24408652.291282788</v>
          </cell>
          <cell r="AY546">
            <v>24584019.052689601</v>
          </cell>
          <cell r="AZ546">
            <v>24749976.461387817</v>
          </cell>
          <cell r="BA546">
            <v>24905523.014837865</v>
          </cell>
          <cell r="BB546">
            <v>25050409.846800677</v>
          </cell>
          <cell r="BC546">
            <v>25185155.158634409</v>
          </cell>
          <cell r="BD546">
            <v>25310216.186831534</v>
          </cell>
          <cell r="BE546">
            <v>25425219.484775335</v>
          </cell>
          <cell r="BF546">
            <v>25529427.878268905</v>
          </cell>
          <cell r="BG546">
            <v>25622702.208379753</v>
          </cell>
          <cell r="BH546">
            <v>25705555.080657095</v>
          </cell>
          <cell r="BI546">
            <v>25762718.919479635</v>
          </cell>
          <cell r="BJ546">
            <v>25799248.617136963</v>
          </cell>
          <cell r="BK546">
            <v>25835830.111299738</v>
          </cell>
          <cell r="BL546">
            <v>25872463.475411721</v>
          </cell>
          <cell r="BM546">
            <v>25909148.783020787</v>
          </cell>
          <cell r="BN546">
            <v>25982727.688210372</v>
          </cell>
          <cell r="BO546">
            <v>25964267.783658639</v>
          </cell>
          <cell r="BP546">
            <v>26001083.263227984</v>
          </cell>
          <cell r="BQ546">
            <v>26037950.944521151</v>
          </cell>
          <cell r="BR546">
            <v>26074870.901556451</v>
          </cell>
          <cell r="BS546">
            <v>26111843.208457161</v>
          </cell>
          <cell r="BT546">
            <v>26148867.939451654</v>
          </cell>
          <cell r="BU546">
            <v>26185945.168873556</v>
          </cell>
          <cell r="BV546">
            <v>26223074.971161895</v>
          </cell>
          <cell r="BW546">
            <v>26260257.420861244</v>
          </cell>
          <cell r="BX546">
            <v>26297492.592621874</v>
          </cell>
          <cell r="BY546">
            <v>26334780.561199911</v>
          </cell>
          <cell r="BZ546">
            <v>26372121.401457474</v>
          </cell>
          <cell r="CA546">
            <v>26409515.188362829</v>
          </cell>
          <cell r="CB546">
            <v>26446961.996990554</v>
          </cell>
          <cell r="CC546">
            <v>26484461.902521655</v>
          </cell>
          <cell r="CD546">
            <v>26522014.980243769</v>
          </cell>
        </row>
        <row r="547">
          <cell r="R547">
            <v>241111.86727272728</v>
          </cell>
          <cell r="S547">
            <v>438083.09636363637</v>
          </cell>
          <cell r="T547">
            <v>866922.58909090911</v>
          </cell>
          <cell r="U547">
            <v>1281897.3890909092</v>
          </cell>
          <cell r="V547">
            <v>1739715.7090909092</v>
          </cell>
          <cell r="W547">
            <v>2134287.8272727276</v>
          </cell>
          <cell r="X547">
            <v>2520347.6418181821</v>
          </cell>
          <cell r="Y547">
            <v>2876445.7212121217</v>
          </cell>
          <cell r="Z547">
            <v>3251730.5906060608</v>
          </cell>
          <cell r="AA547">
            <v>3646202.25</v>
          </cell>
          <cell r="AB547">
            <v>3926554.5770761194</v>
          </cell>
          <cell r="AC547">
            <v>4205885.3250477267</v>
          </cell>
          <cell r="AD547">
            <v>4484825.6888079057</v>
          </cell>
          <cell r="AE547">
            <v>4764242.9032824086</v>
          </cell>
          <cell r="AF547">
            <v>5044408.9155339273</v>
          </cell>
          <cell r="AG547">
            <v>5324844.9411870101</v>
          </cell>
          <cell r="AH547">
            <v>5605498.9853421533</v>
          </cell>
          <cell r="AI547">
            <v>5887146.1234385055</v>
          </cell>
          <cell r="AJ547">
            <v>6170891.3386178315</v>
          </cell>
          <cell r="AK547">
            <v>6456868.5133233592</v>
          </cell>
          <cell r="AL547">
            <v>6545090.8289013403</v>
          </cell>
          <cell r="AM547">
            <v>6629892.1031547971</v>
          </cell>
          <cell r="AN547">
            <v>6711759.0688758083</v>
          </cell>
          <cell r="AO547">
            <v>6791426.1782933213</v>
          </cell>
          <cell r="AP547">
            <v>6870554.0491685495</v>
          </cell>
          <cell r="AQ547">
            <v>6948349.8895500917</v>
          </cell>
          <cell r="AR547">
            <v>7022850.9716678616</v>
          </cell>
          <cell r="AS547">
            <v>7094329.3381353179</v>
          </cell>
          <cell r="AT547">
            <v>7163220.1135285245</v>
          </cell>
          <cell r="AU547">
            <v>7229637.0154295526</v>
          </cell>
          <cell r="AV547">
            <v>7293186.2955885669</v>
          </cell>
          <cell r="AW547">
            <v>7353633.5180747351</v>
          </cell>
          <cell r="AX547">
            <v>7411111.4281949857</v>
          </cell>
          <cell r="AY547">
            <v>7465894.0431380002</v>
          </cell>
          <cell r="AZ547">
            <v>7517996.9799987124</v>
          </cell>
          <cell r="BA547">
            <v>7567044.6207179585</v>
          </cell>
          <cell r="BB547">
            <v>7612802.170351225</v>
          </cell>
          <cell r="BC547">
            <v>7655352.7405646527</v>
          </cell>
          <cell r="BD547">
            <v>7694929.0619741101</v>
          </cell>
          <cell r="BE547">
            <v>7731577.0883302046</v>
          </cell>
          <cell r="BF547">
            <v>7765023.2512113526</v>
          </cell>
          <cell r="BG547">
            <v>7795091.8134228447</v>
          </cell>
          <cell r="BH547">
            <v>7821873.6951782871</v>
          </cell>
          <cell r="BI547">
            <v>7845590.4079161547</v>
          </cell>
          <cell r="BJ547">
            <v>7856714.8954533655</v>
          </cell>
          <cell r="BK547">
            <v>7867855.1567203449</v>
          </cell>
          <cell r="BL547">
            <v>7879011.2140831137</v>
          </cell>
          <cell r="BM547">
            <v>7890183.0899394127</v>
          </cell>
          <cell r="BN547">
            <v>7901370.8067187369</v>
          </cell>
          <cell r="BO547">
            <v>7912574.3868823824</v>
          </cell>
          <cell r="BP547">
            <v>7923793.8529234985</v>
          </cell>
          <cell r="BQ547">
            <v>7935029.2273671264</v>
          </cell>
          <cell r="BR547">
            <v>7946280.5327702453</v>
          </cell>
          <cell r="BS547">
            <v>7957547.7917218208</v>
          </cell>
          <cell r="BT547">
            <v>7968831.0268428437</v>
          </cell>
          <cell r="BU547">
            <v>7980130.2607863853</v>
          </cell>
          <cell r="BV547">
            <v>7991445.5162376333</v>
          </cell>
          <cell r="BW547">
            <v>8002776.8159139445</v>
          </cell>
          <cell r="BX547">
            <v>8014124.1825648835</v>
          </cell>
          <cell r="BY547">
            <v>8025487.638972275</v>
          </cell>
          <cell r="BZ547">
            <v>8036867.2079502456</v>
          </cell>
          <cell r="CA547">
            <v>8048262.9123452716</v>
          </cell>
          <cell r="CB547">
            <v>8059674.7750362232</v>
          </cell>
          <cell r="CC547">
            <v>8071102.8189344089</v>
          </cell>
          <cell r="CD547">
            <v>8082547.0669836299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</row>
        <row r="553">
          <cell r="R553">
            <v>3972572</v>
          </cell>
          <cell r="S553">
            <v>4274019</v>
          </cell>
          <cell r="T553">
            <v>4740979</v>
          </cell>
          <cell r="U553">
            <v>5029431</v>
          </cell>
          <cell r="V553">
            <v>5330654</v>
          </cell>
          <cell r="W553">
            <v>5612180</v>
          </cell>
          <cell r="X553">
            <v>5893509</v>
          </cell>
          <cell r="Y553">
            <v>6715720</v>
          </cell>
          <cell r="Z553">
            <v>6344338</v>
          </cell>
          <cell r="AA553">
            <v>7255572</v>
          </cell>
          <cell r="AB553">
            <v>7652311.5195424864</v>
          </cell>
          <cell r="AC553">
            <v>8076864.5760833062</v>
          </cell>
          <cell r="AD553">
            <v>8483363.7129985131</v>
          </cell>
          <cell r="AE553">
            <v>8871954.1465262473</v>
          </cell>
          <cell r="AF553">
            <v>9242156.4795948304</v>
          </cell>
          <cell r="AG553">
            <v>9592581.612497367</v>
          </cell>
          <cell r="AH553">
            <v>9923038.9087285902</v>
          </cell>
          <cell r="AI553">
            <v>10235080.972785732</v>
          </cell>
          <cell r="AJ553">
            <v>10530946.893615689</v>
          </cell>
          <cell r="AK553">
            <v>10811264.844788345</v>
          </cell>
          <cell r="AL553">
            <v>10958982.707861746</v>
          </cell>
          <cell r="AM553">
            <v>11100972.44069243</v>
          </cell>
          <cell r="AN553">
            <v>11238049.019938661</v>
          </cell>
          <cell r="AO553">
            <v>11371442.199241323</v>
          </cell>
          <cell r="AP553">
            <v>11503932.487199193</v>
          </cell>
          <cell r="AQ553">
            <v>11634192.447186334</v>
          </cell>
          <cell r="AR553">
            <v>11758935.723022994</v>
          </cell>
          <cell r="AS553">
            <v>11878617.817982482</v>
          </cell>
          <cell r="AT553">
            <v>11993967.296851682</v>
          </cell>
          <cell r="AU553">
            <v>12105174.566310659</v>
          </cell>
          <cell r="AV553">
            <v>12211580.341351155</v>
          </cell>
          <cell r="AW553">
            <v>12312792.086654833</v>
          </cell>
          <cell r="AX553">
            <v>12409032.068583027</v>
          </cell>
          <cell r="AY553">
            <v>12500759.096602397</v>
          </cell>
          <cell r="AZ553">
            <v>12587999.319696628</v>
          </cell>
          <cell r="BA553">
            <v>12670123.809723582</v>
          </cell>
          <cell r="BB553">
            <v>12746739.430238854</v>
          </cell>
          <cell r="BC553">
            <v>12817985.341925751</v>
          </cell>
          <cell r="BD553">
            <v>12884251.224753816</v>
          </cell>
          <cell r="BE553">
            <v>12945614.022858961</v>
          </cell>
          <cell r="BF553">
            <v>13001615.678182108</v>
          </cell>
          <cell r="BG553">
            <v>13051961.939516012</v>
          </cell>
          <cell r="BH553">
            <v>13096805.042035824</v>
          </cell>
          <cell r="BI553">
            <v>13136515.880521657</v>
          </cell>
          <cell r="BJ553">
            <v>13155142.522953534</v>
          </cell>
          <cell r="BK553">
            <v>13173795.576635661</v>
          </cell>
          <cell r="BL553">
            <v>13192475.0790173</v>
          </cell>
          <cell r="BM553">
            <v>13211181.067600826</v>
          </cell>
          <cell r="BN553">
            <v>13229913.579941778</v>
          </cell>
          <cell r="BO553">
            <v>13248672.653648956</v>
          </cell>
          <cell r="BP553">
            <v>13267458.326384481</v>
          </cell>
          <cell r="BQ553">
            <v>13286270.635863882</v>
          </cell>
          <cell r="BR553">
            <v>13305109.619856156</v>
          </cell>
          <cell r="BS553">
            <v>13323975.316183863</v>
          </cell>
          <cell r="BT553">
            <v>13342867.762723185</v>
          </cell>
          <cell r="BU553">
            <v>13361786.997404018</v>
          </cell>
          <cell r="BV553">
            <v>13380733.058210036</v>
          </cell>
          <cell r="BW553">
            <v>13399705.98317877</v>
          </cell>
          <cell r="BX553">
            <v>13418705.810401684</v>
          </cell>
          <cell r="BY553">
            <v>13437732.578024257</v>
          </cell>
          <cell r="BZ553">
            <v>13456786.324246055</v>
          </cell>
          <cell r="CA553">
            <v>13475867.087320806</v>
          </cell>
          <cell r="CB553">
            <v>13494974.905556481</v>
          </cell>
          <cell r="CC553">
            <v>13514109.817315366</v>
          </cell>
          <cell r="CD553">
            <v>13533271.861014146</v>
          </cell>
        </row>
        <row r="557">
          <cell r="R557">
            <v>51262103.5</v>
          </cell>
          <cell r="S557">
            <v>60977461.5</v>
          </cell>
          <cell r="T557">
            <v>70940993</v>
          </cell>
          <cell r="U557">
            <v>79270805</v>
          </cell>
          <cell r="V557">
            <v>87301289.5</v>
          </cell>
          <cell r="W557">
            <v>92983373</v>
          </cell>
          <cell r="X557">
            <v>97655240.5</v>
          </cell>
          <cell r="Y557">
            <v>103737767.5</v>
          </cell>
          <cell r="Z557">
            <v>104575945.5</v>
          </cell>
          <cell r="AA557">
            <v>105047813</v>
          </cell>
          <cell r="AB557">
            <v>110077415.74814263</v>
          </cell>
          <cell r="AC557">
            <v>114757941.99211766</v>
          </cell>
          <cell r="AD557">
            <v>119260888.17179021</v>
          </cell>
          <cell r="AE557">
            <v>123591964.39330295</v>
          </cell>
          <cell r="AF557">
            <v>127758849.09770396</v>
          </cell>
          <cell r="AG557">
            <v>131773054.76988548</v>
          </cell>
          <cell r="AH557">
            <v>135645342.27790374</v>
          </cell>
          <cell r="AI557">
            <v>139381977.48347524</v>
          </cell>
          <cell r="AJ557">
            <v>142987806.50637016</v>
          </cell>
          <cell r="AK557">
            <v>146467729.65521711</v>
          </cell>
          <cell r="AL557">
            <v>148743256.47695935</v>
          </cell>
          <cell r="AM557">
            <v>149862329.50476819</v>
          </cell>
          <cell r="AN557">
            <v>150953494.03610092</v>
          </cell>
          <cell r="AO557">
            <v>152015780.9012787</v>
          </cell>
          <cell r="AP557">
            <v>153048444.83400834</v>
          </cell>
          <cell r="AQ557">
            <v>154053293.99077201</v>
          </cell>
          <cell r="AR557">
            <v>155032299.325544</v>
          </cell>
          <cell r="AS557">
            <v>155984993.08050507</v>
          </cell>
          <cell r="AT557">
            <v>156910465.29068714</v>
          </cell>
          <cell r="AU557">
            <v>157808443.09448451</v>
          </cell>
          <cell r="AV557">
            <v>158678815.36787325</v>
          </cell>
          <cell r="AW557">
            <v>159521484.88323233</v>
          </cell>
          <cell r="AX557">
            <v>160336274.30963799</v>
          </cell>
          <cell r="AY557">
            <v>161123042.50876254</v>
          </cell>
          <cell r="AZ557">
            <v>161881834.22098774</v>
          </cell>
          <cell r="BA557">
            <v>162612835.87636068</v>
          </cell>
          <cell r="BB557">
            <v>163316179.35686642</v>
          </cell>
          <cell r="BC557">
            <v>163991913.72538382</v>
          </cell>
          <cell r="BD557">
            <v>164640125.87565494</v>
          </cell>
          <cell r="BE557">
            <v>165261047.08510584</v>
          </cell>
          <cell r="BF557">
            <v>165855050.88534641</v>
          </cell>
          <cell r="BG557">
            <v>166422511.36783421</v>
          </cell>
          <cell r="BH557">
            <v>166963745.61408526</v>
          </cell>
          <cell r="BI557">
            <v>167466438.17036384</v>
          </cell>
          <cell r="BJ557">
            <v>167814816.31280899</v>
          </cell>
          <cell r="BK557">
            <v>168034528.32486284</v>
          </cell>
          <cell r="BL557">
            <v>168254527.99547565</v>
          </cell>
          <cell r="BM557">
            <v>168474815.70126528</v>
          </cell>
          <cell r="BN557">
            <v>168695391.81934252</v>
          </cell>
          <cell r="BO557">
            <v>168916256.72731197</v>
          </cell>
          <cell r="BP557">
            <v>169137410.80327255</v>
          </cell>
          <cell r="BQ557">
            <v>169358854.42581832</v>
          </cell>
          <cell r="BR557">
            <v>169580587.97403893</v>
          </cell>
          <cell r="BS557">
            <v>169802611.82752037</v>
          </cell>
          <cell r="BT557">
            <v>170024926.36634558</v>
          </cell>
          <cell r="BU557">
            <v>170247531.97109514</v>
          </cell>
          <cell r="BV557">
            <v>170470429.02284795</v>
          </cell>
          <cell r="BW557">
            <v>170693617.90318185</v>
          </cell>
          <cell r="BX557">
            <v>170917098.99417412</v>
          </cell>
          <cell r="BY557">
            <v>171140872.67840242</v>
          </cell>
          <cell r="BZ557">
            <v>171364939.33894527</v>
          </cell>
          <cell r="CA557">
            <v>171589299.35938266</v>
          </cell>
          <cell r="CB557">
            <v>171813953.12379688</v>
          </cell>
          <cell r="CC557">
            <v>172038901.0167731</v>
          </cell>
          <cell r="CD557">
            <v>172264143.42339987</v>
          </cell>
        </row>
        <row r="561">
          <cell r="R561">
            <v>23840645029.905758</v>
          </cell>
          <cell r="S561">
            <v>41804499921.51297</v>
          </cell>
          <cell r="T561">
            <v>61495952192.747215</v>
          </cell>
          <cell r="U561">
            <v>77433286721.632202</v>
          </cell>
          <cell r="V561">
            <v>82645013634.178253</v>
          </cell>
          <cell r="W561">
            <v>94513793041.743988</v>
          </cell>
          <cell r="X561">
            <v>111103038582.5513</v>
          </cell>
          <cell r="Y561">
            <v>116880624316.81052</v>
          </cell>
          <cell r="Z561">
            <v>118462709804.0282</v>
          </cell>
          <cell r="AA561">
            <v>115539879963.75197</v>
          </cell>
          <cell r="AB561">
            <v>122733312329.18507</v>
          </cell>
          <cell r="AC561">
            <v>129067094482.44006</v>
          </cell>
          <cell r="AD561">
            <v>134628760083.90443</v>
          </cell>
          <cell r="AE561">
            <v>140029647209.99625</v>
          </cell>
          <cell r="AF561">
            <v>145275846876.76892</v>
          </cell>
          <cell r="AG561">
            <v>150377962569.70731</v>
          </cell>
          <cell r="AH561">
            <v>154576895770.86823</v>
          </cell>
          <cell r="AI561">
            <v>158602661050.54123</v>
          </cell>
          <cell r="AJ561">
            <v>162460883107.24765</v>
          </cell>
          <cell r="AK561">
            <v>166157244388.76959</v>
          </cell>
          <cell r="AL561">
            <v>168738668072.49472</v>
          </cell>
          <cell r="AM561">
            <v>170008177001.24112</v>
          </cell>
          <cell r="AN561">
            <v>171246025721.41861</v>
          </cell>
          <cell r="AO561">
            <v>172451114778.80902</v>
          </cell>
          <cell r="AP561">
            <v>173622598721.69485</v>
          </cell>
          <cell r="AQ561">
            <v>174762528775.27905</v>
          </cell>
          <cell r="AR561">
            <v>175873140846.9657</v>
          </cell>
          <cell r="AS561">
            <v>176953904298.7059</v>
          </cell>
          <cell r="AT561">
            <v>178003786839.82413</v>
          </cell>
          <cell r="AU561">
            <v>179022478928.19385</v>
          </cell>
          <cell r="AV561">
            <v>180009854501.49658</v>
          </cell>
          <cell r="AW561">
            <v>180965803261.89639</v>
          </cell>
          <cell r="AX561">
            <v>181890124040.04568</v>
          </cell>
          <cell r="AY561">
            <v>182782656724.52832</v>
          </cell>
          <cell r="AZ561">
            <v>183643452070.1322</v>
          </cell>
          <cell r="BA561">
            <v>184472721568.51462</v>
          </cell>
          <cell r="BB561">
            <v>185270614830.42795</v>
          </cell>
          <cell r="BC561">
            <v>186037187514.22623</v>
          </cell>
          <cell r="BD561">
            <v>186772538194.69284</v>
          </cell>
          <cell r="BE561">
            <v>187476929239.65384</v>
          </cell>
          <cell r="BF561">
            <v>188150784394.21085</v>
          </cell>
          <cell r="BG561">
            <v>188794528038.57297</v>
          </cell>
          <cell r="BH561">
            <v>189408519879.21664</v>
          </cell>
          <cell r="BI561">
            <v>189978788907.91406</v>
          </cell>
          <cell r="BJ561">
            <v>190373999185.90649</v>
          </cell>
          <cell r="BK561">
            <v>190623246870.48465</v>
          </cell>
          <cell r="BL561">
            <v>190872820883.28262</v>
          </cell>
          <cell r="BM561">
            <v>191122721651.54669</v>
          </cell>
          <cell r="BN561">
            <v>191372949603.08224</v>
          </cell>
          <cell r="BO561">
            <v>191623505166.25488</v>
          </cell>
          <cell r="BP561">
            <v>191874388769.99103</v>
          </cell>
          <cell r="BQ561">
            <v>192125600843.77878</v>
          </cell>
          <cell r="BR561">
            <v>192377141817.66846</v>
          </cell>
          <cell r="BS561">
            <v>192629012122.27338</v>
          </cell>
          <cell r="BT561">
            <v>192881212188.77072</v>
          </cell>
          <cell r="BU561">
            <v>193133742448.90207</v>
          </cell>
          <cell r="BV561">
            <v>193386603334.97446</v>
          </cell>
          <cell r="BW561">
            <v>193639795279.86084</v>
          </cell>
          <cell r="BX561">
            <v>193893318717.00076</v>
          </cell>
          <cell r="BY561">
            <v>194147174080.40143</v>
          </cell>
          <cell r="BZ561">
            <v>194401361804.63821</v>
          </cell>
          <cell r="CA561">
            <v>194655882324.85547</v>
          </cell>
          <cell r="CB561">
            <v>194910736076.76727</v>
          </cell>
          <cell r="CC561">
            <v>195165923496.65814</v>
          </cell>
          <cell r="CD561">
            <v>195421445021.38373</v>
          </cell>
        </row>
        <row r="562">
          <cell r="R562">
            <v>2792625835.6390438</v>
          </cell>
          <cell r="S562">
            <v>7875891546.0034609</v>
          </cell>
          <cell r="T562">
            <v>10942073840.083055</v>
          </cell>
          <cell r="U562">
            <v>12967368891.23115</v>
          </cell>
          <cell r="V562">
            <v>8650094360.1608753</v>
          </cell>
          <cell r="W562">
            <v>9892347913.0469723</v>
          </cell>
          <cell r="X562">
            <v>11628672138.571896</v>
          </cell>
          <cell r="Y562">
            <v>12233386925.07407</v>
          </cell>
          <cell r="Z562">
            <v>12398976936.479364</v>
          </cell>
          <cell r="AA562">
            <v>12798263626.754066</v>
          </cell>
          <cell r="AB562">
            <v>13897742719.628309</v>
          </cell>
          <cell r="AC562">
            <v>15087983552.814837</v>
          </cell>
          <cell r="AD562">
            <v>16237747787.54929</v>
          </cell>
          <cell r="AE562">
            <v>17415359120.6754</v>
          </cell>
          <cell r="AF562">
            <v>18620674024.284271</v>
          </cell>
          <cell r="AG562">
            <v>19854215026.176212</v>
          </cell>
          <cell r="AH562">
            <v>21012020156.634903</v>
          </cell>
          <cell r="AI562">
            <v>22186407844.367786</v>
          </cell>
          <cell r="AJ562">
            <v>23376903945.480995</v>
          </cell>
          <cell r="AK562">
            <v>24583100501.781082</v>
          </cell>
          <cell r="AL562">
            <v>24965024251.709263</v>
          </cell>
          <cell r="AM562">
            <v>25152849138.298386</v>
          </cell>
          <cell r="AN562">
            <v>25335989871.078743</v>
          </cell>
          <cell r="AO562">
            <v>25514283784.897572</v>
          </cell>
          <cell r="AP562">
            <v>25687605794.480263</v>
          </cell>
          <cell r="AQ562">
            <v>25856259380.276943</v>
          </cell>
          <cell r="AR562">
            <v>26020575346.620754</v>
          </cell>
          <cell r="AS562">
            <v>26180475185.177391</v>
          </cell>
          <cell r="AT562">
            <v>26335806167.695297</v>
          </cell>
          <cell r="AU562">
            <v>26486522497.163113</v>
          </cell>
          <cell r="AV562">
            <v>26632605522.557491</v>
          </cell>
          <cell r="AW562">
            <v>26774038925.223202</v>
          </cell>
          <cell r="AX562">
            <v>26910792941.990372</v>
          </cell>
          <cell r="AY562">
            <v>27042843884.243744</v>
          </cell>
          <cell r="AZ562">
            <v>27170199261.195797</v>
          </cell>
          <cell r="BA562">
            <v>27292890363.210571</v>
          </cell>
          <cell r="BB562">
            <v>27410939325.321518</v>
          </cell>
          <cell r="BC562">
            <v>27524354382.227737</v>
          </cell>
          <cell r="BD562">
            <v>27633150118.149235</v>
          </cell>
          <cell r="BE562">
            <v>27737365350.620926</v>
          </cell>
          <cell r="BF562">
            <v>27837062773.077927</v>
          </cell>
          <cell r="BG562">
            <v>27932305172.920021</v>
          </cell>
          <cell r="BH562">
            <v>28023145769.015259</v>
          </cell>
          <cell r="BI562">
            <v>28107517539.244671</v>
          </cell>
          <cell r="BJ562">
            <v>28165989223.816502</v>
          </cell>
          <cell r="BK562">
            <v>28202865623.051216</v>
          </cell>
          <cell r="BL562">
            <v>28239790302.813541</v>
          </cell>
          <cell r="BM562">
            <v>28276763326.314899</v>
          </cell>
          <cell r="BN562">
            <v>28313784756.849464</v>
          </cell>
          <cell r="BO562">
            <v>28350854657.794266</v>
          </cell>
          <cell r="BP562">
            <v>28387973092.609329</v>
          </cell>
          <cell r="BQ562">
            <v>28425140124.837769</v>
          </cell>
          <cell r="BR562">
            <v>28462355818.105869</v>
          </cell>
          <cell r="BS562">
            <v>28499620236.123234</v>
          </cell>
          <cell r="BT562">
            <v>28536933442.682888</v>
          </cell>
          <cell r="BU562">
            <v>28574295501.661335</v>
          </cell>
          <cell r="BV562">
            <v>28611706477.018768</v>
          </cell>
          <cell r="BW562">
            <v>28649166432.799088</v>
          </cell>
          <cell r="BX562">
            <v>28686675433.130039</v>
          </cell>
          <cell r="BY562">
            <v>28724233542.223328</v>
          </cell>
          <cell r="BZ562">
            <v>28761840824.374756</v>
          </cell>
          <cell r="CA562">
            <v>28799497343.964275</v>
          </cell>
          <cell r="CB562">
            <v>28837203165.45615</v>
          </cell>
          <cell r="CC562">
            <v>28874958353.399017</v>
          </cell>
          <cell r="CD562">
            <v>28912762972.426037</v>
          </cell>
        </row>
        <row r="563">
          <cell r="R563">
            <v>310291759.51544935</v>
          </cell>
          <cell r="S563">
            <v>875099060.6670512</v>
          </cell>
          <cell r="T563">
            <v>1930954207.0734804</v>
          </cell>
          <cell r="U563">
            <v>3241842222.8077874</v>
          </cell>
          <cell r="V563">
            <v>8650094360.1608753</v>
          </cell>
          <cell r="W563">
            <v>9892347913.0469723</v>
          </cell>
          <cell r="X563">
            <v>11628672138.571896</v>
          </cell>
          <cell r="Y563">
            <v>12233386925.07407</v>
          </cell>
          <cell r="Z563">
            <v>12398976936.479364</v>
          </cell>
          <cell r="AA563">
            <v>12798263626.754066</v>
          </cell>
          <cell r="AB563">
            <v>13897742719.628309</v>
          </cell>
          <cell r="AC563">
            <v>15087983552.814837</v>
          </cell>
          <cell r="AD563">
            <v>16237747787.54929</v>
          </cell>
          <cell r="AE563">
            <v>17415359120.6754</v>
          </cell>
          <cell r="AF563">
            <v>18620674024.284271</v>
          </cell>
          <cell r="AG563">
            <v>19854215026.176212</v>
          </cell>
          <cell r="AH563">
            <v>21012020156.634903</v>
          </cell>
          <cell r="AI563">
            <v>22186407844.367786</v>
          </cell>
          <cell r="AJ563">
            <v>23376903945.480995</v>
          </cell>
          <cell r="AK563">
            <v>24583100501.781082</v>
          </cell>
          <cell r="AL563">
            <v>24965024251.709263</v>
          </cell>
          <cell r="AM563">
            <v>25152849138.298386</v>
          </cell>
          <cell r="AN563">
            <v>25335989871.078743</v>
          </cell>
          <cell r="AO563">
            <v>25514283784.897572</v>
          </cell>
          <cell r="AP563">
            <v>25687605794.480263</v>
          </cell>
          <cell r="AQ563">
            <v>25856259380.276943</v>
          </cell>
          <cell r="AR563">
            <v>26020575346.620754</v>
          </cell>
          <cell r="AS563">
            <v>26180475185.177391</v>
          </cell>
          <cell r="AT563">
            <v>26335806167.695297</v>
          </cell>
          <cell r="AU563">
            <v>26486522497.163113</v>
          </cell>
          <cell r="AV563">
            <v>26632605522.557491</v>
          </cell>
          <cell r="AW563">
            <v>26774038925.223202</v>
          </cell>
          <cell r="AX563">
            <v>26910792941.990372</v>
          </cell>
          <cell r="AY563">
            <v>27042843884.243744</v>
          </cell>
          <cell r="AZ563">
            <v>27170199261.195797</v>
          </cell>
          <cell r="BA563">
            <v>27292890363.210571</v>
          </cell>
          <cell r="BB563">
            <v>27410939325.321518</v>
          </cell>
          <cell r="BC563">
            <v>27524354382.227737</v>
          </cell>
          <cell r="BD563">
            <v>27633150118.149235</v>
          </cell>
          <cell r="BE563">
            <v>27737365350.620926</v>
          </cell>
          <cell r="BF563">
            <v>27837062773.077927</v>
          </cell>
          <cell r="BG563">
            <v>27932305172.920021</v>
          </cell>
          <cell r="BH563">
            <v>28023145769.015259</v>
          </cell>
          <cell r="BI563">
            <v>28107517539.244671</v>
          </cell>
          <cell r="BJ563">
            <v>28165989223.816502</v>
          </cell>
          <cell r="BK563">
            <v>28202865623.051216</v>
          </cell>
          <cell r="BL563">
            <v>28239790302.813541</v>
          </cell>
          <cell r="BM563">
            <v>28276763326.314899</v>
          </cell>
          <cell r="BN563">
            <v>28313784756.849464</v>
          </cell>
          <cell r="BO563">
            <v>28350854657.794266</v>
          </cell>
          <cell r="BP563">
            <v>28387973092.609329</v>
          </cell>
          <cell r="BQ563">
            <v>28425140124.837769</v>
          </cell>
          <cell r="BR563">
            <v>28462355818.105869</v>
          </cell>
          <cell r="BS563">
            <v>28499620236.123234</v>
          </cell>
          <cell r="BT563">
            <v>28536933442.682888</v>
          </cell>
          <cell r="BU563">
            <v>28574295501.661335</v>
          </cell>
          <cell r="BV563">
            <v>28611706477.018768</v>
          </cell>
          <cell r="BW563">
            <v>28649166432.799088</v>
          </cell>
          <cell r="BX563">
            <v>28686675433.130039</v>
          </cell>
          <cell r="BY563">
            <v>28724233542.223328</v>
          </cell>
          <cell r="BZ563">
            <v>28761840824.374756</v>
          </cell>
          <cell r="CA563">
            <v>28799497343.964275</v>
          </cell>
          <cell r="CB563">
            <v>28837203165.45615</v>
          </cell>
          <cell r="CC563">
            <v>28874958353.399017</v>
          </cell>
          <cell r="CD563">
            <v>28912762972.426037</v>
          </cell>
        </row>
        <row r="564">
          <cell r="R564">
            <v>95966523.561479166</v>
          </cell>
          <cell r="S564">
            <v>270649194.02073747</v>
          </cell>
          <cell r="T564">
            <v>398134888.05638772</v>
          </cell>
          <cell r="U564">
            <v>501315807.65068877</v>
          </cell>
          <cell r="V564">
            <v>535057383.10273457</v>
          </cell>
          <cell r="W564">
            <v>611897809.05445182</v>
          </cell>
          <cell r="X564">
            <v>719299307.54052961</v>
          </cell>
          <cell r="Y564">
            <v>756704345.88087046</v>
          </cell>
          <cell r="Z564">
            <v>766947026.99872363</v>
          </cell>
          <cell r="AA564">
            <v>1066521968.8961722</v>
          </cell>
          <cell r="AB564">
            <v>1462920286.2766643</v>
          </cell>
          <cell r="AC564">
            <v>1588208795.0331409</v>
          </cell>
          <cell r="AD564">
            <v>1709236609.2157147</v>
          </cell>
          <cell r="AE564">
            <v>1833195696.9132004</v>
          </cell>
          <cell r="AF564">
            <v>1960070949.9246604</v>
          </cell>
          <cell r="AG564">
            <v>2089917371.1764436</v>
          </cell>
          <cell r="AH564">
            <v>2211791595.4352531</v>
          </cell>
          <cell r="AI564">
            <v>2335411352.0387149</v>
          </cell>
          <cell r="AJ564">
            <v>2460726731.1032629</v>
          </cell>
          <cell r="AK564">
            <v>2587694789.6611667</v>
          </cell>
          <cell r="AL564">
            <v>2627897289.6536069</v>
          </cell>
          <cell r="AM564">
            <v>2647668330.3471985</v>
          </cell>
          <cell r="AN564">
            <v>2666946302.2188153</v>
          </cell>
          <cell r="AO564">
            <v>2685714082.6207972</v>
          </cell>
          <cell r="AP564">
            <v>2703958504.6821337</v>
          </cell>
          <cell r="AQ564">
            <v>2721711513.7133632</v>
          </cell>
          <cell r="AR564">
            <v>2739007931.2232375</v>
          </cell>
          <cell r="AS564">
            <v>2755839493.176568</v>
          </cell>
          <cell r="AT564">
            <v>2772190122.9152942</v>
          </cell>
          <cell r="AU564">
            <v>2788054999.7013807</v>
          </cell>
          <cell r="AV564">
            <v>2803432160.2692099</v>
          </cell>
          <cell r="AW564">
            <v>2818319886.8656001</v>
          </cell>
          <cell r="AX564">
            <v>2832715046.5253024</v>
          </cell>
          <cell r="AY564">
            <v>2846615145.7098684</v>
          </cell>
          <cell r="AZ564">
            <v>2860020974.8627152</v>
          </cell>
          <cell r="BA564">
            <v>2872935827.7063761</v>
          </cell>
          <cell r="BB564">
            <v>2885362034.2443705</v>
          </cell>
          <cell r="BC564">
            <v>2897300461.2871304</v>
          </cell>
          <cell r="BD564">
            <v>2908752644.0157089</v>
          </cell>
          <cell r="BE564">
            <v>2919722668.4864135</v>
          </cell>
          <cell r="BF564">
            <v>2930217134.008203</v>
          </cell>
          <cell r="BG564">
            <v>2940242649.7810555</v>
          </cell>
          <cell r="BH564">
            <v>2949804817.7910795</v>
          </cell>
          <cell r="BI564">
            <v>2958686056.7625971</v>
          </cell>
          <cell r="BJ564">
            <v>2964840970.9280529</v>
          </cell>
          <cell r="BK564">
            <v>2968722697.1632867</v>
          </cell>
          <cell r="BL564">
            <v>2972609505.5593209</v>
          </cell>
          <cell r="BM564">
            <v>2976501402.76999</v>
          </cell>
          <cell r="BN564">
            <v>2980398395.457839</v>
          </cell>
          <cell r="BO564">
            <v>2984300490.2941341</v>
          </cell>
          <cell r="BP564">
            <v>2988207693.9588776</v>
          </cell>
          <cell r="BQ564">
            <v>2992120013.1408176</v>
          </cell>
          <cell r="BR564">
            <v>2996037454.5374603</v>
          </cell>
          <cell r="BS564">
            <v>2999960024.8550777</v>
          </cell>
          <cell r="BT564">
            <v>3003887730.8087249</v>
          </cell>
          <cell r="BU564">
            <v>3007820579.1222467</v>
          </cell>
          <cell r="BV564">
            <v>3011758576.5282917</v>
          </cell>
          <cell r="BW564">
            <v>3015701729.7683253</v>
          </cell>
          <cell r="BX564">
            <v>3019650045.5926356</v>
          </cell>
          <cell r="BY564">
            <v>3023603530.7603507</v>
          </cell>
          <cell r="BZ564">
            <v>3027562192.0394487</v>
          </cell>
          <cell r="CA564">
            <v>3031526036.2067666</v>
          </cell>
          <cell r="CB564">
            <v>3035495070.0480156</v>
          </cell>
          <cell r="CC564">
            <v>3039469300.3577919</v>
          </cell>
          <cell r="CD564">
            <v>3043448733.9395833</v>
          </cell>
        </row>
        <row r="565">
          <cell r="R565">
            <v>12135199410.618467</v>
          </cell>
          <cell r="S565">
            <v>14381224069.764084</v>
          </cell>
          <cell r="T565">
            <v>18950262422.328949</v>
          </cell>
          <cell r="U565">
            <v>19547420129.520176</v>
          </cell>
          <cell r="V565">
            <v>19017410402.957203</v>
          </cell>
          <cell r="W565">
            <v>18771952510.153751</v>
          </cell>
          <cell r="X565">
            <v>18534787037.333633</v>
          </cell>
          <cell r="Y565">
            <v>20742205208.708088</v>
          </cell>
          <cell r="Z565">
            <v>20390376940.889351</v>
          </cell>
          <cell r="AA565">
            <v>20150871489.260757</v>
          </cell>
          <cell r="AB565">
            <v>21163559110.963898</v>
          </cell>
          <cell r="AC565">
            <v>22013695370.099159</v>
          </cell>
          <cell r="AD565">
            <v>22721724002.538822</v>
          </cell>
          <cell r="AE565">
            <v>23428090366.134659</v>
          </cell>
          <cell r="AF565">
            <v>24088061888.29686</v>
          </cell>
          <cell r="AG565">
            <v>24765162470.535824</v>
          </cell>
          <cell r="AH565">
            <v>25312133540.866901</v>
          </cell>
          <cell r="AI565">
            <v>25890755910.526627</v>
          </cell>
          <cell r="AJ565">
            <v>26440521291.313656</v>
          </cell>
          <cell r="AK565">
            <v>26962707612.102406</v>
          </cell>
          <cell r="AL565">
            <v>27332080031.898918</v>
          </cell>
          <cell r="AM565">
            <v>27581461018.242718</v>
          </cell>
          <cell r="AN565">
            <v>27823108519.051189</v>
          </cell>
          <cell r="AO565">
            <v>28057652170.230946</v>
          </cell>
          <cell r="AP565">
            <v>28286390514.553127</v>
          </cell>
          <cell r="AQ565">
            <v>28510064880.726158</v>
          </cell>
          <cell r="AR565">
            <v>28727402190.818993</v>
          </cell>
          <cell r="AS565">
            <v>28937433413.530567</v>
          </cell>
          <cell r="AT565">
            <v>29140472488.997063</v>
          </cell>
          <cell r="AU565">
            <v>29336818905.207466</v>
          </cell>
          <cell r="AV565">
            <v>29526331711.857327</v>
          </cell>
          <cell r="AW565">
            <v>29708683093.018826</v>
          </cell>
          <cell r="AX565">
            <v>29883822842.5271</v>
          </cell>
          <cell r="AY565">
            <v>30051977716.078678</v>
          </cell>
          <cell r="AZ565">
            <v>30213330865.758724</v>
          </cell>
          <cell r="BA565">
            <v>30367732651.997719</v>
          </cell>
          <cell r="BB565">
            <v>30514892793.256485</v>
          </cell>
          <cell r="BC565">
            <v>30654755340.583893</v>
          </cell>
          <cell r="BD565">
            <v>30787516172.928837</v>
          </cell>
          <cell r="BE565">
            <v>30913367445.193508</v>
          </cell>
          <cell r="BF565">
            <v>31032249489.984562</v>
          </cell>
          <cell r="BG565">
            <v>31143984013.981815</v>
          </cell>
          <cell r="BH565">
            <v>31248576312.790195</v>
          </cell>
          <cell r="BI565">
            <v>31344500214.658794</v>
          </cell>
          <cell r="BJ565">
            <v>31410895176.44437</v>
          </cell>
          <cell r="BK565">
            <v>31452922550.907536</v>
          </cell>
          <cell r="BL565">
            <v>31495006085.308723</v>
          </cell>
          <cell r="BM565">
            <v>31537145854.599953</v>
          </cell>
          <cell r="BN565">
            <v>31579341933.832901</v>
          </cell>
          <cell r="BO565">
            <v>31621594398.15958</v>
          </cell>
          <cell r="BP565">
            <v>31663903322.831902</v>
          </cell>
          <cell r="BQ565">
            <v>31706268783.202282</v>
          </cell>
          <cell r="BR565">
            <v>31748690854.723522</v>
          </cell>
          <cell r="BS565">
            <v>31791169612.948975</v>
          </cell>
          <cell r="BT565">
            <v>31833705133.532703</v>
          </cell>
          <cell r="BU565">
            <v>31876297492.229679</v>
          </cell>
          <cell r="BV565">
            <v>31918946764.895847</v>
          </cell>
          <cell r="BW565">
            <v>31961653027.488182</v>
          </cell>
          <cell r="BX565">
            <v>32004416356.065033</v>
          </cell>
          <cell r="BY565">
            <v>32047236826.78603</v>
          </cell>
          <cell r="BZ565">
            <v>32090114515.912384</v>
          </cell>
          <cell r="CA565">
            <v>32133049499.806904</v>
          </cell>
          <cell r="CB565">
            <v>32176041854.934299</v>
          </cell>
          <cell r="CC565">
            <v>32219091657.861118</v>
          </cell>
          <cell r="CD565">
            <v>32262198985.255959</v>
          </cell>
        </row>
        <row r="566">
          <cell r="R566">
            <v>310291759.51544935</v>
          </cell>
          <cell r="S566">
            <v>875099060.6670512</v>
          </cell>
          <cell r="T566">
            <v>1930954207.0734804</v>
          </cell>
          <cell r="U566">
            <v>3241842222.8077874</v>
          </cell>
          <cell r="V566">
            <v>8650094360.1608753</v>
          </cell>
          <cell r="W566">
            <v>9892347913.0469723</v>
          </cell>
          <cell r="X566">
            <v>11628672138.571896</v>
          </cell>
          <cell r="Y566">
            <v>12233386925.07407</v>
          </cell>
          <cell r="Z566">
            <v>12398976936.479364</v>
          </cell>
          <cell r="AA566">
            <v>12798263626.754066</v>
          </cell>
          <cell r="AB566">
            <v>13897742719.628309</v>
          </cell>
          <cell r="AC566">
            <v>15087983552.814837</v>
          </cell>
          <cell r="AD566">
            <v>16237747787.54929</v>
          </cell>
          <cell r="AE566">
            <v>17415359120.6754</v>
          </cell>
          <cell r="AF566">
            <v>18620674024.284271</v>
          </cell>
          <cell r="AG566">
            <v>19854215026.176212</v>
          </cell>
          <cell r="AH566">
            <v>21012020156.634903</v>
          </cell>
          <cell r="AI566">
            <v>22186407844.367786</v>
          </cell>
          <cell r="AJ566">
            <v>23376903945.480995</v>
          </cell>
          <cell r="AK566">
            <v>24583100501.781082</v>
          </cell>
          <cell r="AL566">
            <v>24965024251.709263</v>
          </cell>
          <cell r="AM566">
            <v>25152849138.298386</v>
          </cell>
          <cell r="AN566">
            <v>25335989871.078743</v>
          </cell>
          <cell r="AO566">
            <v>25514283784.897572</v>
          </cell>
          <cell r="AP566">
            <v>25687605794.480263</v>
          </cell>
          <cell r="AQ566">
            <v>25856259380.276943</v>
          </cell>
          <cell r="AR566">
            <v>26020575346.620754</v>
          </cell>
          <cell r="AS566">
            <v>26180475185.177391</v>
          </cell>
          <cell r="AT566">
            <v>26335806167.695297</v>
          </cell>
          <cell r="AU566">
            <v>26486522497.163113</v>
          </cell>
          <cell r="AV566">
            <v>26632605522.557491</v>
          </cell>
          <cell r="AW566">
            <v>26774038925.223202</v>
          </cell>
          <cell r="AX566">
            <v>26910792941.990372</v>
          </cell>
          <cell r="AY566">
            <v>27042843884.243744</v>
          </cell>
          <cell r="AZ566">
            <v>27170199261.195797</v>
          </cell>
          <cell r="BA566">
            <v>27292890363.210571</v>
          </cell>
          <cell r="BB566">
            <v>27410939325.321518</v>
          </cell>
          <cell r="BC566">
            <v>27524354382.227737</v>
          </cell>
          <cell r="BD566">
            <v>27633150118.149235</v>
          </cell>
          <cell r="BE566">
            <v>27737365350.620926</v>
          </cell>
          <cell r="BF566">
            <v>27837062773.077927</v>
          </cell>
          <cell r="BG566">
            <v>27932305172.920021</v>
          </cell>
          <cell r="BH566">
            <v>28023145769.015259</v>
          </cell>
          <cell r="BI566">
            <v>28107517539.244671</v>
          </cell>
          <cell r="BJ566">
            <v>28165989223.816502</v>
          </cell>
          <cell r="BK566">
            <v>28202865623.051216</v>
          </cell>
          <cell r="BL566">
            <v>28239790302.813541</v>
          </cell>
          <cell r="BM566">
            <v>28276763326.314899</v>
          </cell>
          <cell r="BN566">
            <v>28313784756.849464</v>
          </cell>
          <cell r="BO566">
            <v>28350854657.794266</v>
          </cell>
          <cell r="BP566">
            <v>28387973092.609329</v>
          </cell>
          <cell r="BQ566">
            <v>28425140124.837769</v>
          </cell>
          <cell r="BR566">
            <v>28462355818.105869</v>
          </cell>
          <cell r="BS566">
            <v>28499620236.123234</v>
          </cell>
          <cell r="BT566">
            <v>28536933442.682888</v>
          </cell>
          <cell r="BU566">
            <v>28574295501.661335</v>
          </cell>
          <cell r="BV566">
            <v>28611706477.018768</v>
          </cell>
          <cell r="BW566">
            <v>28649166432.799088</v>
          </cell>
          <cell r="BX566">
            <v>28686675433.130039</v>
          </cell>
          <cell r="BY566">
            <v>28724233542.223328</v>
          </cell>
          <cell r="BZ566">
            <v>28761840824.374756</v>
          </cell>
          <cell r="CA566">
            <v>28799497343.964275</v>
          </cell>
          <cell r="CB566">
            <v>28837203165.45615</v>
          </cell>
          <cell r="CC566">
            <v>28874958353.399017</v>
          </cell>
          <cell r="CD566">
            <v>28912762972.426037</v>
          </cell>
        </row>
        <row r="567">
          <cell r="R567">
            <v>880575692.69090927</v>
          </cell>
          <cell r="S567">
            <v>835609677.21735919</v>
          </cell>
          <cell r="T567">
            <v>747978237.30000007</v>
          </cell>
          <cell r="U567">
            <v>711414599.8951869</v>
          </cell>
          <cell r="V567">
            <v>778933730.43163884</v>
          </cell>
          <cell r="W567">
            <v>958328812.87903869</v>
          </cell>
          <cell r="X567">
            <v>1189678822.1269553</v>
          </cell>
          <cell r="Y567">
            <v>1309100270.9461286</v>
          </cell>
          <cell r="Z567">
            <v>1669894021.5786099</v>
          </cell>
          <cell r="AA567">
            <v>2360116883.8311024</v>
          </cell>
          <cell r="AB567">
            <v>2501723896.8609686</v>
          </cell>
          <cell r="AC567">
            <v>2601792852.7354074</v>
          </cell>
          <cell r="AD567">
            <v>2679846638.3174696</v>
          </cell>
          <cell r="AE567">
            <v>2746842804.2754068</v>
          </cell>
          <cell r="AF567">
            <v>2801779660.3609142</v>
          </cell>
          <cell r="AG567">
            <v>2843806355.2663274</v>
          </cell>
          <cell r="AH567">
            <v>2872244418.8189912</v>
          </cell>
          <cell r="AI567">
            <v>2900966863.0071807</v>
          </cell>
          <cell r="AJ567">
            <v>2929976531.6372528</v>
          </cell>
          <cell r="AK567">
            <v>2959276296.9536252</v>
          </cell>
          <cell r="AL567">
            <v>2985692065.030715</v>
          </cell>
          <cell r="AM567">
            <v>3025424165.833797</v>
          </cell>
          <cell r="AN567">
            <v>3063696862.1626</v>
          </cell>
          <cell r="AO567">
            <v>3100790579.630774</v>
          </cell>
          <cell r="AP567">
            <v>3137255307.7650208</v>
          </cell>
          <cell r="AQ567">
            <v>3173290328.8862548</v>
          </cell>
          <cell r="AR567">
            <v>3208262881.9504762</v>
          </cell>
          <cell r="AS567">
            <v>3241784728.1450739</v>
          </cell>
          <cell r="AT567">
            <v>3274018257.1077051</v>
          </cell>
          <cell r="AU567">
            <v>3305089501.6641431</v>
          </cell>
          <cell r="AV567">
            <v>3334934157.2491541</v>
          </cell>
          <cell r="AW567">
            <v>3363407971.4101453</v>
          </cell>
          <cell r="AX567">
            <v>3390487592.5213456</v>
          </cell>
          <cell r="AY567">
            <v>3416266427.0858464</v>
          </cell>
          <cell r="AZ567">
            <v>3440810984.9857044</v>
          </cell>
          <cell r="BA567">
            <v>3464038597.7558026</v>
          </cell>
          <cell r="BB567">
            <v>3485809093.8101892</v>
          </cell>
          <cell r="BC567">
            <v>3506087641.5093665</v>
          </cell>
          <cell r="BD567">
            <v>3524946768.9831595</v>
          </cell>
          <cell r="BE567">
            <v>3542450471.6402407</v>
          </cell>
          <cell r="BF567">
            <v>3558546481.4109173</v>
          </cell>
          <cell r="BG567">
            <v>3573131622.4446878</v>
          </cell>
          <cell r="BH567">
            <v>3586186417.8780441</v>
          </cell>
          <cell r="BI567">
            <v>3597782612.6441846</v>
          </cell>
          <cell r="BJ567">
            <v>3605783337.1857247</v>
          </cell>
          <cell r="BK567">
            <v>3610896080.7411275</v>
          </cell>
          <cell r="BL567">
            <v>3616016073.8021779</v>
          </cell>
          <cell r="BM567">
            <v>3621143326.6481557</v>
          </cell>
          <cell r="BN567">
            <v>3626277849.5729179</v>
          </cell>
          <cell r="BO567">
            <v>3631419652.8849206</v>
          </cell>
          <cell r="BP567">
            <v>3636568746.9072309</v>
          </cell>
          <cell r="BQ567">
            <v>3641725141.9775577</v>
          </cell>
          <cell r="BR567">
            <v>3646888848.4482651</v>
          </cell>
          <cell r="BS567">
            <v>3652059876.6863976</v>
          </cell>
          <cell r="BT567">
            <v>3657238237.073698</v>
          </cell>
          <cell r="BU567">
            <v>3662423940.0066333</v>
          </cell>
          <cell r="BV567">
            <v>3667616995.8964086</v>
          </cell>
          <cell r="BW567">
            <v>3672817415.1689906</v>
          </cell>
          <cell r="BX567">
            <v>3678025208.265131</v>
          </cell>
          <cell r="BY567">
            <v>3683240385.6403871</v>
          </cell>
          <cell r="BZ567">
            <v>3688462957.7651401</v>
          </cell>
          <cell r="CA567">
            <v>3693692935.1246161</v>
          </cell>
          <cell r="CB567">
            <v>3698930328.2189097</v>
          </cell>
          <cell r="CC567">
            <v>3704175147.563005</v>
          </cell>
          <cell r="CD567">
            <v>3709427403.6867929</v>
          </cell>
        </row>
        <row r="568">
          <cell r="R568">
            <v>162237174.89173034</v>
          </cell>
          <cell r="S568">
            <v>304956838.33322525</v>
          </cell>
          <cell r="T568">
            <v>448602690.76776087</v>
          </cell>
          <cell r="U568">
            <v>564862881.85993099</v>
          </cell>
          <cell r="V568">
            <v>602881558.4256165</v>
          </cell>
          <cell r="W568">
            <v>689462320.06135428</v>
          </cell>
          <cell r="X568">
            <v>810478093.00341368</v>
          </cell>
          <cell r="Y568">
            <v>852624615.07703722</v>
          </cell>
          <cell r="Z568">
            <v>864165664.22391403</v>
          </cell>
          <cell r="AA568">
            <v>853217575.11693764</v>
          </cell>
          <cell r="AB568">
            <v>911950308.32831013</v>
          </cell>
          <cell r="AC568">
            <v>964987622.29861724</v>
          </cell>
          <cell r="AD568">
            <v>1012880953.6093125</v>
          </cell>
          <cell r="AE568">
            <v>1060161366.8895615</v>
          </cell>
          <cell r="AF568">
            <v>1106863595.2515726</v>
          </cell>
          <cell r="AG568">
            <v>1153057859.9594171</v>
          </cell>
          <cell r="AH568">
            <v>1192876366.0774395</v>
          </cell>
          <cell r="AI568">
            <v>1231865328.547893</v>
          </cell>
          <cell r="AJ568">
            <v>1270052506.3758771</v>
          </cell>
          <cell r="AK568">
            <v>1307466841.0919573</v>
          </cell>
          <cell r="AL568">
            <v>1327779683.1934009</v>
          </cell>
          <cell r="AM568">
            <v>1337769261.6491106</v>
          </cell>
          <cell r="AN568">
            <v>1347509710.5947692</v>
          </cell>
          <cell r="AO568">
            <v>1356992378.5873497</v>
          </cell>
          <cell r="AP568">
            <v>1366210612.892025</v>
          </cell>
          <cell r="AQ568">
            <v>1375180554.2972779</v>
          </cell>
          <cell r="AR568">
            <v>1383919796.8285825</v>
          </cell>
          <cell r="AS568">
            <v>1392424164.9734235</v>
          </cell>
          <cell r="AT568">
            <v>1400685535.78878</v>
          </cell>
          <cell r="AU568">
            <v>1408701473.5333288</v>
          </cell>
          <cell r="AV568">
            <v>1416470986.2412846</v>
          </cell>
          <cell r="AW568">
            <v>1423993205.9952505</v>
          </cell>
          <cell r="AX568">
            <v>1431266549.8233104</v>
          </cell>
          <cell r="AY568">
            <v>1438289757.8323538</v>
          </cell>
          <cell r="AZ568">
            <v>1445063229.404319</v>
          </cell>
          <cell r="BA568">
            <v>1451588628.7358527</v>
          </cell>
          <cell r="BB568">
            <v>1457867133.0918922</v>
          </cell>
          <cell r="BC568">
            <v>1463899180.4398129</v>
          </cell>
          <cell r="BD568">
            <v>1469685546.450042</v>
          </cell>
          <cell r="BE568">
            <v>1475228295.6562927</v>
          </cell>
          <cell r="BF568">
            <v>1480530762.4462495</v>
          </cell>
          <cell r="BG568">
            <v>1485596286.2051644</v>
          </cell>
          <cell r="BH568">
            <v>1490427697.4102294</v>
          </cell>
          <cell r="BI568">
            <v>1494915060.2589958</v>
          </cell>
          <cell r="BJ568">
            <v>1498024911.6268055</v>
          </cell>
          <cell r="BK568">
            <v>1499986204.8825023</v>
          </cell>
          <cell r="BL568">
            <v>1501950065.9668143</v>
          </cell>
          <cell r="BM568">
            <v>1503916498.2416787</v>
          </cell>
          <cell r="BN568">
            <v>1505885505.0734341</v>
          </cell>
          <cell r="BO568">
            <v>1507857089.8328254</v>
          </cell>
          <cell r="BP568">
            <v>1509831255.8950114</v>
          </cell>
          <cell r="BQ568">
            <v>1511808006.639571</v>
          </cell>
          <cell r="BR568">
            <v>1513787345.450506</v>
          </cell>
          <cell r="BS568">
            <v>1515769275.7162497</v>
          </cell>
          <cell r="BT568">
            <v>1517753800.8296714</v>
          </cell>
          <cell r="BU568">
            <v>1519740924.1880822</v>
          </cell>
          <cell r="BV568">
            <v>1521730649.1932416</v>
          </cell>
          <cell r="BW568">
            <v>1523722979.2513638</v>
          </cell>
          <cell r="BX568">
            <v>1525717917.7731206</v>
          </cell>
          <cell r="BY568">
            <v>1527715468.1736505</v>
          </cell>
          <cell r="BZ568">
            <v>1529715633.8725634</v>
          </cell>
          <cell r="CA568">
            <v>1531718418.2939448</v>
          </cell>
          <cell r="CB568">
            <v>1533723824.8663652</v>
          </cell>
          <cell r="CC568">
            <v>1535731857.0228839</v>
          </cell>
          <cell r="CD568">
            <v>1537742518.2010522</v>
          </cell>
        </row>
        <row r="569">
          <cell r="R569">
            <v>108158116.59448691</v>
          </cell>
          <cell r="S569">
            <v>203304558.88881686</v>
          </cell>
          <cell r="T569">
            <v>299068460.51184058</v>
          </cell>
          <cell r="U569">
            <v>376575254.57328737</v>
          </cell>
          <cell r="V569">
            <v>401921038.95041108</v>
          </cell>
          <cell r="W569">
            <v>459641546.70756954</v>
          </cell>
          <cell r="X569">
            <v>540318728.66894245</v>
          </cell>
          <cell r="Y569">
            <v>568416410.0513581</v>
          </cell>
          <cell r="Z569">
            <v>576110442.81594265</v>
          </cell>
          <cell r="AA569">
            <v>568811716.74462509</v>
          </cell>
          <cell r="AB569">
            <v>607966872.21887338</v>
          </cell>
          <cell r="AC569">
            <v>643325081.53241146</v>
          </cell>
          <cell r="AD569">
            <v>675253969.07287502</v>
          </cell>
          <cell r="AE569">
            <v>706774244.59304106</v>
          </cell>
          <cell r="AF569">
            <v>737909063.50104856</v>
          </cell>
          <cell r="AG569">
            <v>768705239.97294474</v>
          </cell>
          <cell r="AH569">
            <v>795250910.71829319</v>
          </cell>
          <cell r="AI569">
            <v>821243552.36526215</v>
          </cell>
          <cell r="AJ569">
            <v>846701670.91725159</v>
          </cell>
          <cell r="AK569">
            <v>871644560.72797167</v>
          </cell>
          <cell r="AL569">
            <v>885186455.4622674</v>
          </cell>
          <cell r="AM569">
            <v>891846174.43274045</v>
          </cell>
          <cell r="AN569">
            <v>898339807.06317961</v>
          </cell>
          <cell r="AO569">
            <v>904661585.72489989</v>
          </cell>
          <cell r="AP569">
            <v>910807075.26135015</v>
          </cell>
          <cell r="AQ569">
            <v>916787036.19818544</v>
          </cell>
          <cell r="AR569">
            <v>922613197.8857218</v>
          </cell>
          <cell r="AS569">
            <v>928282776.64894915</v>
          </cell>
          <cell r="AT569">
            <v>933790357.19252002</v>
          </cell>
          <cell r="AU569">
            <v>939134315.68888593</v>
          </cell>
          <cell r="AV569">
            <v>944313990.82752311</v>
          </cell>
          <cell r="AW569">
            <v>949328803.99683368</v>
          </cell>
          <cell r="AX569">
            <v>954177699.88220692</v>
          </cell>
          <cell r="AY569">
            <v>958859838.55490267</v>
          </cell>
          <cell r="AZ569">
            <v>963375486.26954615</v>
          </cell>
          <cell r="BA569">
            <v>967725752.49056864</v>
          </cell>
          <cell r="BB569">
            <v>971911422.06126165</v>
          </cell>
          <cell r="BC569">
            <v>975932786.95987535</v>
          </cell>
          <cell r="BD569">
            <v>979790364.30002809</v>
          </cell>
          <cell r="BE569">
            <v>983485530.43752849</v>
          </cell>
          <cell r="BF569">
            <v>987020508.29749966</v>
          </cell>
          <cell r="BG569">
            <v>990397524.13677645</v>
          </cell>
          <cell r="BH569">
            <v>993618464.940153</v>
          </cell>
          <cell r="BI569">
            <v>996610040.17266393</v>
          </cell>
          <cell r="BJ569">
            <v>998683274.4178704</v>
          </cell>
          <cell r="BK569">
            <v>999990803.25500166</v>
          </cell>
          <cell r="BL569">
            <v>1001300043.9778763</v>
          </cell>
          <cell r="BM569">
            <v>1002610998.827786</v>
          </cell>
          <cell r="BN569">
            <v>1003923670.0489562</v>
          </cell>
          <cell r="BO569">
            <v>1005238059.8885504</v>
          </cell>
          <cell r="BP569">
            <v>1006554170.5966744</v>
          </cell>
          <cell r="BQ569">
            <v>1007872004.4263808</v>
          </cell>
          <cell r="BR569">
            <v>1009191563.6336707</v>
          </cell>
          <cell r="BS569">
            <v>1010512850.4774998</v>
          </cell>
          <cell r="BT569">
            <v>1011835867.2197809</v>
          </cell>
          <cell r="BU569">
            <v>1013160616.1253881</v>
          </cell>
          <cell r="BV569">
            <v>1014487099.4621611</v>
          </cell>
          <cell r="BW569">
            <v>1015815319.5009093</v>
          </cell>
          <cell r="BX569">
            <v>1017145278.5154139</v>
          </cell>
          <cell r="BY569">
            <v>1018476978.7824337</v>
          </cell>
          <cell r="BZ569">
            <v>1019810422.5817089</v>
          </cell>
          <cell r="CA569">
            <v>1021145612.1959634</v>
          </cell>
          <cell r="CB569">
            <v>1022482549.9109102</v>
          </cell>
          <cell r="CC569">
            <v>1023821238.0152559</v>
          </cell>
          <cell r="CD569">
            <v>1025161678.8007016</v>
          </cell>
        </row>
        <row r="570">
          <cell r="R570">
            <v>14446976726</v>
          </cell>
          <cell r="S570">
            <v>16644970096</v>
          </cell>
          <cell r="T570">
            <v>26544444990.609043</v>
          </cell>
          <cell r="U570">
            <v>38311794750</v>
          </cell>
          <cell r="V570">
            <v>47971242666.666664</v>
          </cell>
          <cell r="W570">
            <v>61144964027.027023</v>
          </cell>
          <cell r="X570">
            <v>67150282831.271271</v>
          </cell>
          <cell r="Y570">
            <v>51941009705.540565</v>
          </cell>
          <cell r="Z570">
            <v>34678853939.235321</v>
          </cell>
          <cell r="AA570">
            <v>23286538018.375259</v>
          </cell>
          <cell r="AB570">
            <v>15460927675.351295</v>
          </cell>
          <cell r="AC570">
            <v>11282831818.656313</v>
          </cell>
          <cell r="AD570">
            <v>8794166140.6644421</v>
          </cell>
          <cell r="AE570">
            <v>7290827933.1958294</v>
          </cell>
          <cell r="AF570">
            <v>6406141546.0455246</v>
          </cell>
          <cell r="AG570">
            <v>5946681283.4906788</v>
          </cell>
          <cell r="AH570">
            <v>5815359130.5070734</v>
          </cell>
          <cell r="AI570">
            <v>5796288722.6473932</v>
          </cell>
          <cell r="AJ570">
            <v>5767852246.9980345</v>
          </cell>
          <cell r="AK570">
            <v>5908225632.9801674</v>
          </cell>
          <cell r="AL570">
            <v>6000015994.7779455</v>
          </cell>
          <cell r="AM570">
            <v>6045157241.6836004</v>
          </cell>
          <cell r="AN570">
            <v>6089172713.6854858</v>
          </cell>
          <cell r="AO570">
            <v>6132023316.3485813</v>
          </cell>
          <cell r="AP570">
            <v>6173678987.06847</v>
          </cell>
          <cell r="AQ570">
            <v>6214212663.3891506</v>
          </cell>
          <cell r="AR570">
            <v>6253703849.7913713</v>
          </cell>
          <cell r="AS570">
            <v>6292133677.8271523</v>
          </cell>
          <cell r="AT570">
            <v>6329465441.2652817</v>
          </cell>
          <cell r="AU570">
            <v>6365688133.3950214</v>
          </cell>
          <cell r="AV570">
            <v>6400797271.6876373</v>
          </cell>
          <cell r="AW570">
            <v>6434788934.1684799</v>
          </cell>
          <cell r="AX570">
            <v>6467655967.6502113</v>
          </cell>
          <cell r="AY570">
            <v>6499392678.8849897</v>
          </cell>
          <cell r="AZ570">
            <v>6530000872.6134996</v>
          </cell>
          <cell r="BA570">
            <v>6559488069.0641584</v>
          </cell>
          <cell r="BB570">
            <v>6587859588.1018028</v>
          </cell>
          <cell r="BC570">
            <v>6615117408.8283072</v>
          </cell>
          <cell r="BD570">
            <v>6641265036.3695841</v>
          </cell>
          <cell r="BE570">
            <v>6666311800.0107937</v>
          </cell>
          <cell r="BF570">
            <v>6690272767.296423</v>
          </cell>
          <cell r="BG570">
            <v>6713163028.3541307</v>
          </cell>
          <cell r="BH570">
            <v>6734995373.6405258</v>
          </cell>
          <cell r="BI570">
            <v>6755273021.5122099</v>
          </cell>
          <cell r="BJ570">
            <v>6769325923.6498327</v>
          </cell>
          <cell r="BK570">
            <v>6778188682.3240185</v>
          </cell>
          <cell r="BL570">
            <v>6787063044.5894928</v>
          </cell>
          <cell r="BM570">
            <v>6795949025.6382895</v>
          </cell>
          <cell r="BN570">
            <v>6804846640.682333</v>
          </cell>
          <cell r="BO570">
            <v>6813755904.9534655</v>
          </cell>
          <cell r="BP570">
            <v>6822676833.7034636</v>
          </cell>
          <cell r="BQ570">
            <v>6831609442.2040854</v>
          </cell>
          <cell r="BR570">
            <v>6840553745.7470741</v>
          </cell>
          <cell r="BS570">
            <v>6849509759.6441965</v>
          </cell>
          <cell r="BT570">
            <v>6858477499.2272644</v>
          </cell>
          <cell r="BU570">
            <v>6867456979.8481665</v>
          </cell>
          <cell r="BV570">
            <v>6876448216.8788872</v>
          </cell>
          <cell r="BW570">
            <v>6885451225.7115431</v>
          </cell>
          <cell r="BX570">
            <v>6894466021.7583923</v>
          </cell>
          <cell r="BY570">
            <v>6903492620.4518805</v>
          </cell>
          <cell r="BZ570">
            <v>6912531037.2446575</v>
          </cell>
          <cell r="CA570">
            <v>6921581287.6095982</v>
          </cell>
          <cell r="CB570">
            <v>6930643387.0398407</v>
          </cell>
          <cell r="CC570">
            <v>6939717351.0488119</v>
          </cell>
          <cell r="CD570">
            <v>6948803195.1702366</v>
          </cell>
        </row>
        <row r="571">
          <cell r="R571">
            <v>7223488363.000001</v>
          </cell>
          <cell r="S571">
            <v>8322485048.000001</v>
          </cell>
          <cell r="T571">
            <v>13272222495.304523</v>
          </cell>
          <cell r="U571">
            <v>12770598250</v>
          </cell>
          <cell r="V571">
            <v>14991013333.333336</v>
          </cell>
          <cell r="W571">
            <v>22646282972.972973</v>
          </cell>
          <cell r="X571">
            <v>29246939168.728725</v>
          </cell>
          <cell r="Y571">
            <v>25738692564.459435</v>
          </cell>
          <cell r="Z571">
            <v>19065454502.271778</v>
          </cell>
          <cell r="AA571">
            <v>13919675591.224737</v>
          </cell>
          <cell r="AB571">
            <v>9881023028.0564194</v>
          </cell>
          <cell r="AC571">
            <v>7210817058.5111799</v>
          </cell>
          <cell r="AD571">
            <v>5620319813.4736118</v>
          </cell>
          <cell r="AE571">
            <v>4659541795.5648708</v>
          </cell>
          <cell r="AF571">
            <v>4094141921.2755313</v>
          </cell>
          <cell r="AG571">
            <v>3800502527.1776524</v>
          </cell>
          <cell r="AH571">
            <v>3716575013.578733</v>
          </cell>
          <cell r="AI571">
            <v>3704387184.8033395</v>
          </cell>
          <cell r="AJ571">
            <v>3686213535.9364581</v>
          </cell>
          <cell r="AK571">
            <v>3775925659.849113</v>
          </cell>
          <cell r="AL571">
            <v>3834588548.501224</v>
          </cell>
          <cell r="AM571">
            <v>3863438156.3356276</v>
          </cell>
          <cell r="AN571">
            <v>3891568285.4956498</v>
          </cell>
          <cell r="AO571">
            <v>3918953950.869091</v>
          </cell>
          <cell r="AP571">
            <v>3945575939.5540619</v>
          </cell>
          <cell r="AQ571">
            <v>3971480865.6714611</v>
          </cell>
          <cell r="AR571">
            <v>3996719540.2477427</v>
          </cell>
          <cell r="AS571">
            <v>4021279904.5259595</v>
          </cell>
          <cell r="AT571">
            <v>4045138499.6863389</v>
          </cell>
          <cell r="AU571">
            <v>4068288291.379807</v>
          </cell>
          <cell r="AV571">
            <v>4090726414.8384418</v>
          </cell>
          <cell r="AW571">
            <v>4112450363.5424118</v>
          </cell>
          <cell r="AX571">
            <v>4133455565.9155297</v>
          </cell>
          <cell r="AY571">
            <v>4153738383.423665</v>
          </cell>
          <cell r="AZ571">
            <v>4173299969.4700689</v>
          </cell>
          <cell r="BA571">
            <v>4192145130.2055593</v>
          </cell>
          <cell r="BB571">
            <v>4210277265.5365353</v>
          </cell>
          <cell r="BC571">
            <v>4227697640.2998567</v>
          </cell>
          <cell r="BD571">
            <v>4244408494.6088319</v>
          </cell>
          <cell r="BE571">
            <v>4260415790.775907</v>
          </cell>
          <cell r="BF571">
            <v>4275729158.4143353</v>
          </cell>
          <cell r="BG571">
            <v>4290358241.5701947</v>
          </cell>
          <cell r="BH571">
            <v>4304311214.5781002</v>
          </cell>
          <cell r="BI571">
            <v>4317270586.0842714</v>
          </cell>
          <cell r="BJ571">
            <v>4326251745.0773535</v>
          </cell>
          <cell r="BK571">
            <v>4331915902.1312256</v>
          </cell>
          <cell r="BL571">
            <v>4337587474.998373</v>
          </cell>
          <cell r="BM571">
            <v>4343266473.3879728</v>
          </cell>
          <cell r="BN571">
            <v>4348952907.0219097</v>
          </cell>
          <cell r="BO571">
            <v>4354646785.6347971</v>
          </cell>
          <cell r="BP571">
            <v>4360348118.9739943</v>
          </cell>
          <cell r="BQ571">
            <v>4366056916.7996225</v>
          </cell>
          <cell r="BR571">
            <v>4371773188.8845825</v>
          </cell>
          <cell r="BS571">
            <v>4377496945.0145693</v>
          </cell>
          <cell r="BT571">
            <v>4383228194.9880867</v>
          </cell>
          <cell r="BU571">
            <v>4388966948.6164713</v>
          </cell>
          <cell r="BV571">
            <v>4394713215.7239037</v>
          </cell>
          <cell r="BW571">
            <v>4400467006.1474295</v>
          </cell>
          <cell r="BX571">
            <v>4406228329.736969</v>
          </cell>
          <cell r="BY571">
            <v>4411997196.35534</v>
          </cell>
          <cell r="BZ571">
            <v>4417773615.8782749</v>
          </cell>
          <cell r="CA571">
            <v>4423557598.1944351</v>
          </cell>
          <cell r="CB571">
            <v>4429349153.2054272</v>
          </cell>
          <cell r="CC571">
            <v>4435148290.8258257</v>
          </cell>
          <cell r="CD571">
            <v>4440955020.9831791</v>
          </cell>
        </row>
        <row r="572">
          <cell r="R572">
            <v>7223488363.000001</v>
          </cell>
          <cell r="S572">
            <v>8322485048.000001</v>
          </cell>
          <cell r="T572">
            <v>13272222495.304523</v>
          </cell>
          <cell r="U572">
            <v>12770598250</v>
          </cell>
          <cell r="V572">
            <v>14991013333.333336</v>
          </cell>
          <cell r="W572">
            <v>22646282972.972973</v>
          </cell>
          <cell r="X572">
            <v>29246939168.728725</v>
          </cell>
          <cell r="Y572">
            <v>25738692564.459435</v>
          </cell>
          <cell r="Z572">
            <v>19065454502.271778</v>
          </cell>
          <cell r="AA572">
            <v>13919675591.224737</v>
          </cell>
          <cell r="AB572">
            <v>9881023028.0564194</v>
          </cell>
          <cell r="AC572">
            <v>7210817058.5111799</v>
          </cell>
          <cell r="AD572">
            <v>5620319813.4736118</v>
          </cell>
          <cell r="AE572">
            <v>4659541795.5648708</v>
          </cell>
          <cell r="AF572">
            <v>4094141921.2755313</v>
          </cell>
          <cell r="AG572">
            <v>3800502527.1776524</v>
          </cell>
          <cell r="AH572">
            <v>3716575013.578733</v>
          </cell>
          <cell r="AI572">
            <v>3704387184.8033395</v>
          </cell>
          <cell r="AJ572">
            <v>3686213535.9364581</v>
          </cell>
          <cell r="AK572">
            <v>3775925659.849113</v>
          </cell>
          <cell r="AL572">
            <v>3834588548.501224</v>
          </cell>
          <cell r="AM572">
            <v>3863438156.3356276</v>
          </cell>
          <cell r="AN572">
            <v>3891568285.4956498</v>
          </cell>
          <cell r="AO572">
            <v>3918953950.869091</v>
          </cell>
          <cell r="AP572">
            <v>3945575939.5540619</v>
          </cell>
          <cell r="AQ572">
            <v>3971480865.6714611</v>
          </cell>
          <cell r="AR572">
            <v>3996719540.2477427</v>
          </cell>
          <cell r="AS572">
            <v>4021279904.5259595</v>
          </cell>
          <cell r="AT572">
            <v>4045138499.6863389</v>
          </cell>
          <cell r="AU572">
            <v>4068288291.379807</v>
          </cell>
          <cell r="AV572">
            <v>4090726414.8384418</v>
          </cell>
          <cell r="AW572">
            <v>4112450363.5424118</v>
          </cell>
          <cell r="AX572">
            <v>4133455565.9155297</v>
          </cell>
          <cell r="AY572">
            <v>4153738383.423665</v>
          </cell>
          <cell r="AZ572">
            <v>4173299969.4700689</v>
          </cell>
          <cell r="BA572">
            <v>4192145130.2055593</v>
          </cell>
          <cell r="BB572">
            <v>4210277265.5365353</v>
          </cell>
          <cell r="BC572">
            <v>4227697640.2998567</v>
          </cell>
          <cell r="BD572">
            <v>4244408494.6088319</v>
          </cell>
          <cell r="BE572">
            <v>4260415790.775907</v>
          </cell>
          <cell r="BF572">
            <v>4275729158.4143353</v>
          </cell>
          <cell r="BG572">
            <v>4290358241.5701947</v>
          </cell>
          <cell r="BH572">
            <v>4304311214.5781002</v>
          </cell>
          <cell r="BI572">
            <v>4317270586.0842714</v>
          </cell>
          <cell r="BJ572">
            <v>4326251745.0773535</v>
          </cell>
          <cell r="BK572">
            <v>4331915902.1312256</v>
          </cell>
          <cell r="BL572">
            <v>4337587474.998373</v>
          </cell>
          <cell r="BM572">
            <v>4343266473.3879728</v>
          </cell>
          <cell r="BN572">
            <v>4348952907.0219097</v>
          </cell>
          <cell r="BO572">
            <v>4354646785.6347971</v>
          </cell>
          <cell r="BP572">
            <v>4360348118.9739943</v>
          </cell>
          <cell r="BQ572">
            <v>4366056916.7996225</v>
          </cell>
          <cell r="BR572">
            <v>4371773188.8845825</v>
          </cell>
          <cell r="BS572">
            <v>4377496945.0145693</v>
          </cell>
          <cell r="BT572">
            <v>4383228194.9880867</v>
          </cell>
          <cell r="BU572">
            <v>4388966948.6164713</v>
          </cell>
          <cell r="BV572">
            <v>4394713215.7239037</v>
          </cell>
          <cell r="BW572">
            <v>4400467006.1474295</v>
          </cell>
          <cell r="BX572">
            <v>4406228329.736969</v>
          </cell>
          <cell r="BY572">
            <v>4411997196.35534</v>
          </cell>
          <cell r="BZ572">
            <v>4417773615.8782749</v>
          </cell>
          <cell r="CA572">
            <v>4423557598.1944351</v>
          </cell>
          <cell r="CB572">
            <v>4429349153.2054272</v>
          </cell>
          <cell r="CC572">
            <v>4435148290.8258257</v>
          </cell>
          <cell r="CD572">
            <v>4440955020.9831791</v>
          </cell>
        </row>
        <row r="573">
          <cell r="R573">
            <v>929167797.3182646</v>
          </cell>
          <cell r="S573">
            <v>1447410818.2290368</v>
          </cell>
          <cell r="T573">
            <v>2078128676.4862413</v>
          </cell>
          <cell r="U573">
            <v>2523349091.8463836</v>
          </cell>
          <cell r="V573">
            <v>2777286303.1931992</v>
          </cell>
          <cell r="W573">
            <v>3103410556.9455943</v>
          </cell>
          <cell r="X573">
            <v>3561404414.514595</v>
          </cell>
          <cell r="Y573">
            <v>3779132918.0384707</v>
          </cell>
          <cell r="Z573">
            <v>3823048942.5743885</v>
          </cell>
          <cell r="AA573">
            <v>3771228299.0899477</v>
          </cell>
          <cell r="AB573">
            <v>4007408451.4159565</v>
          </cell>
          <cell r="AC573">
            <v>4219264156.4522371</v>
          </cell>
          <cell r="AD573">
            <v>4406701962.8077497</v>
          </cell>
          <cell r="AE573">
            <v>4590498487.5270433</v>
          </cell>
          <cell r="AF573">
            <v>4769659061.242774</v>
          </cell>
          <cell r="AG573">
            <v>4946028660.5421419</v>
          </cell>
          <cell r="AH573">
            <v>5094332347.1797256</v>
          </cell>
          <cell r="AI573">
            <v>5239519791.711071</v>
          </cell>
          <cell r="AJ573">
            <v>5380207121.8919897</v>
          </cell>
          <cell r="AK573">
            <v>5516558219.9901676</v>
          </cell>
          <cell r="AL573">
            <v>5600536610.5283403</v>
          </cell>
          <cell r="AM573">
            <v>5644197783.0904007</v>
          </cell>
          <cell r="AN573">
            <v>5686720524.3427792</v>
          </cell>
          <cell r="AO573">
            <v>5728096032.8392076</v>
          </cell>
          <cell r="AP573">
            <v>5768346258.4623318</v>
          </cell>
          <cell r="AQ573">
            <v>5807553584.1292105</v>
          </cell>
          <cell r="AR573">
            <v>5845734531.6588984</v>
          </cell>
          <cell r="AS573">
            <v>5882839940.6389732</v>
          </cell>
          <cell r="AT573">
            <v>5918852093.8406057</v>
          </cell>
          <cell r="AU573">
            <v>5953772745.8057146</v>
          </cell>
          <cell r="AV573">
            <v>5987593147.3290138</v>
          </cell>
          <cell r="AW573">
            <v>6020298331.2887154</v>
          </cell>
          <cell r="AX573">
            <v>6051880685.4271126</v>
          </cell>
          <cell r="AY573">
            <v>6082343618.7984152</v>
          </cell>
          <cell r="AZ573">
            <v>6111694829.5518112</v>
          </cell>
          <cell r="BA573">
            <v>6139934579.5369682</v>
          </cell>
          <cell r="BB573">
            <v>6167056401.0704041</v>
          </cell>
          <cell r="BC573">
            <v>6193059621.9636812</v>
          </cell>
          <cell r="BD573">
            <v>6217953781.3688526</v>
          </cell>
          <cell r="BE573">
            <v>6241752812.6777134</v>
          </cell>
          <cell r="BF573">
            <v>6264466078.4671068</v>
          </cell>
          <cell r="BG573">
            <v>6286098721.1979876</v>
          </cell>
          <cell r="BH573">
            <v>6306660709.4725037</v>
          </cell>
          <cell r="BI573">
            <v>6325714731.8615437</v>
          </cell>
          <cell r="BJ573">
            <v>6338916673.083828</v>
          </cell>
          <cell r="BK573">
            <v>6347248278.1296139</v>
          </cell>
          <cell r="BL573">
            <v>6355590833.6301765</v>
          </cell>
          <cell r="BM573">
            <v>6363944353.9777422</v>
          </cell>
          <cell r="BN573">
            <v>6372308853.5834389</v>
          </cell>
          <cell r="BO573">
            <v>6380684346.8773422</v>
          </cell>
          <cell r="BP573">
            <v>6389070848.3084869</v>
          </cell>
          <cell r="BQ573">
            <v>6397468372.3449097</v>
          </cell>
          <cell r="BR573">
            <v>6405876933.4736528</v>
          </cell>
          <cell r="BS573">
            <v>6414296546.2007999</v>
          </cell>
          <cell r="BT573">
            <v>6422727225.0515003</v>
          </cell>
          <cell r="BU573">
            <v>6431168984.569993</v>
          </cell>
          <cell r="BV573">
            <v>6439621839.3196373</v>
          </cell>
          <cell r="BW573">
            <v>6448085803.8829279</v>
          </cell>
          <cell r="BX573">
            <v>6456560892.8615246</v>
          </cell>
          <cell r="BY573">
            <v>6465047120.8762798</v>
          </cell>
          <cell r="BZ573">
            <v>6473544502.5672626</v>
          </cell>
          <cell r="CA573">
            <v>6482053052.5937824</v>
          </cell>
          <cell r="CB573">
            <v>6490572785.6344166</v>
          </cell>
          <cell r="CC573">
            <v>6499103716.3870325</v>
          </cell>
          <cell r="CD573">
            <v>6507645859.5688133</v>
          </cell>
        </row>
        <row r="574">
          <cell r="R574">
            <v>1115001356.7819176</v>
          </cell>
          <cell r="S574">
            <v>1736892981.8748441</v>
          </cell>
          <cell r="T574">
            <v>2493754411.7834892</v>
          </cell>
          <cell r="U574">
            <v>3028018910.2156601</v>
          </cell>
          <cell r="V574">
            <v>3332743563.8318391</v>
          </cell>
          <cell r="W574">
            <v>3724092668.3347125</v>
          </cell>
          <cell r="X574">
            <v>4273685297.4175138</v>
          </cell>
          <cell r="Y574">
            <v>4534959501.6461639</v>
          </cell>
          <cell r="Z574">
            <v>4587658731.0892658</v>
          </cell>
          <cell r="AA574">
            <v>4525473958.907937</v>
          </cell>
          <cell r="AB574">
            <v>4808890141.6991472</v>
          </cell>
          <cell r="AC574">
            <v>5063116987.7426844</v>
          </cell>
          <cell r="AD574">
            <v>5288042355.3692999</v>
          </cell>
          <cell r="AE574">
            <v>5508598185.0324516</v>
          </cell>
          <cell r="AF574">
            <v>5723590873.4913292</v>
          </cell>
          <cell r="AG574">
            <v>5935234392.6505699</v>
          </cell>
          <cell r="AH574">
            <v>6113198816.6156702</v>
          </cell>
          <cell r="AI574">
            <v>6287423750.0532837</v>
          </cell>
          <cell r="AJ574">
            <v>6456248546.2703867</v>
          </cell>
          <cell r="AK574">
            <v>6619869863.9882002</v>
          </cell>
          <cell r="AL574">
            <v>6720643932.6340075</v>
          </cell>
          <cell r="AM574">
            <v>6773037339.7084808</v>
          </cell>
          <cell r="AN574">
            <v>6824064629.2113342</v>
          </cell>
          <cell r="AO574">
            <v>6873715239.4070482</v>
          </cell>
          <cell r="AP574">
            <v>6922015510.1547976</v>
          </cell>
          <cell r="AQ574">
            <v>6969064300.9550514</v>
          </cell>
          <cell r="AR574">
            <v>7014881437.9906778</v>
          </cell>
          <cell r="AS574">
            <v>7059407928.7667675</v>
          </cell>
          <cell r="AT574">
            <v>7102622512.6087255</v>
          </cell>
          <cell r="AU574">
            <v>7144527294.966857</v>
          </cell>
          <cell r="AV574">
            <v>7185111776.794816</v>
          </cell>
          <cell r="AW574">
            <v>7224357997.5464573</v>
          </cell>
          <cell r="AX574">
            <v>7262256822.5125351</v>
          </cell>
          <cell r="AY574">
            <v>7298812342.5580969</v>
          </cell>
          <cell r="AZ574">
            <v>7334033795.4621735</v>
          </cell>
          <cell r="BA574">
            <v>7367921495.4443607</v>
          </cell>
          <cell r="BB574">
            <v>7400467681.2844839</v>
          </cell>
          <cell r="BC574">
            <v>7431671546.3564167</v>
          </cell>
          <cell r="BD574">
            <v>7461544537.642622</v>
          </cell>
          <cell r="BE574">
            <v>7490103375.2132549</v>
          </cell>
          <cell r="BF574">
            <v>7517359294.1605272</v>
          </cell>
          <cell r="BG574">
            <v>7543318465.4375849</v>
          </cell>
          <cell r="BH574">
            <v>7567992851.3670044</v>
          </cell>
          <cell r="BI574">
            <v>7590857678.2338514</v>
          </cell>
          <cell r="BJ574">
            <v>7606700007.700592</v>
          </cell>
          <cell r="BK574">
            <v>7616697933.7555361</v>
          </cell>
          <cell r="BL574">
            <v>7626709000.3562117</v>
          </cell>
          <cell r="BM574">
            <v>7636733224.7732897</v>
          </cell>
          <cell r="BN574">
            <v>7646770624.3001251</v>
          </cell>
          <cell r="BO574">
            <v>7656821216.2528095</v>
          </cell>
          <cell r="BP574">
            <v>7666885017.9701843</v>
          </cell>
          <cell r="BQ574">
            <v>7676962046.8138914</v>
          </cell>
          <cell r="BR574">
            <v>7687052320.1683826</v>
          </cell>
          <cell r="BS574">
            <v>7697155855.440959</v>
          </cell>
          <cell r="BT574">
            <v>7707272670.0618</v>
          </cell>
          <cell r="BU574">
            <v>7717402781.4839907</v>
          </cell>
          <cell r="BV574">
            <v>7727546207.1835632</v>
          </cell>
          <cell r="BW574">
            <v>7737702964.6595125</v>
          </cell>
          <cell r="BX574">
            <v>7747873071.4338284</v>
          </cell>
          <cell r="BY574">
            <v>7758056545.0515347</v>
          </cell>
          <cell r="BZ574">
            <v>7768253403.0807142</v>
          </cell>
          <cell r="CA574">
            <v>7778463663.1125383</v>
          </cell>
          <cell r="CB574">
            <v>7788687342.7612991</v>
          </cell>
          <cell r="CC574">
            <v>7798924459.6644382</v>
          </cell>
          <cell r="CD574">
            <v>7809175031.4825745</v>
          </cell>
        </row>
        <row r="575">
          <cell r="R575">
            <v>0</v>
          </cell>
          <cell r="S575">
            <v>650000</v>
          </cell>
          <cell r="T575">
            <v>1125000.0000000009</v>
          </cell>
          <cell r="U575">
            <v>6637620.9046601346</v>
          </cell>
          <cell r="V575">
            <v>41033277.148442812</v>
          </cell>
          <cell r="W575">
            <v>100267745.77872051</v>
          </cell>
          <cell r="X575">
            <v>139588804.41759649</v>
          </cell>
          <cell r="Y575">
            <v>270162155.89268029</v>
          </cell>
          <cell r="Z575">
            <v>553545874.69007146</v>
          </cell>
          <cell r="AA575">
            <v>1116370701.2230585</v>
          </cell>
          <cell r="AB575">
            <v>1197372407.8309016</v>
          </cell>
          <cell r="AC575">
            <v>1096405169.9078352</v>
          </cell>
          <cell r="AD575">
            <v>839309944.11635685</v>
          </cell>
          <cell r="AE575">
            <v>550560201.00392461</v>
          </cell>
          <cell r="AF575">
            <v>316181547.09535086</v>
          </cell>
          <cell r="AG575">
            <v>177498035.86287189</v>
          </cell>
          <cell r="AH575">
            <v>96512446.926090062</v>
          </cell>
          <cell r="AI575">
            <v>50812170.730850153</v>
          </cell>
          <cell r="AJ575">
            <v>26414117.19812144</v>
          </cell>
          <cell r="AK575">
            <v>13628998.433618318</v>
          </cell>
          <cell r="AL575">
            <v>13854193.370453155</v>
          </cell>
          <cell r="AM575">
            <v>13958425.686526747</v>
          </cell>
          <cell r="AN575">
            <v>14060058.558995187</v>
          </cell>
          <cell r="AO575">
            <v>14159001.717788711</v>
          </cell>
          <cell r="AP575">
            <v>14255185.747569885</v>
          </cell>
          <cell r="AQ575">
            <v>14348779.06302952</v>
          </cell>
          <cell r="AR575">
            <v>14439965.242086565</v>
          </cell>
          <cell r="AS575">
            <v>14528700.71700269</v>
          </cell>
          <cell r="AT575">
            <v>14614900.732132984</v>
          </cell>
          <cell r="AU575">
            <v>14698539.872695372</v>
          </cell>
          <cell r="AV575">
            <v>14779607.788414136</v>
          </cell>
          <cell r="AW575">
            <v>14858095.423347548</v>
          </cell>
          <cell r="AX575">
            <v>14933986.260599542</v>
          </cell>
          <cell r="AY575">
            <v>15007267.154312415</v>
          </cell>
          <cell r="AZ575">
            <v>15077942.271679461</v>
          </cell>
          <cell r="BA575">
            <v>15146028.977104165</v>
          </cell>
          <cell r="BB575">
            <v>15211539.554293143</v>
          </cell>
          <cell r="BC575">
            <v>15274478.573044231</v>
          </cell>
          <cell r="BD575">
            <v>15334854.126784541</v>
          </cell>
          <cell r="BE575">
            <v>15392687.757076753</v>
          </cell>
          <cell r="BF575">
            <v>15448014.255273947</v>
          </cell>
          <cell r="BG575">
            <v>15500868.464874329</v>
          </cell>
          <cell r="BH575">
            <v>15551279.919375693</v>
          </cell>
          <cell r="BI575">
            <v>15598101.537010841</v>
          </cell>
          <cell r="BJ575">
            <v>15630550.054448148</v>
          </cell>
          <cell r="BK575">
            <v>15651014.395305693</v>
          </cell>
          <cell r="BL575">
            <v>15671505.529158058</v>
          </cell>
          <cell r="BM575">
            <v>15692023.491084052</v>
          </cell>
          <cell r="BN575">
            <v>15712568.316208407</v>
          </cell>
          <cell r="BO575">
            <v>15733140.039701836</v>
          </cell>
          <cell r="BP575">
            <v>15753738.696781099</v>
          </cell>
          <cell r="BQ575">
            <v>15774364.322709074</v>
          </cell>
          <cell r="BR575">
            <v>15795016.9527948</v>
          </cell>
          <cell r="BS575">
            <v>15815696.622393543</v>
          </cell>
          <cell r="BT575">
            <v>15836403.366906865</v>
          </cell>
          <cell r="BU575">
            <v>15857137.221782666</v>
          </cell>
          <cell r="BV575">
            <v>15877898.222515265</v>
          </cell>
          <cell r="BW575">
            <v>15898686.404645454</v>
          </cell>
          <cell r="BX575">
            <v>15919501.803760549</v>
          </cell>
          <cell r="BY575">
            <v>15940344.455494463</v>
          </cell>
          <cell r="BZ575">
            <v>15961214.395527765</v>
          </cell>
          <cell r="CA575">
            <v>15982111.659587733</v>
          </cell>
          <cell r="CB575">
            <v>16003036.283448428</v>
          </cell>
          <cell r="CC575">
            <v>16023988.302930741</v>
          </cell>
          <cell r="CD575">
            <v>16044967.753902469</v>
          </cell>
        </row>
        <row r="576">
          <cell r="R576">
            <v>0</v>
          </cell>
          <cell r="S576">
            <v>2100000</v>
          </cell>
          <cell r="T576">
            <v>6750000</v>
          </cell>
          <cell r="U576">
            <v>43144535.880290836</v>
          </cell>
          <cell r="V576">
            <v>232521903.84117573</v>
          </cell>
          <cell r="W576">
            <v>401070983.11488169</v>
          </cell>
          <cell r="X576">
            <v>558355217.67038548</v>
          </cell>
          <cell r="Y576">
            <v>1080648623.5707202</v>
          </cell>
          <cell r="Z576">
            <v>1845152915.63357</v>
          </cell>
          <cell r="AA576">
            <v>2790926753.0576458</v>
          </cell>
          <cell r="AB576">
            <v>2993431019.5772543</v>
          </cell>
          <cell r="AC576">
            <v>2741012924.7695885</v>
          </cell>
          <cell r="AD576">
            <v>2098274860.2908921</v>
          </cell>
          <cell r="AE576">
            <v>1376400502.5098114</v>
          </cell>
          <cell r="AF576">
            <v>790453867.73837709</v>
          </cell>
          <cell r="AG576">
            <v>443745089.65717971</v>
          </cell>
          <cell r="AH576">
            <v>241281117.31522515</v>
          </cell>
          <cell r="AI576">
            <v>127030426.82712539</v>
          </cell>
          <cell r="AJ576">
            <v>66035292.995303601</v>
          </cell>
          <cell r="AK576">
            <v>34072496.084045798</v>
          </cell>
          <cell r="AL576">
            <v>34635483.426132888</v>
          </cell>
          <cell r="AM576">
            <v>34896064.216316864</v>
          </cell>
          <cell r="AN576">
            <v>35150146.397487968</v>
          </cell>
          <cell r="AO576">
            <v>35397504.294471778</v>
          </cell>
          <cell r="AP576">
            <v>35637964.368924715</v>
          </cell>
          <cell r="AQ576">
            <v>35871947.657573804</v>
          </cell>
          <cell r="AR576">
            <v>36099913.105216414</v>
          </cell>
          <cell r="AS576">
            <v>36321751.792506725</v>
          </cell>
          <cell r="AT576">
            <v>36537251.830332458</v>
          </cell>
          <cell r="AU576">
            <v>36746349.681738429</v>
          </cell>
          <cell r="AV576">
            <v>36949019.471035339</v>
          </cell>
          <cell r="AW576">
            <v>37145238.558368869</v>
          </cell>
          <cell r="AX576">
            <v>37334965.651498854</v>
          </cell>
          <cell r="AY576">
            <v>37518167.885781035</v>
          </cell>
          <cell r="AZ576">
            <v>37694855.679198653</v>
          </cell>
          <cell r="BA576">
            <v>37865072.442760408</v>
          </cell>
          <cell r="BB576">
            <v>38028848.885732859</v>
          </cell>
          <cell r="BC576">
            <v>38186196.432610579</v>
          </cell>
          <cell r="BD576">
            <v>38337135.316961348</v>
          </cell>
          <cell r="BE576">
            <v>38481719.392691888</v>
          </cell>
          <cell r="BF576">
            <v>38620035.638184868</v>
          </cell>
          <cell r="BG576">
            <v>38752171.162185825</v>
          </cell>
          <cell r="BH576">
            <v>38878199.798439234</v>
          </cell>
          <cell r="BI576">
            <v>38995253.842527106</v>
          </cell>
          <cell r="BJ576">
            <v>39076375.136120372</v>
          </cell>
          <cell r="BK576">
            <v>39127535.988264233</v>
          </cell>
          <cell r="BL576">
            <v>39178763.822895147</v>
          </cell>
          <cell r="BM576">
            <v>39230058.727710128</v>
          </cell>
          <cell r="BN576">
            <v>39281420.790521018</v>
          </cell>
          <cell r="BO576">
            <v>39332850.099254593</v>
          </cell>
          <cell r="BP576">
            <v>39384346.741952747</v>
          </cell>
          <cell r="BQ576">
            <v>39435910.806772687</v>
          </cell>
          <cell r="BR576">
            <v>39487542.381986998</v>
          </cell>
          <cell r="BS576">
            <v>39539241.555983856</v>
          </cell>
          <cell r="BT576">
            <v>39591008.417267159</v>
          </cell>
          <cell r="BU576">
            <v>39642843.054456666</v>
          </cell>
          <cell r="BV576">
            <v>39694745.55628816</v>
          </cell>
          <cell r="BW576">
            <v>39746716.011613637</v>
          </cell>
          <cell r="BX576">
            <v>39798754.509401374</v>
          </cell>
          <cell r="BY576">
            <v>39850861.138736159</v>
          </cell>
          <cell r="BZ576">
            <v>39903035.988819413</v>
          </cell>
          <cell r="CA576">
            <v>39955279.14896933</v>
          </cell>
          <cell r="CB576">
            <v>40007590.70862107</v>
          </cell>
          <cell r="CC576">
            <v>40059970.757326849</v>
          </cell>
          <cell r="CD576">
            <v>40112419.38475617</v>
          </cell>
        </row>
        <row r="577">
          <cell r="R577">
            <v>0</v>
          </cell>
          <cell r="S577">
            <v>2250000</v>
          </cell>
          <cell r="T577">
            <v>14625000</v>
          </cell>
          <cell r="U577">
            <v>99564313.569901928</v>
          </cell>
          <cell r="V577">
            <v>478721566.73183233</v>
          </cell>
          <cell r="W577">
            <v>1253346822.2340052</v>
          </cell>
          <cell r="X577">
            <v>2093832066.2639453</v>
          </cell>
          <cell r="Y577">
            <v>2026216169.1951001</v>
          </cell>
          <cell r="Z577">
            <v>1845152915.63357</v>
          </cell>
          <cell r="AA577">
            <v>4186390129.5864687</v>
          </cell>
          <cell r="AB577">
            <v>5986862039.1545086</v>
          </cell>
          <cell r="AC577">
            <v>10964051699.078354</v>
          </cell>
          <cell r="AD577">
            <v>16786198882.327137</v>
          </cell>
          <cell r="AE577">
            <v>17617926432.125587</v>
          </cell>
          <cell r="AF577">
            <v>15176714260.576839</v>
          </cell>
          <cell r="AG577">
            <v>14199842869.029751</v>
          </cell>
          <cell r="AH577">
            <v>12353593206.539528</v>
          </cell>
          <cell r="AI577">
            <v>9755936780.3232288</v>
          </cell>
          <cell r="AJ577">
            <v>6762014002.7190886</v>
          </cell>
          <cell r="AK577">
            <v>3489023599.0062895</v>
          </cell>
          <cell r="AL577">
            <v>3546673502.8360076</v>
          </cell>
          <cell r="AM577">
            <v>3573356975.7508473</v>
          </cell>
          <cell r="AN577">
            <v>3599374991.1027679</v>
          </cell>
          <cell r="AO577">
            <v>3624704439.7539101</v>
          </cell>
          <cell r="AP577">
            <v>3649327551.3778906</v>
          </cell>
          <cell r="AQ577">
            <v>3673287440.1355572</v>
          </cell>
          <cell r="AR577">
            <v>3696631101.9741607</v>
          </cell>
          <cell r="AS577">
            <v>3719347383.5526886</v>
          </cell>
          <cell r="AT577">
            <v>3741414587.426044</v>
          </cell>
          <cell r="AU577">
            <v>3762826207.4100151</v>
          </cell>
          <cell r="AV577">
            <v>3783579593.8340187</v>
          </cell>
          <cell r="AW577">
            <v>3803672428.3769722</v>
          </cell>
          <cell r="AX577">
            <v>3823100482.7134829</v>
          </cell>
          <cell r="AY577">
            <v>3841860391.5039783</v>
          </cell>
          <cell r="AZ577">
            <v>3859953221.549942</v>
          </cell>
          <cell r="BA577">
            <v>3877383418.1386662</v>
          </cell>
          <cell r="BB577">
            <v>3894154125.8990445</v>
          </cell>
          <cell r="BC577">
            <v>3910266514.6993232</v>
          </cell>
          <cell r="BD577">
            <v>3925722656.4568424</v>
          </cell>
          <cell r="BE577">
            <v>3940528065.8116488</v>
          </cell>
          <cell r="BF577">
            <v>3954691649.3501306</v>
          </cell>
          <cell r="BG577">
            <v>3968222327.0078282</v>
          </cell>
          <cell r="BH577">
            <v>3981127659.3601775</v>
          </cell>
          <cell r="BI577">
            <v>3993113993.4747753</v>
          </cell>
          <cell r="BJ577">
            <v>4001420813.9387259</v>
          </cell>
          <cell r="BK577">
            <v>4006659685.1982574</v>
          </cell>
          <cell r="BL577">
            <v>4011905415.4644628</v>
          </cell>
          <cell r="BM577">
            <v>4017158013.7175174</v>
          </cell>
          <cell r="BN577">
            <v>4022417488.9493523</v>
          </cell>
          <cell r="BO577">
            <v>4027683850.1636701</v>
          </cell>
          <cell r="BP577">
            <v>4032957106.3759613</v>
          </cell>
          <cell r="BQ577">
            <v>4038237266.613523</v>
          </cell>
          <cell r="BR577">
            <v>4043524339.9154687</v>
          </cell>
          <cell r="BS577">
            <v>4048818335.332747</v>
          </cell>
          <cell r="BT577">
            <v>4054119261.9281573</v>
          </cell>
          <cell r="BU577">
            <v>4059427128.7763624</v>
          </cell>
          <cell r="BV577">
            <v>4064741944.9639077</v>
          </cell>
          <cell r="BW577">
            <v>4070063719.5892363</v>
          </cell>
          <cell r="BX577">
            <v>4075392461.7627006</v>
          </cell>
          <cell r="BY577">
            <v>4080728180.6065826</v>
          </cell>
          <cell r="BZ577">
            <v>4086070885.2551079</v>
          </cell>
          <cell r="CA577">
            <v>4091420584.8544598</v>
          </cell>
          <cell r="CB577">
            <v>4096777288.5627975</v>
          </cell>
          <cell r="CC577">
            <v>4102141005.5502696</v>
          </cell>
          <cell r="CD577">
            <v>4107511744.999032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14104944.422402773</v>
          </cell>
          <cell r="V578">
            <v>523174283.64264536</v>
          </cell>
          <cell r="W578">
            <v>2769896477.1371512</v>
          </cell>
          <cell r="X578">
            <v>9492038700.396553</v>
          </cell>
          <cell r="Y578">
            <v>25834256157.237526</v>
          </cell>
          <cell r="Z578">
            <v>70890775018.641754</v>
          </cell>
          <cell r="AA578">
            <v>176972665411.38531</v>
          </cell>
          <cell r="AB578">
            <v>333827427303.25531</v>
          </cell>
          <cell r="AC578">
            <v>546585387328.30359</v>
          </cell>
          <cell r="AD578">
            <v>696648236365.17896</v>
          </cell>
          <cell r="AE578">
            <v>778946336385.37769</v>
          </cell>
          <cell r="AF578">
            <v>803172270470.2876</v>
          </cell>
          <cell r="AG578">
            <v>832292727611.90271</v>
          </cell>
          <cell r="AH578">
            <v>829256659289.52405</v>
          </cell>
          <cell r="AI578">
            <v>765527272101.11035</v>
          </cell>
          <cell r="AJ578">
            <v>741376253399.48364</v>
          </cell>
          <cell r="AK578">
            <v>679097897276.23413</v>
          </cell>
          <cell r="AL578">
            <v>690318781101.75159</v>
          </cell>
          <cell r="AM578">
            <v>695512409013.48486</v>
          </cell>
          <cell r="AN578">
            <v>700576513343.94067</v>
          </cell>
          <cell r="AO578">
            <v>705506596167.98804</v>
          </cell>
          <cell r="AP578">
            <v>710299198698.1073</v>
          </cell>
          <cell r="AQ578">
            <v>714962712604.67358</v>
          </cell>
          <cell r="AR578">
            <v>719506285102.67505</v>
          </cell>
          <cell r="AS578">
            <v>723927745323.89758</v>
          </cell>
          <cell r="AT578">
            <v>728222870112.80127</v>
          </cell>
          <cell r="AU578">
            <v>732390393116.23804</v>
          </cell>
          <cell r="AV578">
            <v>736429798606.62109</v>
          </cell>
          <cell r="AW578">
            <v>740340635349.69299</v>
          </cell>
          <cell r="AX578">
            <v>744122080351.05408</v>
          </cell>
          <cell r="AY578">
            <v>747773478586.46509</v>
          </cell>
          <cell r="AZ578">
            <v>751295037696.43787</v>
          </cell>
          <cell r="BA578">
            <v>754687622904.48437</v>
          </cell>
          <cell r="BB578">
            <v>757951846276.07483</v>
          </cell>
          <cell r="BC578">
            <v>761087935512.46838</v>
          </cell>
          <cell r="BD578">
            <v>764096293888.297</v>
          </cell>
          <cell r="BE578">
            <v>766977994764.16003</v>
          </cell>
          <cell r="BF578">
            <v>769734771703.59326</v>
          </cell>
          <cell r="BG578">
            <v>772368360868.39062</v>
          </cell>
          <cell r="BH578">
            <v>774880233836.69824</v>
          </cell>
          <cell r="BI578">
            <v>777213234477.79224</v>
          </cell>
          <cell r="BJ578">
            <v>778830060546.76086</v>
          </cell>
          <cell r="BK578">
            <v>779849745956.01465</v>
          </cell>
          <cell r="BL578">
            <v>780870766391.20837</v>
          </cell>
          <cell r="BM578">
            <v>781893123600.22864</v>
          </cell>
          <cell r="BN578">
            <v>782916819333.25049</v>
          </cell>
          <cell r="BO578">
            <v>783941855342.74011</v>
          </cell>
          <cell r="BP578">
            <v>784968233383.45789</v>
          </cell>
          <cell r="BQ578">
            <v>785995955212.46204</v>
          </cell>
          <cell r="BR578">
            <v>787025022589.11133</v>
          </cell>
          <cell r="BS578">
            <v>788055437275.0675</v>
          </cell>
          <cell r="BT578">
            <v>789087201034.29907</v>
          </cell>
          <cell r="BU578">
            <v>790120315633.08398</v>
          </cell>
          <cell r="BV578">
            <v>791154782840.01245</v>
          </cell>
          <cell r="BW578">
            <v>792190604425.99084</v>
          </cell>
          <cell r="BX578">
            <v>793227782164.24341</v>
          </cell>
          <cell r="BY578">
            <v>794266317830.31604</v>
          </cell>
          <cell r="BZ578">
            <v>795306213202.07996</v>
          </cell>
          <cell r="CA578">
            <v>796347470059.73315</v>
          </cell>
          <cell r="CB578">
            <v>797390090185.80505</v>
          </cell>
          <cell r="CC578">
            <v>798434075365.15857</v>
          </cell>
          <cell r="CD578">
            <v>799479427384.99353</v>
          </cell>
        </row>
        <row r="579">
          <cell r="R579">
            <v>0</v>
          </cell>
          <cell r="S579">
            <v>0</v>
          </cell>
          <cell r="T579">
            <v>0</v>
          </cell>
          <cell r="U579">
            <v>2489107.8392475485</v>
          </cell>
          <cell r="V579">
            <v>92324873.583996266</v>
          </cell>
          <cell r="W579">
            <v>488805260.67126215</v>
          </cell>
          <cell r="X579">
            <v>1675065653.0111566</v>
          </cell>
          <cell r="Y579">
            <v>4558986380.6889763</v>
          </cell>
          <cell r="Z579">
            <v>12510136767.995607</v>
          </cell>
          <cell r="AA579">
            <v>31230470366.715061</v>
          </cell>
          <cell r="AB579">
            <v>58910722465.280357</v>
          </cell>
          <cell r="AC579">
            <v>96456244822.64183</v>
          </cell>
          <cell r="AD579">
            <v>122937924064.44339</v>
          </cell>
          <cell r="AE579">
            <v>137461118185.65491</v>
          </cell>
          <cell r="AF579">
            <v>141736283024.16843</v>
          </cell>
          <cell r="AG579">
            <v>146875187225.62991</v>
          </cell>
          <cell r="AH579">
            <v>146339410462.85721</v>
          </cell>
          <cell r="AI579">
            <v>135093048017.84303</v>
          </cell>
          <cell r="AJ579">
            <v>130831103541.08536</v>
          </cell>
          <cell r="AK579">
            <v>119840805401.6884</v>
          </cell>
          <cell r="AL579">
            <v>121820961370.89737</v>
          </cell>
          <cell r="AM579">
            <v>122737483943.55617</v>
          </cell>
          <cell r="AN579">
            <v>123631149413.63661</v>
          </cell>
          <cell r="AO579">
            <v>124501164029.64497</v>
          </cell>
          <cell r="AP579">
            <v>125346917417.31306</v>
          </cell>
          <cell r="AQ579">
            <v>126169890459.6483</v>
          </cell>
          <cell r="AR579">
            <v>126971697371.06032</v>
          </cell>
          <cell r="AS579">
            <v>127751955057.15842</v>
          </cell>
          <cell r="AT579">
            <v>128509918255.20024</v>
          </cell>
          <cell r="AU579">
            <v>129245363491.10086</v>
          </cell>
          <cell r="AV579">
            <v>129958199754.10962</v>
          </cell>
          <cell r="AW579">
            <v>130648347414.65173</v>
          </cell>
          <cell r="AX579">
            <v>131315661238.42133</v>
          </cell>
          <cell r="AY579">
            <v>131960025632.90562</v>
          </cell>
          <cell r="AZ579">
            <v>132581477240.54787</v>
          </cell>
          <cell r="BA579">
            <v>133180168747.8502</v>
          </cell>
          <cell r="BB579">
            <v>133756208166.36617</v>
          </cell>
          <cell r="BC579">
            <v>134309635678.6709</v>
          </cell>
          <cell r="BD579">
            <v>134840522450.87598</v>
          </cell>
          <cell r="BE579">
            <v>135349057899.55768</v>
          </cell>
          <cell r="BF579">
            <v>135835547947.69296</v>
          </cell>
          <cell r="BG579">
            <v>136300298976.77484</v>
          </cell>
          <cell r="BH579">
            <v>136743570677.06442</v>
          </cell>
          <cell r="BI579">
            <v>137155276672.55161</v>
          </cell>
          <cell r="BJ579">
            <v>137440598920.01666</v>
          </cell>
          <cell r="BK579">
            <v>137620543404.00259</v>
          </cell>
          <cell r="BL579">
            <v>137800723480.80148</v>
          </cell>
          <cell r="BM579">
            <v>137981139458.86389</v>
          </cell>
          <cell r="BN579">
            <v>138161791647.04422</v>
          </cell>
          <cell r="BO579">
            <v>138342680354.60123</v>
          </cell>
          <cell r="BP579">
            <v>138523805891.19846</v>
          </cell>
          <cell r="BQ579">
            <v>138705168566.90509</v>
          </cell>
          <cell r="BR579">
            <v>138886768692.19614</v>
          </cell>
          <cell r="BS579">
            <v>139068606577.95309</v>
          </cell>
          <cell r="BT579">
            <v>139250682535.46457</v>
          </cell>
          <cell r="BU579">
            <v>139432996876.42661</v>
          </cell>
          <cell r="BV579">
            <v>139615549912.94342</v>
          </cell>
          <cell r="BW579">
            <v>139798341957.52783</v>
          </cell>
          <cell r="BX579">
            <v>139981373323.10181</v>
          </cell>
          <cell r="BY579">
            <v>140164644322.99698</v>
          </cell>
          <cell r="BZ579">
            <v>140348155270.95529</v>
          </cell>
          <cell r="CA579">
            <v>140531906481.12939</v>
          </cell>
          <cell r="CB579">
            <v>140715898268.08328</v>
          </cell>
          <cell r="CC579">
            <v>140900130946.79272</v>
          </cell>
          <cell r="CD579">
            <v>141084604832.64594</v>
          </cell>
        </row>
        <row r="580"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4612882289.0839252</v>
          </cell>
          <cell r="AA580">
            <v>62795851943.797035</v>
          </cell>
          <cell r="AB580">
            <v>195770388680.35242</v>
          </cell>
          <cell r="AC580">
            <v>438562067963.13416</v>
          </cell>
          <cell r="AD580">
            <v>839309944116.35681</v>
          </cell>
          <cell r="AE580">
            <v>1266288462309.0264</v>
          </cell>
          <cell r="AF580">
            <v>1568260473592.9402</v>
          </cell>
          <cell r="AG580">
            <v>1845979572973.8677</v>
          </cell>
          <cell r="AH580">
            <v>2100110845111.7197</v>
          </cell>
          <cell r="AI580">
            <v>2341424827277.5747</v>
          </cell>
          <cell r="AJ580">
            <v>2501945181006.063</v>
          </cell>
          <cell r="AK580">
            <v>2686548171234.8428</v>
          </cell>
          <cell r="AL580">
            <v>2730938597183.7256</v>
          </cell>
          <cell r="AM580">
            <v>2751484871328.1523</v>
          </cell>
          <cell r="AN580">
            <v>2771518743149.1313</v>
          </cell>
          <cell r="AO580">
            <v>2791022418610.5107</v>
          </cell>
          <cell r="AP580">
            <v>2809982214560.9761</v>
          </cell>
          <cell r="AQ580">
            <v>2828431328904.3789</v>
          </cell>
          <cell r="AR580">
            <v>2846405948520.104</v>
          </cell>
          <cell r="AS580">
            <v>2863897485335.5703</v>
          </cell>
          <cell r="AT580">
            <v>2880889232318.0537</v>
          </cell>
          <cell r="AU580">
            <v>2897376179705.7119</v>
          </cell>
          <cell r="AV580">
            <v>2913356287252.1943</v>
          </cell>
          <cell r="AW580">
            <v>2928827769850.2686</v>
          </cell>
          <cell r="AX580">
            <v>2943787371689.3818</v>
          </cell>
          <cell r="AY580">
            <v>2958232501458.063</v>
          </cell>
          <cell r="AZ580">
            <v>2972163980593.4556</v>
          </cell>
          <cell r="BA580">
            <v>2985585231966.7729</v>
          </cell>
          <cell r="BB580">
            <v>2998498676942.2642</v>
          </cell>
          <cell r="BC580">
            <v>3010905216318.479</v>
          </cell>
          <cell r="BD580">
            <v>3022806445471.7686</v>
          </cell>
          <cell r="BE580">
            <v>3034206610674.9697</v>
          </cell>
          <cell r="BF580">
            <v>3045112569999.6006</v>
          </cell>
          <cell r="BG580">
            <v>3055531191796.0278</v>
          </cell>
          <cell r="BH580">
            <v>3065468297707.3364</v>
          </cell>
          <cell r="BI580">
            <v>3074697774975.5771</v>
          </cell>
          <cell r="BJ580">
            <v>3081094026732.8193</v>
          </cell>
          <cell r="BK580">
            <v>3085127957602.6582</v>
          </cell>
          <cell r="BL580">
            <v>3089167169907.6367</v>
          </cell>
          <cell r="BM580">
            <v>3093211670562.4883</v>
          </cell>
          <cell r="BN580">
            <v>3097261466491.001</v>
          </cell>
          <cell r="BO580">
            <v>3101316564626.0259</v>
          </cell>
          <cell r="BP580">
            <v>3105376971909.4902</v>
          </cell>
          <cell r="BQ580">
            <v>3109442695292.4126</v>
          </cell>
          <cell r="BR580">
            <v>3113513741734.9111</v>
          </cell>
          <cell r="BS580">
            <v>3117590118206.2153</v>
          </cell>
          <cell r="BT580">
            <v>3121671831684.6812</v>
          </cell>
          <cell r="BU580">
            <v>3125758889157.7988</v>
          </cell>
          <cell r="BV580">
            <v>3129851297622.209</v>
          </cell>
          <cell r="BW580">
            <v>3133949064083.7119</v>
          </cell>
          <cell r="BX580">
            <v>3138052195557.2798</v>
          </cell>
          <cell r="BY580">
            <v>3142160699067.0688</v>
          </cell>
          <cell r="BZ580">
            <v>3146274581646.4331</v>
          </cell>
          <cell r="CA580">
            <v>3150393850337.9341</v>
          </cell>
          <cell r="CB580">
            <v>3154518512193.354</v>
          </cell>
          <cell r="CC580">
            <v>3158648574273.7075</v>
          </cell>
          <cell r="CD580">
            <v>3162784043649.2544</v>
          </cell>
        </row>
        <row r="581"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</row>
        <row r="582">
          <cell r="R582">
            <v>761905850.28864861</v>
          </cell>
          <cell r="S582">
            <v>1156610733.8217316</v>
          </cell>
          <cell r="T582">
            <v>1591164523.4742737</v>
          </cell>
          <cell r="U582">
            <v>1787831562.1779594</v>
          </cell>
          <cell r="V582">
            <v>1815879956.1639481</v>
          </cell>
          <cell r="W582">
            <v>1927832416.8123932</v>
          </cell>
          <cell r="X582">
            <v>2611540268.2470932</v>
          </cell>
          <cell r="Y582">
            <v>3289018890.2415314</v>
          </cell>
          <cell r="Z582">
            <v>3599967633.1485214</v>
          </cell>
          <cell r="AA582">
            <v>3890844199.0180969</v>
          </cell>
          <cell r="AB582">
            <v>4157076930.381546</v>
          </cell>
          <cell r="AC582">
            <v>4235948092.506485</v>
          </cell>
          <cell r="AD582">
            <v>4307501883.7708893</v>
          </cell>
          <cell r="AE582">
            <v>4402939280.451828</v>
          </cell>
          <cell r="AF582">
            <v>4499931834.7866211</v>
          </cell>
          <cell r="AG582">
            <v>4619253415.0184021</v>
          </cell>
          <cell r="AH582">
            <v>4726068030.1647949</v>
          </cell>
          <cell r="AI582">
            <v>4853154550.9412384</v>
          </cell>
          <cell r="AJ582">
            <v>4980082865.5020905</v>
          </cell>
          <cell r="AK582">
            <v>5106971611.5217896</v>
          </cell>
          <cell r="AL582">
            <v>5172868600.1604462</v>
          </cell>
          <cell r="AM582">
            <v>5223658229.5259399</v>
          </cell>
          <cell r="AN582">
            <v>5272848807.7547607</v>
          </cell>
          <cell r="AO582">
            <v>5320614294.0159302</v>
          </cell>
          <cell r="AP582">
            <v>5367317272.2340393</v>
          </cell>
          <cell r="AQ582">
            <v>5413132547.8591766</v>
          </cell>
          <cell r="AR582">
            <v>5457668630.1031952</v>
          </cell>
          <cell r="AS582">
            <v>5500651236.2046051</v>
          </cell>
          <cell r="AT582">
            <v>5542173650.5665588</v>
          </cell>
          <cell r="AU582">
            <v>5582317308.3929291</v>
          </cell>
          <cell r="AV582">
            <v>5621036832.1257324</v>
          </cell>
          <cell r="AW582">
            <v>5658232612.8144226</v>
          </cell>
          <cell r="AX582">
            <v>5693885903.8713074</v>
          </cell>
          <cell r="AY582">
            <v>5728058235.9042816</v>
          </cell>
          <cell r="AZ582">
            <v>5760796543.879776</v>
          </cell>
          <cell r="BA582">
            <v>5792049014.3536072</v>
          </cell>
          <cell r="BB582">
            <v>5821723547.3982697</v>
          </cell>
          <cell r="BC582">
            <v>5849798041.0357208</v>
          </cell>
          <cell r="BD582">
            <v>5876324195.3886261</v>
          </cell>
          <cell r="BE582">
            <v>5901350832.8811035</v>
          </cell>
          <cell r="BF582">
            <v>5924850587.6873169</v>
          </cell>
          <cell r="BG582">
            <v>5946761433.8254395</v>
          </cell>
          <cell r="BH582">
            <v>5967077028.4129486</v>
          </cell>
          <cell r="BI582">
            <v>5985586087.0446167</v>
          </cell>
          <cell r="BJ582">
            <v>5998389006.8002167</v>
          </cell>
          <cell r="BK582">
            <v>6006508949.5694275</v>
          </cell>
          <cell r="BL582">
            <v>6014639896.7701263</v>
          </cell>
          <cell r="BM582">
            <v>6022781863.3334351</v>
          </cell>
          <cell r="BN582">
            <v>6030934864.2107849</v>
          </cell>
          <cell r="BO582">
            <v>6039098914.3739014</v>
          </cell>
          <cell r="BP582">
            <v>6047274028.8148499</v>
          </cell>
          <cell r="BQ582">
            <v>6055460222.5460815</v>
          </cell>
          <cell r="BR582">
            <v>6063657510.6004333</v>
          </cell>
          <cell r="BS582">
            <v>6071865908.0311584</v>
          </cell>
          <cell r="BT582">
            <v>6080085429.911972</v>
          </cell>
          <cell r="BU582">
            <v>6088316091.3370361</v>
          </cell>
          <cell r="BV582">
            <v>6096557907.4210205</v>
          </cell>
          <cell r="BW582">
            <v>6104810893.2992096</v>
          </cell>
          <cell r="BX582">
            <v>6113075064.1273041</v>
          </cell>
          <cell r="BY582">
            <v>6121350435.0817413</v>
          </cell>
          <cell r="BZ582">
            <v>6129637021.3594971</v>
          </cell>
          <cell r="CA582">
            <v>6137934838.1781921</v>
          </cell>
          <cell r="CB582">
            <v>6146243900.776123</v>
          </cell>
          <cell r="CC582">
            <v>6154564224.4123077</v>
          </cell>
          <cell r="CD582">
            <v>6162895824.3664703</v>
          </cell>
        </row>
        <row r="598">
          <cell r="Q598">
            <v>0.995</v>
          </cell>
          <cell r="R598">
            <v>0.995</v>
          </cell>
          <cell r="S598">
            <v>0.995</v>
          </cell>
          <cell r="T598">
            <v>0.995</v>
          </cell>
          <cell r="U598">
            <v>0.995</v>
          </cell>
          <cell r="V598">
            <v>0.995</v>
          </cell>
          <cell r="W598">
            <v>0.995</v>
          </cell>
          <cell r="X598">
            <v>0.995</v>
          </cell>
          <cell r="Y598">
            <v>0.995</v>
          </cell>
          <cell r="Z598">
            <v>0.995</v>
          </cell>
          <cell r="AA598">
            <v>0.995</v>
          </cell>
          <cell r="AB598">
            <v>0.995</v>
          </cell>
          <cell r="AC598">
            <v>0.995</v>
          </cell>
          <cell r="AD598">
            <v>0.995</v>
          </cell>
          <cell r="AE598">
            <v>0.995</v>
          </cell>
          <cell r="AF598">
            <v>0.995</v>
          </cell>
          <cell r="AG598">
            <v>0.995</v>
          </cell>
          <cell r="AH598">
            <v>0.995</v>
          </cell>
          <cell r="AI598">
            <v>0.995</v>
          </cell>
          <cell r="AJ598">
            <v>0.995</v>
          </cell>
          <cell r="AK598">
            <v>0.995</v>
          </cell>
          <cell r="AL598">
            <v>0.995</v>
          </cell>
          <cell r="AM598">
            <v>0.995</v>
          </cell>
          <cell r="AN598">
            <v>0.995</v>
          </cell>
          <cell r="AO598">
            <v>0.995</v>
          </cell>
          <cell r="AP598">
            <v>0.995</v>
          </cell>
          <cell r="AQ598">
            <v>0.995</v>
          </cell>
          <cell r="AR598">
            <v>0.995</v>
          </cell>
          <cell r="AS598">
            <v>0.995</v>
          </cell>
          <cell r="AT598">
            <v>0.995</v>
          </cell>
          <cell r="AU598">
            <v>0.995</v>
          </cell>
          <cell r="AV598">
            <v>0.995</v>
          </cell>
          <cell r="AW598">
            <v>0.995</v>
          </cell>
          <cell r="AX598">
            <v>0.995</v>
          </cell>
          <cell r="AY598">
            <v>0.995</v>
          </cell>
          <cell r="AZ598">
            <v>0.995</v>
          </cell>
          <cell r="BA598">
            <v>0.995</v>
          </cell>
          <cell r="BB598">
            <v>0.995</v>
          </cell>
          <cell r="BC598">
            <v>0.995</v>
          </cell>
          <cell r="BD598">
            <v>0.995</v>
          </cell>
          <cell r="BE598">
            <v>0.995</v>
          </cell>
          <cell r="BF598">
            <v>0.995</v>
          </cell>
          <cell r="BG598">
            <v>0.995</v>
          </cell>
          <cell r="BH598">
            <v>0.995</v>
          </cell>
          <cell r="BI598">
            <v>0.995</v>
          </cell>
          <cell r="BJ598">
            <v>0.995</v>
          </cell>
          <cell r="BK598">
            <v>0.995</v>
          </cell>
          <cell r="BL598">
            <v>0.995</v>
          </cell>
          <cell r="BM598">
            <v>0.995</v>
          </cell>
          <cell r="BN598">
            <v>0.995</v>
          </cell>
          <cell r="BO598">
            <v>0.995</v>
          </cell>
          <cell r="BP598">
            <v>0.995</v>
          </cell>
          <cell r="BQ598">
            <v>0.995</v>
          </cell>
          <cell r="BR598">
            <v>0.995</v>
          </cell>
          <cell r="BS598">
            <v>0.995</v>
          </cell>
          <cell r="BT598">
            <v>0.995</v>
          </cell>
          <cell r="BU598">
            <v>0.995</v>
          </cell>
          <cell r="BV598">
            <v>0.995</v>
          </cell>
          <cell r="BW598">
            <v>0.995</v>
          </cell>
          <cell r="BX598">
            <v>0.995</v>
          </cell>
          <cell r="BY598">
            <v>0.995</v>
          </cell>
          <cell r="BZ598">
            <v>0.995</v>
          </cell>
          <cell r="CA598">
            <v>0.995</v>
          </cell>
          <cell r="CB598">
            <v>0.995</v>
          </cell>
          <cell r="CC598">
            <v>0.995</v>
          </cell>
          <cell r="CD598">
            <v>0.995</v>
          </cell>
        </row>
        <row r="599">
          <cell r="Q599">
            <v>0.995</v>
          </cell>
          <cell r="R599">
            <v>0.995</v>
          </cell>
          <cell r="S599">
            <v>0.995</v>
          </cell>
          <cell r="T599">
            <v>0.995</v>
          </cell>
          <cell r="U599">
            <v>0.995</v>
          </cell>
          <cell r="V599">
            <v>0.995</v>
          </cell>
          <cell r="W599">
            <v>0.995</v>
          </cell>
          <cell r="X599">
            <v>0.995</v>
          </cell>
          <cell r="Y599">
            <v>0.995</v>
          </cell>
          <cell r="Z599">
            <v>0.995</v>
          </cell>
          <cell r="AA599">
            <v>0.995</v>
          </cell>
          <cell r="AB599">
            <v>0.995</v>
          </cell>
          <cell r="AC599">
            <v>0.995</v>
          </cell>
          <cell r="AD599">
            <v>0.995</v>
          </cell>
          <cell r="AE599">
            <v>0.995</v>
          </cell>
          <cell r="AF599">
            <v>0.995</v>
          </cell>
          <cell r="AG599">
            <v>0.995</v>
          </cell>
          <cell r="AH599">
            <v>0.995</v>
          </cell>
          <cell r="AI599">
            <v>0.995</v>
          </cell>
          <cell r="AJ599">
            <v>0.995</v>
          </cell>
          <cell r="AK599">
            <v>0.995</v>
          </cell>
          <cell r="AL599">
            <v>0.995</v>
          </cell>
          <cell r="AM599">
            <v>0.995</v>
          </cell>
          <cell r="AN599">
            <v>0.995</v>
          </cell>
          <cell r="AO599">
            <v>0.995</v>
          </cell>
          <cell r="AP599">
            <v>0.995</v>
          </cell>
          <cell r="AQ599">
            <v>0.995</v>
          </cell>
          <cell r="AR599">
            <v>0.995</v>
          </cell>
          <cell r="AS599">
            <v>0.995</v>
          </cell>
          <cell r="AT599">
            <v>0.995</v>
          </cell>
          <cell r="AU599">
            <v>0.995</v>
          </cell>
          <cell r="AV599">
            <v>0.995</v>
          </cell>
          <cell r="AW599">
            <v>0.995</v>
          </cell>
          <cell r="AX599">
            <v>0.995</v>
          </cell>
          <cell r="AY599">
            <v>0.995</v>
          </cell>
          <cell r="AZ599">
            <v>0.995</v>
          </cell>
          <cell r="BA599">
            <v>0.995</v>
          </cell>
          <cell r="BB599">
            <v>0.995</v>
          </cell>
          <cell r="BC599">
            <v>0.995</v>
          </cell>
          <cell r="BD599">
            <v>0.995</v>
          </cell>
          <cell r="BE599">
            <v>0.995</v>
          </cell>
          <cell r="BF599">
            <v>0.995</v>
          </cell>
          <cell r="BG599">
            <v>0.995</v>
          </cell>
          <cell r="BH599">
            <v>0.995</v>
          </cell>
          <cell r="BI599">
            <v>0.995</v>
          </cell>
          <cell r="BJ599">
            <v>0.995</v>
          </cell>
          <cell r="BK599">
            <v>0.995</v>
          </cell>
          <cell r="BL599">
            <v>0.995</v>
          </cell>
          <cell r="BM599">
            <v>0.995</v>
          </cell>
          <cell r="BN599">
            <v>0.995</v>
          </cell>
          <cell r="BO599">
            <v>0.995</v>
          </cell>
          <cell r="BP599">
            <v>0.995</v>
          </cell>
          <cell r="BQ599">
            <v>0.995</v>
          </cell>
          <cell r="BR599">
            <v>0.995</v>
          </cell>
          <cell r="BS599">
            <v>0.995</v>
          </cell>
          <cell r="BT599">
            <v>0.995</v>
          </cell>
          <cell r="BU599">
            <v>0.995</v>
          </cell>
          <cell r="BV599">
            <v>0.995</v>
          </cell>
          <cell r="BW599">
            <v>0.995</v>
          </cell>
          <cell r="BX599">
            <v>0.995</v>
          </cell>
          <cell r="BY599">
            <v>0.995</v>
          </cell>
          <cell r="BZ599">
            <v>0.995</v>
          </cell>
          <cell r="CA599">
            <v>0.995</v>
          </cell>
          <cell r="CB599">
            <v>0.995</v>
          </cell>
          <cell r="CC599">
            <v>0.995</v>
          </cell>
          <cell r="CD599">
            <v>0.995</v>
          </cell>
        </row>
        <row r="600">
          <cell r="Q600">
            <v>0.995</v>
          </cell>
          <cell r="R600">
            <v>0.995</v>
          </cell>
          <cell r="S600">
            <v>0.995</v>
          </cell>
          <cell r="T600">
            <v>0.995</v>
          </cell>
          <cell r="U600">
            <v>0.995</v>
          </cell>
          <cell r="V600">
            <v>0.995</v>
          </cell>
          <cell r="W600">
            <v>0.995</v>
          </cell>
          <cell r="X600">
            <v>0.995</v>
          </cell>
          <cell r="Y600">
            <v>0.995</v>
          </cell>
          <cell r="Z600">
            <v>0.995</v>
          </cell>
          <cell r="AA600">
            <v>0.995</v>
          </cell>
          <cell r="AB600">
            <v>0.995</v>
          </cell>
          <cell r="AC600">
            <v>0.995</v>
          </cell>
          <cell r="AD600">
            <v>0.995</v>
          </cell>
          <cell r="AE600">
            <v>0.995</v>
          </cell>
          <cell r="AF600">
            <v>0.995</v>
          </cell>
          <cell r="AG600">
            <v>0.995</v>
          </cell>
          <cell r="AH600">
            <v>0.995</v>
          </cell>
          <cell r="AI600">
            <v>0.995</v>
          </cell>
          <cell r="AJ600">
            <v>0.995</v>
          </cell>
          <cell r="AK600">
            <v>0.995</v>
          </cell>
          <cell r="AL600">
            <v>0.995</v>
          </cell>
          <cell r="AM600">
            <v>0.995</v>
          </cell>
          <cell r="AN600">
            <v>0.995</v>
          </cell>
          <cell r="AO600">
            <v>0.995</v>
          </cell>
          <cell r="AP600">
            <v>0.995</v>
          </cell>
          <cell r="AQ600">
            <v>0.995</v>
          </cell>
          <cell r="AR600">
            <v>0.995</v>
          </cell>
          <cell r="AS600">
            <v>0.995</v>
          </cell>
          <cell r="AT600">
            <v>0.995</v>
          </cell>
          <cell r="AU600">
            <v>0.995</v>
          </cell>
          <cell r="AV600">
            <v>0.995</v>
          </cell>
          <cell r="AW600">
            <v>0.995</v>
          </cell>
          <cell r="AX600">
            <v>0.995</v>
          </cell>
          <cell r="AY600">
            <v>0.995</v>
          </cell>
          <cell r="AZ600">
            <v>0.995</v>
          </cell>
          <cell r="BA600">
            <v>0.995</v>
          </cell>
          <cell r="BB600">
            <v>0.995</v>
          </cell>
          <cell r="BC600">
            <v>0.995</v>
          </cell>
          <cell r="BD600">
            <v>0.995</v>
          </cell>
          <cell r="BE600">
            <v>0.995</v>
          </cell>
          <cell r="BF600">
            <v>0.995</v>
          </cell>
          <cell r="BG600">
            <v>0.995</v>
          </cell>
          <cell r="BH600">
            <v>0.995</v>
          </cell>
          <cell r="BI600">
            <v>0.995</v>
          </cell>
          <cell r="BJ600">
            <v>0.995</v>
          </cell>
          <cell r="BK600">
            <v>0.995</v>
          </cell>
          <cell r="BL600">
            <v>0.995</v>
          </cell>
          <cell r="BM600">
            <v>0.995</v>
          </cell>
          <cell r="BN600">
            <v>0.995</v>
          </cell>
          <cell r="BO600">
            <v>0.995</v>
          </cell>
          <cell r="BP600">
            <v>0.995</v>
          </cell>
          <cell r="BQ600">
            <v>0.995</v>
          </cell>
          <cell r="BR600">
            <v>0.995</v>
          </cell>
          <cell r="BS600">
            <v>0.995</v>
          </cell>
          <cell r="BT600">
            <v>0.995</v>
          </cell>
          <cell r="BU600">
            <v>0.995</v>
          </cell>
          <cell r="BV600">
            <v>0.995</v>
          </cell>
          <cell r="BW600">
            <v>0.995</v>
          </cell>
          <cell r="BX600">
            <v>0.995</v>
          </cell>
          <cell r="BY600">
            <v>0.995</v>
          </cell>
          <cell r="BZ600">
            <v>0.995</v>
          </cell>
          <cell r="CA600">
            <v>0.995</v>
          </cell>
          <cell r="CB600">
            <v>0.995</v>
          </cell>
          <cell r="CC600">
            <v>0.995</v>
          </cell>
          <cell r="CD600">
            <v>0.995</v>
          </cell>
        </row>
        <row r="601">
          <cell r="Q601">
            <v>0.995</v>
          </cell>
          <cell r="R601">
            <v>0.995</v>
          </cell>
          <cell r="S601">
            <v>0.995</v>
          </cell>
          <cell r="T601">
            <v>0.995</v>
          </cell>
          <cell r="U601">
            <v>0.995</v>
          </cell>
          <cell r="V601">
            <v>0.995</v>
          </cell>
          <cell r="W601">
            <v>0.995</v>
          </cell>
          <cell r="X601">
            <v>0.995</v>
          </cell>
          <cell r="Y601">
            <v>0.995</v>
          </cell>
          <cell r="Z601">
            <v>0.995</v>
          </cell>
          <cell r="AA601">
            <v>0.995</v>
          </cell>
          <cell r="AB601">
            <v>0.995</v>
          </cell>
          <cell r="AC601">
            <v>0.995</v>
          </cell>
          <cell r="AD601">
            <v>0.995</v>
          </cell>
          <cell r="AE601">
            <v>0.995</v>
          </cell>
          <cell r="AF601">
            <v>0.995</v>
          </cell>
          <cell r="AG601">
            <v>0.995</v>
          </cell>
          <cell r="AH601">
            <v>0.995</v>
          </cell>
          <cell r="AI601">
            <v>0.995</v>
          </cell>
          <cell r="AJ601">
            <v>0.995</v>
          </cell>
          <cell r="AK601">
            <v>0.995</v>
          </cell>
          <cell r="AL601">
            <v>0.995</v>
          </cell>
          <cell r="AM601">
            <v>0.995</v>
          </cell>
          <cell r="AN601">
            <v>0.995</v>
          </cell>
          <cell r="AO601">
            <v>0.995</v>
          </cell>
          <cell r="AP601">
            <v>0.995</v>
          </cell>
          <cell r="AQ601">
            <v>0.995</v>
          </cell>
          <cell r="AR601">
            <v>0.995</v>
          </cell>
          <cell r="AS601">
            <v>0.995</v>
          </cell>
          <cell r="AT601">
            <v>0.995</v>
          </cell>
          <cell r="AU601">
            <v>0.995</v>
          </cell>
          <cell r="AV601">
            <v>0.995</v>
          </cell>
          <cell r="AW601">
            <v>0.995</v>
          </cell>
          <cell r="AX601">
            <v>0.995</v>
          </cell>
          <cell r="AY601">
            <v>0.995</v>
          </cell>
          <cell r="AZ601">
            <v>0.995</v>
          </cell>
          <cell r="BA601">
            <v>0.995</v>
          </cell>
          <cell r="BB601">
            <v>0.995</v>
          </cell>
          <cell r="BC601">
            <v>0.995</v>
          </cell>
          <cell r="BD601">
            <v>0.995</v>
          </cell>
          <cell r="BE601">
            <v>0.995</v>
          </cell>
          <cell r="BF601">
            <v>0.995</v>
          </cell>
          <cell r="BG601">
            <v>0.995</v>
          </cell>
          <cell r="BH601">
            <v>0.995</v>
          </cell>
          <cell r="BI601">
            <v>0.995</v>
          </cell>
          <cell r="BJ601">
            <v>0.995</v>
          </cell>
          <cell r="BK601">
            <v>0.995</v>
          </cell>
          <cell r="BL601">
            <v>0.995</v>
          </cell>
          <cell r="BM601">
            <v>0.995</v>
          </cell>
          <cell r="BN601">
            <v>0.995</v>
          </cell>
          <cell r="BO601">
            <v>0.995</v>
          </cell>
          <cell r="BP601">
            <v>0.995</v>
          </cell>
          <cell r="BQ601">
            <v>0.995</v>
          </cell>
          <cell r="BR601">
            <v>0.995</v>
          </cell>
          <cell r="BS601">
            <v>0.995</v>
          </cell>
          <cell r="BT601">
            <v>0.995</v>
          </cell>
          <cell r="BU601">
            <v>0.995</v>
          </cell>
          <cell r="BV601">
            <v>0.995</v>
          </cell>
          <cell r="BW601">
            <v>0.995</v>
          </cell>
          <cell r="BX601">
            <v>0.995</v>
          </cell>
          <cell r="BY601">
            <v>0.995</v>
          </cell>
          <cell r="BZ601">
            <v>0.995</v>
          </cell>
          <cell r="CA601">
            <v>0.995</v>
          </cell>
          <cell r="CB601">
            <v>0.995</v>
          </cell>
          <cell r="CC601">
            <v>0.995</v>
          </cell>
          <cell r="CD601">
            <v>0.995</v>
          </cell>
        </row>
        <row r="602">
          <cell r="Q602">
            <v>0.995</v>
          </cell>
          <cell r="R602">
            <v>0.995</v>
          </cell>
          <cell r="S602">
            <v>0.995</v>
          </cell>
          <cell r="T602">
            <v>0.995</v>
          </cell>
          <cell r="U602">
            <v>0.995</v>
          </cell>
          <cell r="V602">
            <v>0.995</v>
          </cell>
          <cell r="W602">
            <v>0.995</v>
          </cell>
          <cell r="X602">
            <v>0.995</v>
          </cell>
          <cell r="Y602">
            <v>0.995</v>
          </cell>
          <cell r="Z602">
            <v>0.995</v>
          </cell>
          <cell r="AA602">
            <v>0.995</v>
          </cell>
          <cell r="AB602">
            <v>0.995</v>
          </cell>
          <cell r="AC602">
            <v>0.995</v>
          </cell>
          <cell r="AD602">
            <v>0.995</v>
          </cell>
          <cell r="AE602">
            <v>0.995</v>
          </cell>
          <cell r="AF602">
            <v>0.995</v>
          </cell>
          <cell r="AG602">
            <v>0.995</v>
          </cell>
          <cell r="AH602">
            <v>0.995</v>
          </cell>
          <cell r="AI602">
            <v>0.995</v>
          </cell>
          <cell r="AJ602">
            <v>0.995</v>
          </cell>
          <cell r="AK602">
            <v>0.995</v>
          </cell>
          <cell r="AL602">
            <v>0.995</v>
          </cell>
          <cell r="AM602">
            <v>0.995</v>
          </cell>
          <cell r="AN602">
            <v>0.995</v>
          </cell>
          <cell r="AO602">
            <v>0.995</v>
          </cell>
          <cell r="AP602">
            <v>0.995</v>
          </cell>
          <cell r="AQ602">
            <v>0.995</v>
          </cell>
          <cell r="AR602">
            <v>0.995</v>
          </cell>
          <cell r="AS602">
            <v>0.995</v>
          </cell>
          <cell r="AT602">
            <v>0.995</v>
          </cell>
          <cell r="AU602">
            <v>0.995</v>
          </cell>
          <cell r="AV602">
            <v>0.995</v>
          </cell>
          <cell r="AW602">
            <v>0.995</v>
          </cell>
          <cell r="AX602">
            <v>0.995</v>
          </cell>
          <cell r="AY602">
            <v>0.995</v>
          </cell>
          <cell r="AZ602">
            <v>0.995</v>
          </cell>
          <cell r="BA602">
            <v>0.995</v>
          </cell>
          <cell r="BB602">
            <v>0.995</v>
          </cell>
          <cell r="BC602">
            <v>0.995</v>
          </cell>
          <cell r="BD602">
            <v>0.995</v>
          </cell>
          <cell r="BE602">
            <v>0.995</v>
          </cell>
          <cell r="BF602">
            <v>0.995</v>
          </cell>
          <cell r="BG602">
            <v>0.995</v>
          </cell>
          <cell r="BH602">
            <v>0.995</v>
          </cell>
          <cell r="BI602">
            <v>0.995</v>
          </cell>
          <cell r="BJ602">
            <v>0.995</v>
          </cell>
          <cell r="BK602">
            <v>0.995</v>
          </cell>
          <cell r="BL602">
            <v>0.995</v>
          </cell>
          <cell r="BM602">
            <v>0.995</v>
          </cell>
          <cell r="BN602">
            <v>0.995</v>
          </cell>
          <cell r="BO602">
            <v>0.995</v>
          </cell>
          <cell r="BP602">
            <v>0.995</v>
          </cell>
          <cell r="BQ602">
            <v>0.995</v>
          </cell>
          <cell r="BR602">
            <v>0.995</v>
          </cell>
          <cell r="BS602">
            <v>0.995</v>
          </cell>
          <cell r="BT602">
            <v>0.995</v>
          </cell>
          <cell r="BU602">
            <v>0.995</v>
          </cell>
          <cell r="BV602">
            <v>0.995</v>
          </cell>
          <cell r="BW602">
            <v>0.995</v>
          </cell>
          <cell r="BX602">
            <v>0.995</v>
          </cell>
          <cell r="BY602">
            <v>0.995</v>
          </cell>
          <cell r="BZ602">
            <v>0.995</v>
          </cell>
          <cell r="CA602">
            <v>0.995</v>
          </cell>
          <cell r="CB602">
            <v>0.995</v>
          </cell>
          <cell r="CC602">
            <v>0.995</v>
          </cell>
          <cell r="CD602">
            <v>0.995</v>
          </cell>
        </row>
        <row r="603">
          <cell r="Q603">
            <v>0.995</v>
          </cell>
          <cell r="R603">
            <v>0.995</v>
          </cell>
          <cell r="S603">
            <v>0.995</v>
          </cell>
          <cell r="T603">
            <v>0.995</v>
          </cell>
          <cell r="U603">
            <v>0.995</v>
          </cell>
          <cell r="V603">
            <v>0.995</v>
          </cell>
          <cell r="W603">
            <v>0.995</v>
          </cell>
          <cell r="X603">
            <v>0.995</v>
          </cell>
          <cell r="Y603">
            <v>0.995</v>
          </cell>
          <cell r="Z603">
            <v>0.995</v>
          </cell>
          <cell r="AA603">
            <v>0.995</v>
          </cell>
          <cell r="AB603">
            <v>0.995</v>
          </cell>
          <cell r="AC603">
            <v>0.995</v>
          </cell>
          <cell r="AD603">
            <v>0.995</v>
          </cell>
          <cell r="AE603">
            <v>0.995</v>
          </cell>
          <cell r="AF603">
            <v>0.995</v>
          </cell>
          <cell r="AG603">
            <v>0.995</v>
          </cell>
          <cell r="AH603">
            <v>0.995</v>
          </cell>
          <cell r="AI603">
            <v>0.995</v>
          </cell>
          <cell r="AJ603">
            <v>0.995</v>
          </cell>
          <cell r="AK603">
            <v>0.995</v>
          </cell>
          <cell r="AL603">
            <v>0.995</v>
          </cell>
          <cell r="AM603">
            <v>0.995</v>
          </cell>
          <cell r="AN603">
            <v>0.995</v>
          </cell>
          <cell r="AO603">
            <v>0.995</v>
          </cell>
          <cell r="AP603">
            <v>0.995</v>
          </cell>
          <cell r="AQ603">
            <v>0.995</v>
          </cell>
          <cell r="AR603">
            <v>0.995</v>
          </cell>
          <cell r="AS603">
            <v>0.995</v>
          </cell>
          <cell r="AT603">
            <v>0.995</v>
          </cell>
          <cell r="AU603">
            <v>0.995</v>
          </cell>
          <cell r="AV603">
            <v>0.995</v>
          </cell>
          <cell r="AW603">
            <v>0.995</v>
          </cell>
          <cell r="AX603">
            <v>0.995</v>
          </cell>
          <cell r="AY603">
            <v>0.995</v>
          </cell>
          <cell r="AZ603">
            <v>0.995</v>
          </cell>
          <cell r="BA603">
            <v>0.995</v>
          </cell>
          <cell r="BB603">
            <v>0.995</v>
          </cell>
          <cell r="BC603">
            <v>0.995</v>
          </cell>
          <cell r="BD603">
            <v>0.995</v>
          </cell>
          <cell r="BE603">
            <v>0.995</v>
          </cell>
          <cell r="BF603">
            <v>0.995</v>
          </cell>
          <cell r="BG603">
            <v>0.995</v>
          </cell>
          <cell r="BH603">
            <v>0.995</v>
          </cell>
          <cell r="BI603">
            <v>0.995</v>
          </cell>
          <cell r="BJ603">
            <v>0.995</v>
          </cell>
          <cell r="BK603">
            <v>0.995</v>
          </cell>
          <cell r="BL603">
            <v>0.995</v>
          </cell>
          <cell r="BM603">
            <v>0.995</v>
          </cell>
          <cell r="BN603">
            <v>0.995</v>
          </cell>
          <cell r="BO603">
            <v>0.995</v>
          </cell>
          <cell r="BP603">
            <v>0.995</v>
          </cell>
          <cell r="BQ603">
            <v>0.995</v>
          </cell>
          <cell r="BR603">
            <v>0.995</v>
          </cell>
          <cell r="BS603">
            <v>0.995</v>
          </cell>
          <cell r="BT603">
            <v>0.995</v>
          </cell>
          <cell r="BU603">
            <v>0.995</v>
          </cell>
          <cell r="BV603">
            <v>0.995</v>
          </cell>
          <cell r="BW603">
            <v>0.995</v>
          </cell>
          <cell r="BX603">
            <v>0.995</v>
          </cell>
          <cell r="BY603">
            <v>0.995</v>
          </cell>
          <cell r="BZ603">
            <v>0.995</v>
          </cell>
          <cell r="CA603">
            <v>0.995</v>
          </cell>
          <cell r="CB603">
            <v>0.995</v>
          </cell>
          <cell r="CC603">
            <v>0.995</v>
          </cell>
          <cell r="CD603">
            <v>0.995</v>
          </cell>
        </row>
        <row r="604">
          <cell r="Q604">
            <v>0.995</v>
          </cell>
          <cell r="R604">
            <v>0.995</v>
          </cell>
          <cell r="S604">
            <v>0.995</v>
          </cell>
          <cell r="T604">
            <v>0.995</v>
          </cell>
          <cell r="U604">
            <v>0.995</v>
          </cell>
          <cell r="V604">
            <v>0.995</v>
          </cell>
          <cell r="W604">
            <v>0.995</v>
          </cell>
          <cell r="X604">
            <v>0.995</v>
          </cell>
          <cell r="Y604">
            <v>0.995</v>
          </cell>
          <cell r="Z604">
            <v>0.995</v>
          </cell>
          <cell r="AA604">
            <v>0.995</v>
          </cell>
          <cell r="AB604">
            <v>0.995</v>
          </cell>
          <cell r="AC604">
            <v>0.995</v>
          </cell>
          <cell r="AD604">
            <v>0.995</v>
          </cell>
          <cell r="AE604">
            <v>0.995</v>
          </cell>
          <cell r="AF604">
            <v>0.995</v>
          </cell>
          <cell r="AG604">
            <v>0.995</v>
          </cell>
          <cell r="AH604">
            <v>0.995</v>
          </cell>
          <cell r="AI604">
            <v>0.995</v>
          </cell>
          <cell r="AJ604">
            <v>0.995</v>
          </cell>
          <cell r="AK604">
            <v>0.995</v>
          </cell>
          <cell r="AL604">
            <v>0.995</v>
          </cell>
          <cell r="AM604">
            <v>0.995</v>
          </cell>
          <cell r="AN604">
            <v>0.995</v>
          </cell>
          <cell r="AO604">
            <v>0.995</v>
          </cell>
          <cell r="AP604">
            <v>0.995</v>
          </cell>
          <cell r="AQ604">
            <v>0.995</v>
          </cell>
          <cell r="AR604">
            <v>0.995</v>
          </cell>
          <cell r="AS604">
            <v>0.995</v>
          </cell>
          <cell r="AT604">
            <v>0.995</v>
          </cell>
          <cell r="AU604">
            <v>0.995</v>
          </cell>
          <cell r="AV604">
            <v>0.995</v>
          </cell>
          <cell r="AW604">
            <v>0.995</v>
          </cell>
          <cell r="AX604">
            <v>0.995</v>
          </cell>
          <cell r="AY604">
            <v>0.995</v>
          </cell>
          <cell r="AZ604">
            <v>0.995</v>
          </cell>
          <cell r="BA604">
            <v>0.995</v>
          </cell>
          <cell r="BB604">
            <v>0.995</v>
          </cell>
          <cell r="BC604">
            <v>0.995</v>
          </cell>
          <cell r="BD604">
            <v>0.995</v>
          </cell>
          <cell r="BE604">
            <v>0.995</v>
          </cell>
          <cell r="BF604">
            <v>0.995</v>
          </cell>
          <cell r="BG604">
            <v>0.995</v>
          </cell>
          <cell r="BH604">
            <v>0.995</v>
          </cell>
          <cell r="BI604">
            <v>0.995</v>
          </cell>
          <cell r="BJ604">
            <v>0.995</v>
          </cell>
          <cell r="BK604">
            <v>0.995</v>
          </cell>
          <cell r="BL604">
            <v>0.995</v>
          </cell>
          <cell r="BM604">
            <v>0.995</v>
          </cell>
          <cell r="BN604">
            <v>0.995</v>
          </cell>
          <cell r="BO604">
            <v>0.995</v>
          </cell>
          <cell r="BP604">
            <v>0.995</v>
          </cell>
          <cell r="BQ604">
            <v>0.995</v>
          </cell>
          <cell r="BR604">
            <v>0.995</v>
          </cell>
          <cell r="BS604">
            <v>0.995</v>
          </cell>
          <cell r="BT604">
            <v>0.995</v>
          </cell>
          <cell r="BU604">
            <v>0.995</v>
          </cell>
          <cell r="BV604">
            <v>0.995</v>
          </cell>
          <cell r="BW604">
            <v>0.995</v>
          </cell>
          <cell r="BX604">
            <v>0.995</v>
          </cell>
          <cell r="BY604">
            <v>0.995</v>
          </cell>
          <cell r="BZ604">
            <v>0.995</v>
          </cell>
          <cell r="CA604">
            <v>0.995</v>
          </cell>
          <cell r="CB604">
            <v>0.995</v>
          </cell>
          <cell r="CC604">
            <v>0.995</v>
          </cell>
          <cell r="CD604">
            <v>0.995</v>
          </cell>
        </row>
        <row r="606">
          <cell r="Q606">
            <v>0.92</v>
          </cell>
          <cell r="R606">
            <v>0.92</v>
          </cell>
          <cell r="S606">
            <v>0.92</v>
          </cell>
          <cell r="T606">
            <v>0.92</v>
          </cell>
          <cell r="U606">
            <v>0.92</v>
          </cell>
          <cell r="V606">
            <v>0.92</v>
          </cell>
          <cell r="W606">
            <v>0.92</v>
          </cell>
          <cell r="X606">
            <v>0.92</v>
          </cell>
          <cell r="Y606">
            <v>0.92</v>
          </cell>
          <cell r="Z606">
            <v>0.92</v>
          </cell>
          <cell r="AA606">
            <v>0.92</v>
          </cell>
          <cell r="AB606">
            <v>0.92</v>
          </cell>
          <cell r="AC606">
            <v>0.92</v>
          </cell>
          <cell r="AD606">
            <v>0.92</v>
          </cell>
          <cell r="AE606">
            <v>0.92</v>
          </cell>
          <cell r="AF606">
            <v>0.92</v>
          </cell>
          <cell r="AG606">
            <v>0.92</v>
          </cell>
          <cell r="AH606">
            <v>0.92</v>
          </cell>
          <cell r="AI606">
            <v>0.92</v>
          </cell>
          <cell r="AJ606">
            <v>0.92</v>
          </cell>
          <cell r="AK606">
            <v>0.92</v>
          </cell>
          <cell r="AL606">
            <v>0.92</v>
          </cell>
          <cell r="AM606">
            <v>0.92</v>
          </cell>
          <cell r="AN606">
            <v>0.92</v>
          </cell>
          <cell r="AO606">
            <v>0.92</v>
          </cell>
          <cell r="AP606">
            <v>0.92</v>
          </cell>
          <cell r="AQ606">
            <v>0.92</v>
          </cell>
          <cell r="AR606">
            <v>0.92</v>
          </cell>
          <cell r="AS606">
            <v>0.92</v>
          </cell>
          <cell r="AT606">
            <v>0.92</v>
          </cell>
          <cell r="AU606">
            <v>0.92</v>
          </cell>
          <cell r="AV606">
            <v>0.92</v>
          </cell>
          <cell r="AW606">
            <v>0.92</v>
          </cell>
          <cell r="AX606">
            <v>0.92</v>
          </cell>
          <cell r="AY606">
            <v>0.92</v>
          </cell>
          <cell r="AZ606">
            <v>0.92</v>
          </cell>
          <cell r="BA606">
            <v>0.92</v>
          </cell>
          <cell r="BB606">
            <v>0.92</v>
          </cell>
          <cell r="BC606">
            <v>0.92</v>
          </cell>
          <cell r="BD606">
            <v>0.92</v>
          </cell>
          <cell r="BE606">
            <v>0.92</v>
          </cell>
          <cell r="BF606">
            <v>0.92</v>
          </cell>
          <cell r="BG606">
            <v>0.92</v>
          </cell>
          <cell r="BH606">
            <v>0.92</v>
          </cell>
          <cell r="BI606">
            <v>0.92</v>
          </cell>
          <cell r="BJ606">
            <v>0.92</v>
          </cell>
          <cell r="BK606">
            <v>0.92</v>
          </cell>
          <cell r="BL606">
            <v>0.92</v>
          </cell>
          <cell r="BM606">
            <v>0.92</v>
          </cell>
          <cell r="BN606">
            <v>0.92</v>
          </cell>
          <cell r="BO606">
            <v>0.92</v>
          </cell>
          <cell r="BP606">
            <v>0.92</v>
          </cell>
          <cell r="BQ606">
            <v>0.92</v>
          </cell>
          <cell r="BR606">
            <v>0.92</v>
          </cell>
          <cell r="BS606">
            <v>0.92</v>
          </cell>
          <cell r="BT606">
            <v>0.92</v>
          </cell>
          <cell r="BU606">
            <v>0.92</v>
          </cell>
          <cell r="BV606">
            <v>0.92</v>
          </cell>
          <cell r="BW606">
            <v>0.92</v>
          </cell>
          <cell r="BX606">
            <v>0.92</v>
          </cell>
          <cell r="BY606">
            <v>0.92</v>
          </cell>
          <cell r="BZ606">
            <v>0.92</v>
          </cell>
          <cell r="CA606">
            <v>0.92</v>
          </cell>
          <cell r="CB606">
            <v>0.92</v>
          </cell>
          <cell r="CC606">
            <v>0.92</v>
          </cell>
          <cell r="CD606">
            <v>0.92</v>
          </cell>
        </row>
        <row r="607">
          <cell r="Q607">
            <v>0.92</v>
          </cell>
          <cell r="R607">
            <v>0.92</v>
          </cell>
          <cell r="S607">
            <v>0.92</v>
          </cell>
          <cell r="T607">
            <v>0.92</v>
          </cell>
          <cell r="U607">
            <v>0.92</v>
          </cell>
          <cell r="V607">
            <v>0.92</v>
          </cell>
          <cell r="W607">
            <v>0.92</v>
          </cell>
          <cell r="X607">
            <v>0.92</v>
          </cell>
          <cell r="Y607">
            <v>0.92</v>
          </cell>
          <cell r="Z607">
            <v>0.92</v>
          </cell>
          <cell r="AA607">
            <v>0.92</v>
          </cell>
          <cell r="AB607">
            <v>0.92</v>
          </cell>
          <cell r="AC607">
            <v>0.92</v>
          </cell>
          <cell r="AD607">
            <v>0.92</v>
          </cell>
          <cell r="AE607">
            <v>0.92</v>
          </cell>
          <cell r="AF607">
            <v>0.92</v>
          </cell>
          <cell r="AG607">
            <v>0.92</v>
          </cell>
          <cell r="AH607">
            <v>0.92</v>
          </cell>
          <cell r="AI607">
            <v>0.92</v>
          </cell>
          <cell r="AJ607">
            <v>0.92</v>
          </cell>
          <cell r="AK607">
            <v>0.92</v>
          </cell>
          <cell r="AL607">
            <v>0.92</v>
          </cell>
          <cell r="AM607">
            <v>0.92</v>
          </cell>
          <cell r="AN607">
            <v>0.92</v>
          </cell>
          <cell r="AO607">
            <v>0.92</v>
          </cell>
          <cell r="AP607">
            <v>0.92</v>
          </cell>
          <cell r="AQ607">
            <v>0.92</v>
          </cell>
          <cell r="AR607">
            <v>0.92</v>
          </cell>
          <cell r="AS607">
            <v>0.92</v>
          </cell>
          <cell r="AT607">
            <v>0.92</v>
          </cell>
          <cell r="AU607">
            <v>0.92</v>
          </cell>
          <cell r="AV607">
            <v>0.92</v>
          </cell>
          <cell r="AW607">
            <v>0.92</v>
          </cell>
          <cell r="AX607">
            <v>0.92</v>
          </cell>
          <cell r="AY607">
            <v>0.92</v>
          </cell>
          <cell r="AZ607">
            <v>0.92</v>
          </cell>
          <cell r="BA607">
            <v>0.92</v>
          </cell>
          <cell r="BB607">
            <v>0.92</v>
          </cell>
          <cell r="BC607">
            <v>0.92</v>
          </cell>
          <cell r="BD607">
            <v>0.92</v>
          </cell>
          <cell r="BE607">
            <v>0.92</v>
          </cell>
          <cell r="BF607">
            <v>0.92</v>
          </cell>
          <cell r="BG607">
            <v>0.92</v>
          </cell>
          <cell r="BH607">
            <v>0.92</v>
          </cell>
          <cell r="BI607">
            <v>0.92</v>
          </cell>
          <cell r="BJ607">
            <v>0.92</v>
          </cell>
          <cell r="BK607">
            <v>0.92</v>
          </cell>
          <cell r="BL607">
            <v>0.92</v>
          </cell>
          <cell r="BM607">
            <v>0.92</v>
          </cell>
          <cell r="BN607">
            <v>0.92</v>
          </cell>
          <cell r="BO607">
            <v>0.92</v>
          </cell>
          <cell r="BP607">
            <v>0.92</v>
          </cell>
          <cell r="BQ607">
            <v>0.92</v>
          </cell>
          <cell r="BR607">
            <v>0.92</v>
          </cell>
          <cell r="BS607">
            <v>0.92</v>
          </cell>
          <cell r="BT607">
            <v>0.92</v>
          </cell>
          <cell r="BU607">
            <v>0.92</v>
          </cell>
          <cell r="BV607">
            <v>0.92</v>
          </cell>
          <cell r="BW607">
            <v>0.92</v>
          </cell>
          <cell r="BX607">
            <v>0.92</v>
          </cell>
          <cell r="BY607">
            <v>0.92</v>
          </cell>
          <cell r="BZ607">
            <v>0.92</v>
          </cell>
          <cell r="CA607">
            <v>0.92</v>
          </cell>
          <cell r="CB607">
            <v>0.92</v>
          </cell>
          <cell r="CC607">
            <v>0.92</v>
          </cell>
          <cell r="CD607">
            <v>0.92</v>
          </cell>
        </row>
        <row r="608">
          <cell r="Q608">
            <v>0.92</v>
          </cell>
          <cell r="R608">
            <v>0.92</v>
          </cell>
          <cell r="S608">
            <v>0.92</v>
          </cell>
          <cell r="T608">
            <v>0.92</v>
          </cell>
          <cell r="U608">
            <v>0.92</v>
          </cell>
          <cell r="V608">
            <v>0.92</v>
          </cell>
          <cell r="W608">
            <v>0.92</v>
          </cell>
          <cell r="X608">
            <v>0.92</v>
          </cell>
          <cell r="Y608">
            <v>0.92</v>
          </cell>
          <cell r="Z608">
            <v>0.92</v>
          </cell>
          <cell r="AA608">
            <v>0.92</v>
          </cell>
          <cell r="AB608">
            <v>0.92</v>
          </cell>
          <cell r="AC608">
            <v>0.92</v>
          </cell>
          <cell r="AD608">
            <v>0.92</v>
          </cell>
          <cell r="AE608">
            <v>0.92</v>
          </cell>
          <cell r="AF608">
            <v>0.92</v>
          </cell>
          <cell r="AG608">
            <v>0.92</v>
          </cell>
          <cell r="AH608">
            <v>0.92</v>
          </cell>
          <cell r="AI608">
            <v>0.92</v>
          </cell>
          <cell r="AJ608">
            <v>0.92</v>
          </cell>
          <cell r="AK608">
            <v>0.92</v>
          </cell>
          <cell r="AL608">
            <v>0.92</v>
          </cell>
          <cell r="AM608">
            <v>0.92</v>
          </cell>
          <cell r="AN608">
            <v>0.92</v>
          </cell>
          <cell r="AO608">
            <v>0.92</v>
          </cell>
          <cell r="AP608">
            <v>0.92</v>
          </cell>
          <cell r="AQ608">
            <v>0.92</v>
          </cell>
          <cell r="AR608">
            <v>0.92</v>
          </cell>
          <cell r="AS608">
            <v>0.92</v>
          </cell>
          <cell r="AT608">
            <v>0.92</v>
          </cell>
          <cell r="AU608">
            <v>0.92</v>
          </cell>
          <cell r="AV608">
            <v>0.92</v>
          </cell>
          <cell r="AW608">
            <v>0.92</v>
          </cell>
          <cell r="AX608">
            <v>0.92</v>
          </cell>
          <cell r="AY608">
            <v>0.92</v>
          </cell>
          <cell r="AZ608">
            <v>0.92</v>
          </cell>
          <cell r="BA608">
            <v>0.92</v>
          </cell>
          <cell r="BB608">
            <v>0.92</v>
          </cell>
          <cell r="BC608">
            <v>0.92</v>
          </cell>
          <cell r="BD608">
            <v>0.92</v>
          </cell>
          <cell r="BE608">
            <v>0.92</v>
          </cell>
          <cell r="BF608">
            <v>0.92</v>
          </cell>
          <cell r="BG608">
            <v>0.92</v>
          </cell>
          <cell r="BH608">
            <v>0.92</v>
          </cell>
          <cell r="BI608">
            <v>0.92</v>
          </cell>
          <cell r="BJ608">
            <v>0.92</v>
          </cell>
          <cell r="BK608">
            <v>0.92</v>
          </cell>
          <cell r="BL608">
            <v>0.92</v>
          </cell>
          <cell r="BM608">
            <v>0.92</v>
          </cell>
          <cell r="BN608">
            <v>0.92</v>
          </cell>
          <cell r="BO608">
            <v>0.92</v>
          </cell>
          <cell r="BP608">
            <v>0.92</v>
          </cell>
          <cell r="BQ608">
            <v>0.92</v>
          </cell>
          <cell r="BR608">
            <v>0.92</v>
          </cell>
          <cell r="BS608">
            <v>0.92</v>
          </cell>
          <cell r="BT608">
            <v>0.92</v>
          </cell>
          <cell r="BU608">
            <v>0.92</v>
          </cell>
          <cell r="BV608">
            <v>0.92</v>
          </cell>
          <cell r="BW608">
            <v>0.92</v>
          </cell>
          <cell r="BX608">
            <v>0.92</v>
          </cell>
          <cell r="BY608">
            <v>0.92</v>
          </cell>
          <cell r="BZ608">
            <v>0.92</v>
          </cell>
          <cell r="CA608">
            <v>0.92</v>
          </cell>
          <cell r="CB608">
            <v>0.92</v>
          </cell>
          <cell r="CC608">
            <v>0.92</v>
          </cell>
          <cell r="CD608">
            <v>0.92</v>
          </cell>
        </row>
        <row r="609">
          <cell r="Q609">
            <v>0.92</v>
          </cell>
          <cell r="R609">
            <v>0.92</v>
          </cell>
          <cell r="S609">
            <v>0.92</v>
          </cell>
          <cell r="T609">
            <v>0.92</v>
          </cell>
          <cell r="U609">
            <v>0.92</v>
          </cell>
          <cell r="V609">
            <v>0.92</v>
          </cell>
          <cell r="W609">
            <v>0.92</v>
          </cell>
          <cell r="X609">
            <v>0.92</v>
          </cell>
          <cell r="Y609">
            <v>0.92</v>
          </cell>
          <cell r="Z609">
            <v>0.92</v>
          </cell>
          <cell r="AA609">
            <v>0.92</v>
          </cell>
          <cell r="AB609">
            <v>0.92</v>
          </cell>
          <cell r="AC609">
            <v>0.92</v>
          </cell>
          <cell r="AD609">
            <v>0.92</v>
          </cell>
          <cell r="AE609">
            <v>0.92</v>
          </cell>
          <cell r="AF609">
            <v>0.92</v>
          </cell>
          <cell r="AG609">
            <v>0.92</v>
          </cell>
          <cell r="AH609">
            <v>0.92</v>
          </cell>
          <cell r="AI609">
            <v>0.92</v>
          </cell>
          <cell r="AJ609">
            <v>0.92</v>
          </cell>
          <cell r="AK609">
            <v>0.92</v>
          </cell>
          <cell r="AL609">
            <v>0.92</v>
          </cell>
          <cell r="AM609">
            <v>0.92</v>
          </cell>
          <cell r="AN609">
            <v>0.92</v>
          </cell>
          <cell r="AO609">
            <v>0.92</v>
          </cell>
          <cell r="AP609">
            <v>0.92</v>
          </cell>
          <cell r="AQ609">
            <v>0.92</v>
          </cell>
          <cell r="AR609">
            <v>0.92</v>
          </cell>
          <cell r="AS609">
            <v>0.92</v>
          </cell>
          <cell r="AT609">
            <v>0.92</v>
          </cell>
          <cell r="AU609">
            <v>0.92</v>
          </cell>
          <cell r="AV609">
            <v>0.92</v>
          </cell>
          <cell r="AW609">
            <v>0.92</v>
          </cell>
          <cell r="AX609">
            <v>0.92</v>
          </cell>
          <cell r="AY609">
            <v>0.92</v>
          </cell>
          <cell r="AZ609">
            <v>0.92</v>
          </cell>
          <cell r="BA609">
            <v>0.92</v>
          </cell>
          <cell r="BB609">
            <v>0.92</v>
          </cell>
          <cell r="BC609">
            <v>0.92</v>
          </cell>
          <cell r="BD609">
            <v>0.92</v>
          </cell>
          <cell r="BE609">
            <v>0.92</v>
          </cell>
          <cell r="BF609">
            <v>0.92</v>
          </cell>
          <cell r="BG609">
            <v>0.92</v>
          </cell>
          <cell r="BH609">
            <v>0.92</v>
          </cell>
          <cell r="BI609">
            <v>0.92</v>
          </cell>
          <cell r="BJ609">
            <v>0.92</v>
          </cell>
          <cell r="BK609">
            <v>0.92</v>
          </cell>
          <cell r="BL609">
            <v>0.92</v>
          </cell>
          <cell r="BM609">
            <v>0.92</v>
          </cell>
          <cell r="BN609">
            <v>0.92</v>
          </cell>
          <cell r="BO609">
            <v>0.92</v>
          </cell>
          <cell r="BP609">
            <v>0.92</v>
          </cell>
          <cell r="BQ609">
            <v>0.92</v>
          </cell>
          <cell r="BR609">
            <v>0.92</v>
          </cell>
          <cell r="BS609">
            <v>0.92</v>
          </cell>
          <cell r="BT609">
            <v>0.92</v>
          </cell>
          <cell r="BU609">
            <v>0.92</v>
          </cell>
          <cell r="BV609">
            <v>0.92</v>
          </cell>
          <cell r="BW609">
            <v>0.92</v>
          </cell>
          <cell r="BX609">
            <v>0.92</v>
          </cell>
          <cell r="BY609">
            <v>0.92</v>
          </cell>
          <cell r="BZ609">
            <v>0.92</v>
          </cell>
          <cell r="CA609">
            <v>0.92</v>
          </cell>
          <cell r="CB609">
            <v>0.92</v>
          </cell>
          <cell r="CC609">
            <v>0.92</v>
          </cell>
          <cell r="CD609">
            <v>0.92</v>
          </cell>
        </row>
        <row r="610">
          <cell r="Q610">
            <v>0.92</v>
          </cell>
          <cell r="R610">
            <v>0.92</v>
          </cell>
          <cell r="S610">
            <v>0.92</v>
          </cell>
          <cell r="T610">
            <v>0.92</v>
          </cell>
          <cell r="U610">
            <v>0.92</v>
          </cell>
          <cell r="V610">
            <v>0.92</v>
          </cell>
          <cell r="W610">
            <v>0.92</v>
          </cell>
          <cell r="X610">
            <v>0.92</v>
          </cell>
          <cell r="Y610">
            <v>0.92</v>
          </cell>
          <cell r="Z610">
            <v>0.92</v>
          </cell>
          <cell r="AA610">
            <v>0.92</v>
          </cell>
          <cell r="AB610">
            <v>0.92</v>
          </cell>
          <cell r="AC610">
            <v>0.92</v>
          </cell>
          <cell r="AD610">
            <v>0.92</v>
          </cell>
          <cell r="AE610">
            <v>0.92</v>
          </cell>
          <cell r="AF610">
            <v>0.92</v>
          </cell>
          <cell r="AG610">
            <v>0.92</v>
          </cell>
          <cell r="AH610">
            <v>0.92</v>
          </cell>
          <cell r="AI610">
            <v>0.92</v>
          </cell>
          <cell r="AJ610">
            <v>0.92</v>
          </cell>
          <cell r="AK610">
            <v>0.92</v>
          </cell>
          <cell r="AL610">
            <v>0.92</v>
          </cell>
          <cell r="AM610">
            <v>0.92</v>
          </cell>
          <cell r="AN610">
            <v>0.92</v>
          </cell>
          <cell r="AO610">
            <v>0.92</v>
          </cell>
          <cell r="AP610">
            <v>0.92</v>
          </cell>
          <cell r="AQ610">
            <v>0.92</v>
          </cell>
          <cell r="AR610">
            <v>0.92</v>
          </cell>
          <cell r="AS610">
            <v>0.92</v>
          </cell>
          <cell r="AT610">
            <v>0.92</v>
          </cell>
          <cell r="AU610">
            <v>0.92</v>
          </cell>
          <cell r="AV610">
            <v>0.92</v>
          </cell>
          <cell r="AW610">
            <v>0.92</v>
          </cell>
          <cell r="AX610">
            <v>0.92</v>
          </cell>
          <cell r="AY610">
            <v>0.92</v>
          </cell>
          <cell r="AZ610">
            <v>0.92</v>
          </cell>
          <cell r="BA610">
            <v>0.92</v>
          </cell>
          <cell r="BB610">
            <v>0.92</v>
          </cell>
          <cell r="BC610">
            <v>0.92</v>
          </cell>
          <cell r="BD610">
            <v>0.92</v>
          </cell>
          <cell r="BE610">
            <v>0.92</v>
          </cell>
          <cell r="BF610">
            <v>0.92</v>
          </cell>
          <cell r="BG610">
            <v>0.92</v>
          </cell>
          <cell r="BH610">
            <v>0.92</v>
          </cell>
          <cell r="BI610">
            <v>0.92</v>
          </cell>
          <cell r="BJ610">
            <v>0.92</v>
          </cell>
          <cell r="BK610">
            <v>0.92</v>
          </cell>
          <cell r="BL610">
            <v>0.92</v>
          </cell>
          <cell r="BM610">
            <v>0.92</v>
          </cell>
          <cell r="BN610">
            <v>0.92</v>
          </cell>
          <cell r="BO610">
            <v>0.92</v>
          </cell>
          <cell r="BP610">
            <v>0.92</v>
          </cell>
          <cell r="BQ610">
            <v>0.92</v>
          </cell>
          <cell r="BR610">
            <v>0.92</v>
          </cell>
          <cell r="BS610">
            <v>0.92</v>
          </cell>
          <cell r="BT610">
            <v>0.92</v>
          </cell>
          <cell r="BU610">
            <v>0.92</v>
          </cell>
          <cell r="BV610">
            <v>0.92</v>
          </cell>
          <cell r="BW610">
            <v>0.92</v>
          </cell>
          <cell r="BX610">
            <v>0.92</v>
          </cell>
          <cell r="BY610">
            <v>0.92</v>
          </cell>
          <cell r="BZ610">
            <v>0.92</v>
          </cell>
          <cell r="CA610">
            <v>0.92</v>
          </cell>
          <cell r="CB610">
            <v>0.92</v>
          </cell>
          <cell r="CC610">
            <v>0.92</v>
          </cell>
          <cell r="CD610">
            <v>0.92</v>
          </cell>
        </row>
        <row r="612">
          <cell r="Q612">
            <v>0.93034507523172583</v>
          </cell>
          <cell r="R612">
            <v>0.93034507523172583</v>
          </cell>
          <cell r="S612">
            <v>0.93034507523172583</v>
          </cell>
          <cell r="T612">
            <v>0.93034507523172583</v>
          </cell>
          <cell r="U612">
            <v>0.93034507523172583</v>
          </cell>
          <cell r="V612">
            <v>0.93034507523172583</v>
          </cell>
          <cell r="W612">
            <v>0.93034507523172583</v>
          </cell>
          <cell r="X612">
            <v>0.93034507523172583</v>
          </cell>
          <cell r="Y612">
            <v>0.93034507523172583</v>
          </cell>
          <cell r="Z612">
            <v>0.93034507523172583</v>
          </cell>
          <cell r="AA612">
            <v>0.93034507523172583</v>
          </cell>
          <cell r="AB612">
            <v>0.93034507523172583</v>
          </cell>
          <cell r="AC612">
            <v>0.93034507523172583</v>
          </cell>
          <cell r="AD612">
            <v>0.93034507523172583</v>
          </cell>
          <cell r="AE612">
            <v>0.93034507523172583</v>
          </cell>
          <cell r="AF612">
            <v>0.93034507523172583</v>
          </cell>
          <cell r="AG612">
            <v>0.93034507523172583</v>
          </cell>
          <cell r="AH612">
            <v>0.93034507523172583</v>
          </cell>
          <cell r="AI612">
            <v>0.93034507523172583</v>
          </cell>
          <cell r="AJ612">
            <v>0.93034507523172583</v>
          </cell>
          <cell r="AK612">
            <v>0.93034507523172583</v>
          </cell>
          <cell r="AL612">
            <v>0.93034507523172583</v>
          </cell>
          <cell r="AM612">
            <v>0.93034507523172583</v>
          </cell>
          <cell r="AN612">
            <v>0.93034507523172583</v>
          </cell>
          <cell r="AO612">
            <v>0.93034507523172583</v>
          </cell>
          <cell r="AP612">
            <v>0.93034507523172583</v>
          </cell>
          <cell r="AQ612">
            <v>0.93034507523172583</v>
          </cell>
          <cell r="AR612">
            <v>0.93034507523172583</v>
          </cell>
          <cell r="AS612">
            <v>0.93034507523172583</v>
          </cell>
          <cell r="AT612">
            <v>0.93034507523172583</v>
          </cell>
          <cell r="AU612">
            <v>0.93034507523172583</v>
          </cell>
          <cell r="AV612">
            <v>0.93034507523172583</v>
          </cell>
          <cell r="AW612">
            <v>0.93034507523172583</v>
          </cell>
          <cell r="AX612">
            <v>0.93034507523172583</v>
          </cell>
          <cell r="AY612">
            <v>0.93034507523172583</v>
          </cell>
          <cell r="AZ612">
            <v>0.93034507523172583</v>
          </cell>
          <cell r="BA612">
            <v>0.93034507523172583</v>
          </cell>
          <cell r="BB612">
            <v>0.93034507523172583</v>
          </cell>
          <cell r="BC612">
            <v>0.93034507523172583</v>
          </cell>
          <cell r="BD612">
            <v>0.93034507523172583</v>
          </cell>
          <cell r="BE612">
            <v>0.93034507523172583</v>
          </cell>
          <cell r="BF612">
            <v>0.93034507523172583</v>
          </cell>
          <cell r="BG612">
            <v>0.93034507523172583</v>
          </cell>
          <cell r="BH612">
            <v>0.93034507523172583</v>
          </cell>
          <cell r="BI612">
            <v>0.93034507523172583</v>
          </cell>
          <cell r="BJ612">
            <v>0.93034507523172583</v>
          </cell>
          <cell r="BK612">
            <v>0.93034507523172583</v>
          </cell>
          <cell r="BL612">
            <v>0.93034507523172583</v>
          </cell>
          <cell r="BM612">
            <v>0.93034507523172583</v>
          </cell>
          <cell r="BN612">
            <v>0.93034507523172583</v>
          </cell>
          <cell r="BO612">
            <v>0.93034507523172583</v>
          </cell>
          <cell r="BP612">
            <v>0.93034507523172583</v>
          </cell>
          <cell r="BQ612">
            <v>0.93034507523172583</v>
          </cell>
          <cell r="BR612">
            <v>0.93034507523172583</v>
          </cell>
          <cell r="BS612">
            <v>0.93034507523172583</v>
          </cell>
          <cell r="BT612">
            <v>0.93034507523172583</v>
          </cell>
          <cell r="BU612">
            <v>0.93034507523172583</v>
          </cell>
          <cell r="BV612">
            <v>0.93034507523172583</v>
          </cell>
          <cell r="BW612">
            <v>0.93034507523172583</v>
          </cell>
          <cell r="BX612">
            <v>0.93034507523172583</v>
          </cell>
          <cell r="BY612">
            <v>0.93034507523172583</v>
          </cell>
          <cell r="BZ612">
            <v>0.93034507523172583</v>
          </cell>
          <cell r="CA612">
            <v>0.93034507523172583</v>
          </cell>
          <cell r="CB612">
            <v>0.93034507523172583</v>
          </cell>
          <cell r="CC612">
            <v>0.93034507523172583</v>
          </cell>
          <cell r="CD612">
            <v>0.93034507523172583</v>
          </cell>
        </row>
        <row r="613">
          <cell r="Q613">
            <v>0.93034507523172583</v>
          </cell>
          <cell r="R613">
            <v>0.93034507523172583</v>
          </cell>
          <cell r="S613">
            <v>0.93034507523172583</v>
          </cell>
          <cell r="T613">
            <v>0.93034507523172583</v>
          </cell>
          <cell r="U613">
            <v>0.93034507523172583</v>
          </cell>
          <cell r="V613">
            <v>0.93034507523172583</v>
          </cell>
          <cell r="W613">
            <v>0.93034507523172583</v>
          </cell>
          <cell r="X613">
            <v>0.93034507523172583</v>
          </cell>
          <cell r="Y613">
            <v>0.93034507523172583</v>
          </cell>
          <cell r="Z613">
            <v>0.93034507523172583</v>
          </cell>
          <cell r="AA613">
            <v>0.93034507523172583</v>
          </cell>
          <cell r="AB613">
            <v>0.93034507523172583</v>
          </cell>
          <cell r="AC613">
            <v>0.93034507523172583</v>
          </cell>
          <cell r="AD613">
            <v>0.93034507523172583</v>
          </cell>
          <cell r="AE613">
            <v>0.93034507523172583</v>
          </cell>
          <cell r="AF613">
            <v>0.93034507523172583</v>
          </cell>
          <cell r="AG613">
            <v>0.93034507523172583</v>
          </cell>
          <cell r="AH613">
            <v>0.93034507523172583</v>
          </cell>
          <cell r="AI613">
            <v>0.93034507523172583</v>
          </cell>
          <cell r="AJ613">
            <v>0.93034507523172583</v>
          </cell>
          <cell r="AK613">
            <v>0.93034507523172583</v>
          </cell>
          <cell r="AL613">
            <v>0.93034507523172583</v>
          </cell>
          <cell r="AM613">
            <v>0.93034507523172583</v>
          </cell>
          <cell r="AN613">
            <v>0.93034507523172583</v>
          </cell>
          <cell r="AO613">
            <v>0.93034507523172583</v>
          </cell>
          <cell r="AP613">
            <v>0.93034507523172583</v>
          </cell>
          <cell r="AQ613">
            <v>0.93034507523172583</v>
          </cell>
          <cell r="AR613">
            <v>0.93034507523172583</v>
          </cell>
          <cell r="AS613">
            <v>0.93034507523172583</v>
          </cell>
          <cell r="AT613">
            <v>0.93034507523172583</v>
          </cell>
          <cell r="AU613">
            <v>0.93034507523172583</v>
          </cell>
          <cell r="AV613">
            <v>0.93034507523172583</v>
          </cell>
          <cell r="AW613">
            <v>0.93034507523172583</v>
          </cell>
          <cell r="AX613">
            <v>0.93034507523172583</v>
          </cell>
          <cell r="AY613">
            <v>0.93034507523172583</v>
          </cell>
          <cell r="AZ613">
            <v>0.93034507523172583</v>
          </cell>
          <cell r="BA613">
            <v>0.93034507523172583</v>
          </cell>
          <cell r="BB613">
            <v>0.93034507523172583</v>
          </cell>
          <cell r="BC613">
            <v>0.93034507523172583</v>
          </cell>
          <cell r="BD613">
            <v>0.93034507523172583</v>
          </cell>
          <cell r="BE613">
            <v>0.93034507523172583</v>
          </cell>
          <cell r="BF613">
            <v>0.93034507523172583</v>
          </cell>
          <cell r="BG613">
            <v>0.93034507523172583</v>
          </cell>
          <cell r="BH613">
            <v>0.93034507523172583</v>
          </cell>
          <cell r="BI613">
            <v>0.93034507523172583</v>
          </cell>
          <cell r="BJ613">
            <v>0.93034507523172583</v>
          </cell>
          <cell r="BK613">
            <v>0.93034507523172583</v>
          </cell>
          <cell r="BL613">
            <v>0.93034507523172583</v>
          </cell>
          <cell r="BM613">
            <v>0.93034507523172583</v>
          </cell>
          <cell r="BN613">
            <v>0.93034507523172583</v>
          </cell>
          <cell r="BO613">
            <v>0.93034507523172583</v>
          </cell>
          <cell r="BP613">
            <v>0.93034507523172583</v>
          </cell>
          <cell r="BQ613">
            <v>0.93034507523172583</v>
          </cell>
          <cell r="BR613">
            <v>0.93034507523172583</v>
          </cell>
          <cell r="BS613">
            <v>0.93034507523172583</v>
          </cell>
          <cell r="BT613">
            <v>0.93034507523172583</v>
          </cell>
          <cell r="BU613">
            <v>0.93034507523172583</v>
          </cell>
          <cell r="BV613">
            <v>0.93034507523172583</v>
          </cell>
          <cell r="BW613">
            <v>0.93034507523172583</v>
          </cell>
          <cell r="BX613">
            <v>0.93034507523172583</v>
          </cell>
          <cell r="BY613">
            <v>0.93034507523172583</v>
          </cell>
          <cell r="BZ613">
            <v>0.93034507523172583</v>
          </cell>
          <cell r="CA613">
            <v>0.93034507523172583</v>
          </cell>
          <cell r="CB613">
            <v>0.93034507523172583</v>
          </cell>
          <cell r="CC613">
            <v>0.93034507523172583</v>
          </cell>
          <cell r="CD613">
            <v>0.93034507523172583</v>
          </cell>
        </row>
        <row r="615">
          <cell r="Q615">
            <v>0.995</v>
          </cell>
          <cell r="R615">
            <v>0.995</v>
          </cell>
          <cell r="S615">
            <v>0.995</v>
          </cell>
          <cell r="T615">
            <v>0.995</v>
          </cell>
          <cell r="U615">
            <v>0.995</v>
          </cell>
          <cell r="V615">
            <v>0.995</v>
          </cell>
          <cell r="W615">
            <v>0.995</v>
          </cell>
          <cell r="X615">
            <v>0.995</v>
          </cell>
          <cell r="Y615">
            <v>0.995</v>
          </cell>
          <cell r="Z615">
            <v>0.995</v>
          </cell>
          <cell r="AA615">
            <v>0.995</v>
          </cell>
          <cell r="AB615">
            <v>0.995</v>
          </cell>
          <cell r="AC615">
            <v>0.995</v>
          </cell>
          <cell r="AD615">
            <v>0.995</v>
          </cell>
          <cell r="AE615">
            <v>0.995</v>
          </cell>
          <cell r="AF615">
            <v>0.995</v>
          </cell>
          <cell r="AG615">
            <v>0.995</v>
          </cell>
          <cell r="AH615">
            <v>0.995</v>
          </cell>
          <cell r="AI615">
            <v>0.995</v>
          </cell>
          <cell r="AJ615">
            <v>0.995</v>
          </cell>
          <cell r="AK615">
            <v>0.995</v>
          </cell>
          <cell r="AL615">
            <v>0.995</v>
          </cell>
          <cell r="AM615">
            <v>0.995</v>
          </cell>
          <cell r="AN615">
            <v>0.995</v>
          </cell>
          <cell r="AO615">
            <v>0.995</v>
          </cell>
          <cell r="AP615">
            <v>0.995</v>
          </cell>
          <cell r="AQ615">
            <v>0.995</v>
          </cell>
          <cell r="AR615">
            <v>0.995</v>
          </cell>
          <cell r="AS615">
            <v>0.995</v>
          </cell>
          <cell r="AT615">
            <v>0.995</v>
          </cell>
          <cell r="AU615">
            <v>0.995</v>
          </cell>
          <cell r="AV615">
            <v>0.995</v>
          </cell>
          <cell r="AW615">
            <v>0.995</v>
          </cell>
          <cell r="AX615">
            <v>0.995</v>
          </cell>
          <cell r="AY615">
            <v>0.995</v>
          </cell>
          <cell r="AZ615">
            <v>0.995</v>
          </cell>
          <cell r="BA615">
            <v>0.995</v>
          </cell>
          <cell r="BB615">
            <v>0.995</v>
          </cell>
          <cell r="BC615">
            <v>0.995</v>
          </cell>
          <cell r="BD615">
            <v>0.995</v>
          </cell>
          <cell r="BE615">
            <v>0.995</v>
          </cell>
          <cell r="BF615">
            <v>0.995</v>
          </cell>
          <cell r="BG615">
            <v>0.995</v>
          </cell>
          <cell r="BH615">
            <v>0.995</v>
          </cell>
          <cell r="BI615">
            <v>0.995</v>
          </cell>
          <cell r="BJ615">
            <v>0.995</v>
          </cell>
          <cell r="BK615">
            <v>0.995</v>
          </cell>
          <cell r="BL615">
            <v>0.995</v>
          </cell>
          <cell r="BM615">
            <v>0.995</v>
          </cell>
          <cell r="BN615">
            <v>0.995</v>
          </cell>
          <cell r="BO615">
            <v>0.995</v>
          </cell>
          <cell r="BP615">
            <v>0.995</v>
          </cell>
          <cell r="BQ615">
            <v>0.995</v>
          </cell>
          <cell r="BR615">
            <v>0.995</v>
          </cell>
          <cell r="BS615">
            <v>0.995</v>
          </cell>
          <cell r="BT615">
            <v>0.995</v>
          </cell>
          <cell r="BU615">
            <v>0.995</v>
          </cell>
          <cell r="BV615">
            <v>0.995</v>
          </cell>
          <cell r="BW615">
            <v>0.995</v>
          </cell>
          <cell r="BX615">
            <v>0.995</v>
          </cell>
          <cell r="BY615">
            <v>0.995</v>
          </cell>
          <cell r="BZ615">
            <v>0.995</v>
          </cell>
          <cell r="CA615">
            <v>0.995</v>
          </cell>
          <cell r="CB615">
            <v>0.995</v>
          </cell>
          <cell r="CC615">
            <v>0.995</v>
          </cell>
          <cell r="CD615">
            <v>0.995</v>
          </cell>
        </row>
        <row r="616">
          <cell r="Q616">
            <v>0.92</v>
          </cell>
          <cell r="R616">
            <v>0.92</v>
          </cell>
          <cell r="S616">
            <v>0.92</v>
          </cell>
          <cell r="T616">
            <v>0.92</v>
          </cell>
          <cell r="U616">
            <v>0.92</v>
          </cell>
          <cell r="V616">
            <v>0.92</v>
          </cell>
          <cell r="W616">
            <v>0.92</v>
          </cell>
          <cell r="X616">
            <v>0.92</v>
          </cell>
          <cell r="Y616">
            <v>0.92</v>
          </cell>
          <cell r="Z616">
            <v>0.92</v>
          </cell>
          <cell r="AA616">
            <v>0.92</v>
          </cell>
          <cell r="AB616">
            <v>0.92</v>
          </cell>
          <cell r="AC616">
            <v>0.92</v>
          </cell>
          <cell r="AD616">
            <v>0.92</v>
          </cell>
          <cell r="AE616">
            <v>0.92</v>
          </cell>
          <cell r="AF616">
            <v>0.92</v>
          </cell>
          <cell r="AG616">
            <v>0.92</v>
          </cell>
          <cell r="AH616">
            <v>0.92</v>
          </cell>
          <cell r="AI616">
            <v>0.92</v>
          </cell>
          <cell r="AJ616">
            <v>0.92</v>
          </cell>
          <cell r="AK616">
            <v>0.92</v>
          </cell>
          <cell r="AL616">
            <v>0.92</v>
          </cell>
          <cell r="AM616">
            <v>0.92</v>
          </cell>
          <cell r="AN616">
            <v>0.92</v>
          </cell>
          <cell r="AO616">
            <v>0.92</v>
          </cell>
          <cell r="AP616">
            <v>0.92</v>
          </cell>
          <cell r="AQ616">
            <v>0.92</v>
          </cell>
          <cell r="AR616">
            <v>0.92</v>
          </cell>
          <cell r="AS616">
            <v>0.92</v>
          </cell>
          <cell r="AT616">
            <v>0.92</v>
          </cell>
          <cell r="AU616">
            <v>0.92</v>
          </cell>
          <cell r="AV616">
            <v>0.92</v>
          </cell>
          <cell r="AW616">
            <v>0.92</v>
          </cell>
          <cell r="AX616">
            <v>0.92</v>
          </cell>
          <cell r="AY616">
            <v>0.92</v>
          </cell>
          <cell r="AZ616">
            <v>0.92</v>
          </cell>
          <cell r="BA616">
            <v>0.92</v>
          </cell>
          <cell r="BB616">
            <v>0.92</v>
          </cell>
          <cell r="BC616">
            <v>0.92</v>
          </cell>
          <cell r="BD616">
            <v>0.92</v>
          </cell>
          <cell r="BE616">
            <v>0.92</v>
          </cell>
          <cell r="BF616">
            <v>0.92</v>
          </cell>
          <cell r="BG616">
            <v>0.92</v>
          </cell>
          <cell r="BH616">
            <v>0.92</v>
          </cell>
          <cell r="BI616">
            <v>0.92</v>
          </cell>
          <cell r="BJ616">
            <v>0.92</v>
          </cell>
          <cell r="BK616">
            <v>0.92</v>
          </cell>
          <cell r="BL616">
            <v>0.92</v>
          </cell>
          <cell r="BM616">
            <v>0.92</v>
          </cell>
          <cell r="BN616">
            <v>0.92</v>
          </cell>
          <cell r="BO616">
            <v>0.92</v>
          </cell>
          <cell r="BP616">
            <v>0.92</v>
          </cell>
          <cell r="BQ616">
            <v>0.92</v>
          </cell>
          <cell r="BR616">
            <v>0.92</v>
          </cell>
          <cell r="BS616">
            <v>0.92</v>
          </cell>
          <cell r="BT616">
            <v>0.92</v>
          </cell>
          <cell r="BU616">
            <v>0.92</v>
          </cell>
          <cell r="BV616">
            <v>0.92</v>
          </cell>
          <cell r="BW616">
            <v>0.92</v>
          </cell>
          <cell r="BX616">
            <v>0.92</v>
          </cell>
          <cell r="BY616">
            <v>0.92</v>
          </cell>
          <cell r="BZ616">
            <v>0.92</v>
          </cell>
          <cell r="CA616">
            <v>0.92</v>
          </cell>
          <cell r="CB616">
            <v>0.92</v>
          </cell>
          <cell r="CC616">
            <v>0.92</v>
          </cell>
          <cell r="CD616">
            <v>0.92</v>
          </cell>
        </row>
        <row r="617">
          <cell r="Q617">
            <v>0.93034507523172583</v>
          </cell>
          <cell r="R617">
            <v>0.93034507523172583</v>
          </cell>
          <cell r="S617">
            <v>0.93034507523172583</v>
          </cell>
          <cell r="T617">
            <v>0.93034507523172583</v>
          </cell>
          <cell r="U617">
            <v>0.93034507523172583</v>
          </cell>
          <cell r="V617">
            <v>0.93034507523172583</v>
          </cell>
          <cell r="W617">
            <v>0.93034507523172583</v>
          </cell>
          <cell r="X617">
            <v>0.93034507523172583</v>
          </cell>
          <cell r="Y617">
            <v>0.93034507523172583</v>
          </cell>
          <cell r="Z617">
            <v>0.93034507523172583</v>
          </cell>
          <cell r="AA617">
            <v>0.93034507523172583</v>
          </cell>
          <cell r="AB617">
            <v>0.93034507523172583</v>
          </cell>
          <cell r="AC617">
            <v>0.93034507523172583</v>
          </cell>
          <cell r="AD617">
            <v>0.93034507523172583</v>
          </cell>
          <cell r="AE617">
            <v>0.93034507523172583</v>
          </cell>
          <cell r="AF617">
            <v>0.93034507523172583</v>
          </cell>
          <cell r="AG617">
            <v>0.93034507523172583</v>
          </cell>
          <cell r="AH617">
            <v>0.93034507523172583</v>
          </cell>
          <cell r="AI617">
            <v>0.93034507523172583</v>
          </cell>
          <cell r="AJ617">
            <v>0.93034507523172583</v>
          </cell>
          <cell r="AK617">
            <v>0.93034507523172583</v>
          </cell>
          <cell r="AL617">
            <v>0.93034507523172583</v>
          </cell>
          <cell r="AM617">
            <v>0.93034507523172583</v>
          </cell>
          <cell r="AN617">
            <v>0.93034507523172583</v>
          </cell>
          <cell r="AO617">
            <v>0.93034507523172583</v>
          </cell>
          <cell r="AP617">
            <v>0.93034507523172583</v>
          </cell>
          <cell r="AQ617">
            <v>0.93034507523172583</v>
          </cell>
          <cell r="AR617">
            <v>0.93034507523172583</v>
          </cell>
          <cell r="AS617">
            <v>0.93034507523172583</v>
          </cell>
          <cell r="AT617">
            <v>0.93034507523172583</v>
          </cell>
          <cell r="AU617">
            <v>0.93034507523172583</v>
          </cell>
          <cell r="AV617">
            <v>0.93034507523172583</v>
          </cell>
          <cell r="AW617">
            <v>0.93034507523172583</v>
          </cell>
          <cell r="AX617">
            <v>0.93034507523172583</v>
          </cell>
          <cell r="AY617">
            <v>0.93034507523172583</v>
          </cell>
          <cell r="AZ617">
            <v>0.93034507523172583</v>
          </cell>
          <cell r="BA617">
            <v>0.93034507523172583</v>
          </cell>
          <cell r="BB617">
            <v>0.93034507523172583</v>
          </cell>
          <cell r="BC617">
            <v>0.93034507523172583</v>
          </cell>
          <cell r="BD617">
            <v>0.93034507523172583</v>
          </cell>
          <cell r="BE617">
            <v>0.93034507523172583</v>
          </cell>
          <cell r="BF617">
            <v>0.93034507523172583</v>
          </cell>
          <cell r="BG617">
            <v>0.93034507523172583</v>
          </cell>
          <cell r="BH617">
            <v>0.93034507523172583</v>
          </cell>
          <cell r="BI617">
            <v>0.93034507523172583</v>
          </cell>
          <cell r="BJ617">
            <v>0.93034507523172583</v>
          </cell>
          <cell r="BK617">
            <v>0.93034507523172583</v>
          </cell>
          <cell r="BL617">
            <v>0.93034507523172583</v>
          </cell>
          <cell r="BM617">
            <v>0.93034507523172583</v>
          </cell>
          <cell r="BN617">
            <v>0.93034507523172583</v>
          </cell>
          <cell r="BO617">
            <v>0.93034507523172583</v>
          </cell>
          <cell r="BP617">
            <v>0.93034507523172583</v>
          </cell>
          <cell r="BQ617">
            <v>0.93034507523172583</v>
          </cell>
          <cell r="BR617">
            <v>0.93034507523172583</v>
          </cell>
          <cell r="BS617">
            <v>0.93034507523172583</v>
          </cell>
          <cell r="BT617">
            <v>0.93034507523172583</v>
          </cell>
          <cell r="BU617">
            <v>0.93034507523172583</v>
          </cell>
          <cell r="BV617">
            <v>0.93034507523172583</v>
          </cell>
          <cell r="BW617">
            <v>0.93034507523172583</v>
          </cell>
          <cell r="BX617">
            <v>0.93034507523172583</v>
          </cell>
          <cell r="BY617">
            <v>0.93034507523172583</v>
          </cell>
          <cell r="BZ617">
            <v>0.93034507523172583</v>
          </cell>
          <cell r="CA617">
            <v>0.93034507523172583</v>
          </cell>
          <cell r="CB617">
            <v>0.93034507523172583</v>
          </cell>
          <cell r="CC617">
            <v>0.93034507523172583</v>
          </cell>
          <cell r="CD617">
            <v>0.93034507523172583</v>
          </cell>
        </row>
        <row r="619">
          <cell r="Q619">
            <v>0.99</v>
          </cell>
          <cell r="R619">
            <v>0.99</v>
          </cell>
          <cell r="S619">
            <v>0.99</v>
          </cell>
          <cell r="T619">
            <v>0.99</v>
          </cell>
          <cell r="U619">
            <v>0.99</v>
          </cell>
          <cell r="V619">
            <v>0.99</v>
          </cell>
          <cell r="W619">
            <v>0.99</v>
          </cell>
          <cell r="X619">
            <v>0.99</v>
          </cell>
          <cell r="Y619">
            <v>0.99</v>
          </cell>
          <cell r="Z619">
            <v>0.99</v>
          </cell>
          <cell r="AA619">
            <v>0.99</v>
          </cell>
          <cell r="AB619">
            <v>0.99</v>
          </cell>
          <cell r="AC619">
            <v>0.99</v>
          </cell>
          <cell r="AD619">
            <v>0.99</v>
          </cell>
          <cell r="AE619">
            <v>0.99</v>
          </cell>
          <cell r="AF619">
            <v>0.99</v>
          </cell>
          <cell r="AG619">
            <v>0.99</v>
          </cell>
          <cell r="AH619">
            <v>0.99</v>
          </cell>
          <cell r="AI619">
            <v>0.99</v>
          </cell>
          <cell r="AJ619">
            <v>0.99</v>
          </cell>
          <cell r="AK619">
            <v>0.99</v>
          </cell>
          <cell r="AL619">
            <v>0.99</v>
          </cell>
          <cell r="AM619">
            <v>0.99</v>
          </cell>
          <cell r="AN619">
            <v>0.99</v>
          </cell>
          <cell r="AO619">
            <v>0.99</v>
          </cell>
          <cell r="AP619">
            <v>0.99</v>
          </cell>
          <cell r="AQ619">
            <v>0.99</v>
          </cell>
          <cell r="AR619">
            <v>0.99</v>
          </cell>
          <cell r="AS619">
            <v>0.99</v>
          </cell>
          <cell r="AT619">
            <v>0.99</v>
          </cell>
          <cell r="AU619">
            <v>0.99</v>
          </cell>
          <cell r="AV619">
            <v>0.99</v>
          </cell>
          <cell r="AW619">
            <v>0.99</v>
          </cell>
          <cell r="AX619">
            <v>0.99</v>
          </cell>
          <cell r="AY619">
            <v>0.99</v>
          </cell>
          <cell r="AZ619">
            <v>0.99</v>
          </cell>
          <cell r="BA619">
            <v>0.99</v>
          </cell>
          <cell r="BB619">
            <v>0.99</v>
          </cell>
          <cell r="BC619">
            <v>0.99</v>
          </cell>
          <cell r="BD619">
            <v>0.99</v>
          </cell>
          <cell r="BE619">
            <v>0.99</v>
          </cell>
          <cell r="BF619">
            <v>0.99</v>
          </cell>
          <cell r="BG619">
            <v>0.99</v>
          </cell>
          <cell r="BH619">
            <v>0.99</v>
          </cell>
          <cell r="BI619">
            <v>0.99</v>
          </cell>
          <cell r="BJ619">
            <v>0.99</v>
          </cell>
          <cell r="BK619">
            <v>0.99</v>
          </cell>
          <cell r="BL619">
            <v>0.99</v>
          </cell>
          <cell r="BM619">
            <v>0.99</v>
          </cell>
          <cell r="BN619">
            <v>0.99</v>
          </cell>
          <cell r="BO619">
            <v>0.99</v>
          </cell>
          <cell r="BP619">
            <v>0.99</v>
          </cell>
          <cell r="BQ619">
            <v>0.99</v>
          </cell>
          <cell r="BR619">
            <v>0.99</v>
          </cell>
          <cell r="BS619">
            <v>0.99</v>
          </cell>
          <cell r="BT619">
            <v>0.99</v>
          </cell>
          <cell r="BU619">
            <v>0.99</v>
          </cell>
          <cell r="BV619">
            <v>0.99</v>
          </cell>
          <cell r="BW619">
            <v>0.99</v>
          </cell>
          <cell r="BX619">
            <v>0.99</v>
          </cell>
          <cell r="BY619">
            <v>0.99</v>
          </cell>
          <cell r="BZ619">
            <v>0.99</v>
          </cell>
          <cell r="CA619">
            <v>0.99</v>
          </cell>
          <cell r="CB619">
            <v>0.99</v>
          </cell>
          <cell r="CC619">
            <v>0.99</v>
          </cell>
          <cell r="CD619">
            <v>0.99</v>
          </cell>
        </row>
        <row r="620">
          <cell r="Q620">
            <v>0.97932753013929186</v>
          </cell>
          <cell r="R620">
            <v>0.97932753013929186</v>
          </cell>
          <cell r="S620">
            <v>0.97932753013929186</v>
          </cell>
          <cell r="T620">
            <v>0.97932753013929186</v>
          </cell>
          <cell r="U620">
            <v>0.97932753013929186</v>
          </cell>
          <cell r="V620">
            <v>0.97932753013929186</v>
          </cell>
          <cell r="W620">
            <v>0.97932753013929186</v>
          </cell>
          <cell r="X620">
            <v>0.97932753013929186</v>
          </cell>
          <cell r="Y620">
            <v>0.97932753013929186</v>
          </cell>
          <cell r="Z620">
            <v>0.97932753013929186</v>
          </cell>
          <cell r="AA620">
            <v>0.97932753013929186</v>
          </cell>
          <cell r="AB620">
            <v>0.97932753013929186</v>
          </cell>
          <cell r="AC620">
            <v>0.97932753013929186</v>
          </cell>
          <cell r="AD620">
            <v>0.97932753013929186</v>
          </cell>
          <cell r="AE620">
            <v>0.97932753013929186</v>
          </cell>
          <cell r="AF620">
            <v>0.97932753013929186</v>
          </cell>
          <cell r="AG620">
            <v>0.97932753013929186</v>
          </cell>
          <cell r="AH620">
            <v>0.97932753013929186</v>
          </cell>
          <cell r="AI620">
            <v>0.97932753013929186</v>
          </cell>
          <cell r="AJ620">
            <v>0.97932753013929186</v>
          </cell>
          <cell r="AK620">
            <v>0.97932753013929186</v>
          </cell>
          <cell r="AL620">
            <v>0.97932753013929186</v>
          </cell>
          <cell r="AM620">
            <v>0.97932753013929186</v>
          </cell>
          <cell r="AN620">
            <v>0.97932753013929186</v>
          </cell>
          <cell r="AO620">
            <v>0.97932753013929186</v>
          </cell>
          <cell r="AP620">
            <v>0.97932753013929186</v>
          </cell>
          <cell r="AQ620">
            <v>0.97932753013929186</v>
          </cell>
          <cell r="AR620">
            <v>0.97932753013929186</v>
          </cell>
          <cell r="AS620">
            <v>0.97932753013929186</v>
          </cell>
          <cell r="AT620">
            <v>0.97932753013929186</v>
          </cell>
          <cell r="AU620">
            <v>0.97932753013929186</v>
          </cell>
          <cell r="AV620">
            <v>0.97932753013929186</v>
          </cell>
          <cell r="AW620">
            <v>0.97932753013929186</v>
          </cell>
          <cell r="AX620">
            <v>0.97932753013929186</v>
          </cell>
          <cell r="AY620">
            <v>0.97932753013929186</v>
          </cell>
          <cell r="AZ620">
            <v>0.97932753013929186</v>
          </cell>
          <cell r="BA620">
            <v>0.97932753013929186</v>
          </cell>
          <cell r="BB620">
            <v>0.97932753013929186</v>
          </cell>
          <cell r="BC620">
            <v>0.97932753013929186</v>
          </cell>
          <cell r="BD620">
            <v>0.97932753013929186</v>
          </cell>
          <cell r="BE620">
            <v>0.97932753013929186</v>
          </cell>
          <cell r="BF620">
            <v>0.97932753013929186</v>
          </cell>
          <cell r="BG620">
            <v>0.97932753013929186</v>
          </cell>
          <cell r="BH620">
            <v>0.97932753013929186</v>
          </cell>
          <cell r="BI620">
            <v>0.97932753013929186</v>
          </cell>
          <cell r="BJ620">
            <v>0.97932753013929186</v>
          </cell>
          <cell r="BK620">
            <v>0.97932753013929186</v>
          </cell>
          <cell r="BL620">
            <v>0.97932753013929186</v>
          </cell>
          <cell r="BM620">
            <v>0.97932753013929186</v>
          </cell>
          <cell r="BN620">
            <v>0.97932753013929186</v>
          </cell>
          <cell r="BO620">
            <v>0.97932753013929186</v>
          </cell>
          <cell r="BP620">
            <v>0.97932753013929186</v>
          </cell>
          <cell r="BQ620">
            <v>0.97932753013929186</v>
          </cell>
          <cell r="BR620">
            <v>0.97932753013929186</v>
          </cell>
          <cell r="BS620">
            <v>0.97932753013929186</v>
          </cell>
          <cell r="BT620">
            <v>0.97932753013929186</v>
          </cell>
          <cell r="BU620">
            <v>0.97932753013929186</v>
          </cell>
          <cell r="BV620">
            <v>0.97932753013929186</v>
          </cell>
          <cell r="BW620">
            <v>0.97932753013929186</v>
          </cell>
          <cell r="BX620">
            <v>0.97932753013929186</v>
          </cell>
          <cell r="BY620">
            <v>0.97932753013929186</v>
          </cell>
          <cell r="BZ620">
            <v>0.97932753013929186</v>
          </cell>
          <cell r="CA620">
            <v>0.97932753013929186</v>
          </cell>
          <cell r="CB620">
            <v>0.97932753013929186</v>
          </cell>
          <cell r="CC620">
            <v>0.97932753013929186</v>
          </cell>
          <cell r="CD620">
            <v>0.97932753013929186</v>
          </cell>
        </row>
        <row r="621">
          <cell r="Q621">
            <v>0.99</v>
          </cell>
          <cell r="R621">
            <v>0.97932753013929186</v>
          </cell>
          <cell r="S621">
            <v>0.97932753013929186</v>
          </cell>
          <cell r="T621">
            <v>0.97932753013929186</v>
          </cell>
          <cell r="U621">
            <v>0.97932753013929186</v>
          </cell>
          <cell r="V621">
            <v>0.97932753013929186</v>
          </cell>
          <cell r="W621">
            <v>0.97932753013929186</v>
          </cell>
          <cell r="X621">
            <v>0.97932753013929186</v>
          </cell>
          <cell r="Y621">
            <v>0.97932753013929186</v>
          </cell>
          <cell r="Z621">
            <v>0.97932753013929186</v>
          </cell>
          <cell r="AA621">
            <v>0.97932753013929186</v>
          </cell>
          <cell r="AB621">
            <v>0.97932753013929186</v>
          </cell>
          <cell r="AC621">
            <v>0.97932753013929186</v>
          </cell>
          <cell r="AD621">
            <v>0.97932753013929186</v>
          </cell>
          <cell r="AE621">
            <v>0.97932753013929186</v>
          </cell>
          <cell r="AF621">
            <v>0.97932753013929186</v>
          </cell>
          <cell r="AG621">
            <v>0.97932753013929186</v>
          </cell>
          <cell r="AH621">
            <v>0.97932753013929186</v>
          </cell>
          <cell r="AI621">
            <v>0.97932753013929186</v>
          </cell>
          <cell r="AJ621">
            <v>0.97932753013929186</v>
          </cell>
          <cell r="AK621">
            <v>0.97932753013929186</v>
          </cell>
          <cell r="AL621">
            <v>0.97932753013929186</v>
          </cell>
          <cell r="AM621">
            <v>0.97932753013929186</v>
          </cell>
          <cell r="AN621">
            <v>0.97932753013929186</v>
          </cell>
          <cell r="AO621">
            <v>0.97932753013929186</v>
          </cell>
          <cell r="AP621">
            <v>0.97932753013929186</v>
          </cell>
          <cell r="AQ621">
            <v>0.97932753013929186</v>
          </cell>
          <cell r="AR621">
            <v>0.97932753013929186</v>
          </cell>
          <cell r="AS621">
            <v>0.97932753013929186</v>
          </cell>
          <cell r="AT621">
            <v>0.97932753013929186</v>
          </cell>
          <cell r="AU621">
            <v>0.97932753013929186</v>
          </cell>
          <cell r="AV621">
            <v>0.97932753013929186</v>
          </cell>
          <cell r="AW621">
            <v>0.97932753013929186</v>
          </cell>
          <cell r="AX621">
            <v>0.97932753013929186</v>
          </cell>
          <cell r="AY621">
            <v>0.97932753013929186</v>
          </cell>
          <cell r="AZ621">
            <v>0.97932753013929186</v>
          </cell>
          <cell r="BA621">
            <v>0.97932753013929186</v>
          </cell>
          <cell r="BB621">
            <v>0.97932753013929186</v>
          </cell>
          <cell r="BC621">
            <v>0.97932753013929186</v>
          </cell>
          <cell r="BD621">
            <v>0.97932753013929186</v>
          </cell>
          <cell r="BE621">
            <v>0.97932753013929186</v>
          </cell>
          <cell r="BF621">
            <v>0.97932753013929186</v>
          </cell>
          <cell r="BG621">
            <v>0.97932753013929186</v>
          </cell>
          <cell r="BH621">
            <v>0.97932753013929186</v>
          </cell>
          <cell r="BI621">
            <v>0.97932753013929186</v>
          </cell>
          <cell r="BJ621">
            <v>0.97932753013929186</v>
          </cell>
          <cell r="BK621">
            <v>0.97932753013929186</v>
          </cell>
          <cell r="BL621">
            <v>0.97932753013929186</v>
          </cell>
          <cell r="BM621">
            <v>0.97932753013929186</v>
          </cell>
          <cell r="BN621">
            <v>0.97932753013929186</v>
          </cell>
          <cell r="BO621">
            <v>0.97932753013929186</v>
          </cell>
          <cell r="BP621">
            <v>0.97932753013929186</v>
          </cell>
          <cell r="BQ621">
            <v>0.97932753013929186</v>
          </cell>
          <cell r="BR621">
            <v>0.97932753013929186</v>
          </cell>
          <cell r="BS621">
            <v>0.97932753013929186</v>
          </cell>
          <cell r="BT621">
            <v>0.97932753013929186</v>
          </cell>
          <cell r="BU621">
            <v>0.97932753013929186</v>
          </cell>
          <cell r="BV621">
            <v>0.97932753013929186</v>
          </cell>
          <cell r="BW621">
            <v>0.97932753013929186</v>
          </cell>
          <cell r="BX621">
            <v>0.97932753013929186</v>
          </cell>
          <cell r="BY621">
            <v>0.97932753013929186</v>
          </cell>
          <cell r="BZ621">
            <v>0.97932753013929186</v>
          </cell>
          <cell r="CA621">
            <v>0.97932753013929186</v>
          </cell>
          <cell r="CB621">
            <v>0.97932753013929186</v>
          </cell>
          <cell r="CC621">
            <v>0.97932753013929186</v>
          </cell>
          <cell r="CD621">
            <v>0.97932753013929186</v>
          </cell>
        </row>
        <row r="622">
          <cell r="Q622">
            <v>0.97932753013929186</v>
          </cell>
          <cell r="R622">
            <v>0.97932753013929186</v>
          </cell>
          <cell r="S622">
            <v>0.97932753013929186</v>
          </cell>
          <cell r="T622">
            <v>0.97932753013929186</v>
          </cell>
          <cell r="U622">
            <v>0.97932753013929186</v>
          </cell>
          <cell r="V622">
            <v>0.97932753013929186</v>
          </cell>
          <cell r="W622">
            <v>0.97932753013929186</v>
          </cell>
          <cell r="X622">
            <v>0.97932753013929186</v>
          </cell>
          <cell r="Y622">
            <v>0.97932753013929186</v>
          </cell>
          <cell r="Z622">
            <v>0.97932753013929186</v>
          </cell>
          <cell r="AA622">
            <v>0.97932753013929186</v>
          </cell>
          <cell r="AB622">
            <v>0.97932753013929186</v>
          </cell>
          <cell r="AC622">
            <v>0.97932753013929186</v>
          </cell>
          <cell r="AD622">
            <v>0.97932753013929186</v>
          </cell>
          <cell r="AE622">
            <v>0.97932753013929186</v>
          </cell>
          <cell r="AF622">
            <v>0.97932753013929186</v>
          </cell>
          <cell r="AG622">
            <v>0.97932753013929186</v>
          </cell>
          <cell r="AH622">
            <v>0.97932753013929186</v>
          </cell>
          <cell r="AI622">
            <v>0.97932753013929186</v>
          </cell>
          <cell r="AJ622">
            <v>0.97932753013929186</v>
          </cell>
          <cell r="AK622">
            <v>0.97932753013929186</v>
          </cell>
          <cell r="AL622">
            <v>0.97932753013929186</v>
          </cell>
          <cell r="AM622">
            <v>0.97932753013929186</v>
          </cell>
          <cell r="AN622">
            <v>0.97932753013929186</v>
          </cell>
          <cell r="AO622">
            <v>0.97932753013929186</v>
          </cell>
          <cell r="AP622">
            <v>0.97932753013929186</v>
          </cell>
          <cell r="AQ622">
            <v>0.97932753013929186</v>
          </cell>
          <cell r="AR622">
            <v>0.97932753013929186</v>
          </cell>
          <cell r="AS622">
            <v>0.97932753013929186</v>
          </cell>
          <cell r="AT622">
            <v>0.97932753013929186</v>
          </cell>
          <cell r="AU622">
            <v>0.97932753013929186</v>
          </cell>
          <cell r="AV622">
            <v>0.97932753013929186</v>
          </cell>
          <cell r="AW622">
            <v>0.97932753013929186</v>
          </cell>
          <cell r="AX622">
            <v>0.97932753013929186</v>
          </cell>
          <cell r="AY622">
            <v>0.97932753013929186</v>
          </cell>
          <cell r="AZ622">
            <v>0.97932753013929186</v>
          </cell>
          <cell r="BA622">
            <v>0.97932753013929186</v>
          </cell>
          <cell r="BB622">
            <v>0.97932753013929186</v>
          </cell>
          <cell r="BC622">
            <v>0.97932753013929186</v>
          </cell>
          <cell r="BD622">
            <v>0.97932753013929186</v>
          </cell>
          <cell r="BE622">
            <v>0.97932753013929186</v>
          </cell>
          <cell r="BF622">
            <v>0.97932753013929186</v>
          </cell>
          <cell r="BG622">
            <v>0.97932753013929186</v>
          </cell>
          <cell r="BH622">
            <v>0.97932753013929186</v>
          </cell>
          <cell r="BI622">
            <v>0.97932753013929186</v>
          </cell>
          <cell r="BJ622">
            <v>0.97932753013929186</v>
          </cell>
          <cell r="BK622">
            <v>0.97932753013929186</v>
          </cell>
          <cell r="BL622">
            <v>0.97932753013929186</v>
          </cell>
          <cell r="BM622">
            <v>0.97932753013929186</v>
          </cell>
          <cell r="BN622">
            <v>0.97932753013929186</v>
          </cell>
          <cell r="BO622">
            <v>0.97932753013929186</v>
          </cell>
          <cell r="BP622">
            <v>0.97932753013929186</v>
          </cell>
          <cell r="BQ622">
            <v>0.97932753013929186</v>
          </cell>
          <cell r="BR622">
            <v>0.97932753013929186</v>
          </cell>
          <cell r="BS622">
            <v>0.97932753013929186</v>
          </cell>
          <cell r="BT622">
            <v>0.97932753013929186</v>
          </cell>
          <cell r="BU622">
            <v>0.97932753013929186</v>
          </cell>
          <cell r="BV622">
            <v>0.97932753013929186</v>
          </cell>
          <cell r="BW622">
            <v>0.97932753013929186</v>
          </cell>
          <cell r="BX622">
            <v>0.97932753013929186</v>
          </cell>
          <cell r="BY622">
            <v>0.97932753013929186</v>
          </cell>
          <cell r="BZ622">
            <v>0.97932753013929186</v>
          </cell>
          <cell r="CA622">
            <v>0.97932753013929186</v>
          </cell>
          <cell r="CB622">
            <v>0.97932753013929186</v>
          </cell>
          <cell r="CC622">
            <v>0.97932753013929186</v>
          </cell>
          <cell r="CD622">
            <v>0.97932753013929186</v>
          </cell>
        </row>
        <row r="623">
          <cell r="Q623">
            <v>0.99</v>
          </cell>
          <cell r="R623">
            <v>0.97932753013929186</v>
          </cell>
          <cell r="S623">
            <v>0.97932753013929186</v>
          </cell>
          <cell r="T623">
            <v>0.97932753013929186</v>
          </cell>
          <cell r="U623">
            <v>0.97932753013929186</v>
          </cell>
          <cell r="V623">
            <v>0.97932753013929186</v>
          </cell>
          <cell r="W623">
            <v>0.97932753013929186</v>
          </cell>
          <cell r="X623">
            <v>0.97932753013929186</v>
          </cell>
          <cell r="Y623">
            <v>0.97932753013929186</v>
          </cell>
          <cell r="Z623">
            <v>0.97932753013929186</v>
          </cell>
          <cell r="AA623">
            <v>0.97932753013929186</v>
          </cell>
          <cell r="AB623">
            <v>0.97932753013929186</v>
          </cell>
          <cell r="AC623">
            <v>0.97932753013929186</v>
          </cell>
          <cell r="AD623">
            <v>0.97932753013929186</v>
          </cell>
          <cell r="AE623">
            <v>0.97932753013929186</v>
          </cell>
          <cell r="AF623">
            <v>0.97932753013929186</v>
          </cell>
          <cell r="AG623">
            <v>0.97932753013929186</v>
          </cell>
          <cell r="AH623">
            <v>0.97932753013929186</v>
          </cell>
          <cell r="AI623">
            <v>0.97932753013929186</v>
          </cell>
          <cell r="AJ623">
            <v>0.97932753013929186</v>
          </cell>
          <cell r="AK623">
            <v>0.97932753013929186</v>
          </cell>
          <cell r="AL623">
            <v>0.97932753013929186</v>
          </cell>
          <cell r="AM623">
            <v>0.97932753013929186</v>
          </cell>
          <cell r="AN623">
            <v>0.97932753013929186</v>
          </cell>
          <cell r="AO623">
            <v>0.97932753013929186</v>
          </cell>
          <cell r="AP623">
            <v>0.97932753013929186</v>
          </cell>
          <cell r="AQ623">
            <v>0.97932753013929186</v>
          </cell>
          <cell r="AR623">
            <v>0.97932753013929186</v>
          </cell>
          <cell r="AS623">
            <v>0.97932753013929186</v>
          </cell>
          <cell r="AT623">
            <v>0.97932753013929186</v>
          </cell>
          <cell r="AU623">
            <v>0.97932753013929186</v>
          </cell>
          <cell r="AV623">
            <v>0.97932753013929186</v>
          </cell>
          <cell r="AW623">
            <v>0.97932753013929186</v>
          </cell>
          <cell r="AX623">
            <v>0.97932753013929186</v>
          </cell>
          <cell r="AY623">
            <v>0.97932753013929186</v>
          </cell>
          <cell r="AZ623">
            <v>0.97932753013929186</v>
          </cell>
          <cell r="BA623">
            <v>0.97932753013929186</v>
          </cell>
          <cell r="BB623">
            <v>0.97932753013929186</v>
          </cell>
          <cell r="BC623">
            <v>0.97932753013929186</v>
          </cell>
          <cell r="BD623">
            <v>0.97932753013929186</v>
          </cell>
          <cell r="BE623">
            <v>0.97932753013929186</v>
          </cell>
          <cell r="BF623">
            <v>0.97932753013929186</v>
          </cell>
          <cell r="BG623">
            <v>0.97932753013929186</v>
          </cell>
          <cell r="BH623">
            <v>0.97932753013929186</v>
          </cell>
          <cell r="BI623">
            <v>0.97932753013929186</v>
          </cell>
          <cell r="BJ623">
            <v>0.97932753013929186</v>
          </cell>
          <cell r="BK623">
            <v>0.97932753013929186</v>
          </cell>
          <cell r="BL623">
            <v>0.97932753013929186</v>
          </cell>
          <cell r="BM623">
            <v>0.97932753013929186</v>
          </cell>
          <cell r="BN623">
            <v>0.97932753013929186</v>
          </cell>
          <cell r="BO623">
            <v>0.97932753013929186</v>
          </cell>
          <cell r="BP623">
            <v>0.97932753013929186</v>
          </cell>
          <cell r="BQ623">
            <v>0.97932753013929186</v>
          </cell>
          <cell r="BR623">
            <v>0.97932753013929186</v>
          </cell>
          <cell r="BS623">
            <v>0.97932753013929186</v>
          </cell>
          <cell r="BT623">
            <v>0.97932753013929186</v>
          </cell>
          <cell r="BU623">
            <v>0.97932753013929186</v>
          </cell>
          <cell r="BV623">
            <v>0.97932753013929186</v>
          </cell>
          <cell r="BW623">
            <v>0.97932753013929186</v>
          </cell>
          <cell r="BX623">
            <v>0.97932753013929186</v>
          </cell>
          <cell r="BY623">
            <v>0.97932753013929186</v>
          </cell>
          <cell r="BZ623">
            <v>0.97932753013929186</v>
          </cell>
          <cell r="CA623">
            <v>0.97932753013929186</v>
          </cell>
          <cell r="CB623">
            <v>0.97932753013929186</v>
          </cell>
          <cell r="CC623">
            <v>0.97932753013929186</v>
          </cell>
          <cell r="CD623">
            <v>0.97932753013929186</v>
          </cell>
        </row>
        <row r="627">
          <cell r="Q627">
            <v>0.97932753013929186</v>
          </cell>
          <cell r="R627">
            <v>0.97932753013929186</v>
          </cell>
          <cell r="S627">
            <v>0.97932753013929186</v>
          </cell>
          <cell r="T627">
            <v>0.97932753013929186</v>
          </cell>
          <cell r="U627">
            <v>0.97932753013929186</v>
          </cell>
          <cell r="V627">
            <v>0.97932753013929186</v>
          </cell>
          <cell r="W627">
            <v>0.97932753013929186</v>
          </cell>
          <cell r="X627">
            <v>0.97932753013929186</v>
          </cell>
          <cell r="Y627">
            <v>0.97932753013929186</v>
          </cell>
          <cell r="Z627">
            <v>0.97932753013929186</v>
          </cell>
          <cell r="AA627">
            <v>0.97932753013929186</v>
          </cell>
          <cell r="AB627">
            <v>0.97932753013929186</v>
          </cell>
          <cell r="AC627">
            <v>0.97932753013929186</v>
          </cell>
          <cell r="AD627">
            <v>0.97932753013929186</v>
          </cell>
          <cell r="AE627">
            <v>0.97932753013929186</v>
          </cell>
          <cell r="AF627">
            <v>0.97932753013929186</v>
          </cell>
          <cell r="AG627">
            <v>0.97932753013929186</v>
          </cell>
          <cell r="AH627">
            <v>0.97932753013929186</v>
          </cell>
          <cell r="AI627">
            <v>0.97932753013929186</v>
          </cell>
          <cell r="AJ627">
            <v>0.97932753013929186</v>
          </cell>
          <cell r="AK627">
            <v>0.97932753013929186</v>
          </cell>
          <cell r="AL627">
            <v>0.97932753013929186</v>
          </cell>
          <cell r="AM627">
            <v>0.97932753013929186</v>
          </cell>
          <cell r="AN627">
            <v>0.97932753013929186</v>
          </cell>
          <cell r="AO627">
            <v>0.97932753013929186</v>
          </cell>
          <cell r="AP627">
            <v>0.97932753013929186</v>
          </cell>
          <cell r="AQ627">
            <v>0.97932753013929186</v>
          </cell>
          <cell r="AR627">
            <v>0.97932753013929186</v>
          </cell>
          <cell r="AS627">
            <v>0.97932753013929186</v>
          </cell>
          <cell r="AT627">
            <v>0.97932753013929186</v>
          </cell>
          <cell r="AU627">
            <v>0.97932753013929186</v>
          </cell>
          <cell r="AV627">
            <v>0.97932753013929186</v>
          </cell>
          <cell r="AW627">
            <v>0.97932753013929186</v>
          </cell>
          <cell r="AX627">
            <v>0.97932753013929186</v>
          </cell>
          <cell r="AY627">
            <v>0.97932753013929186</v>
          </cell>
          <cell r="AZ627">
            <v>0.97932753013929186</v>
          </cell>
          <cell r="BA627">
            <v>0.97932753013929186</v>
          </cell>
          <cell r="BB627">
            <v>0.97932753013929186</v>
          </cell>
          <cell r="BC627">
            <v>0.97932753013929186</v>
          </cell>
          <cell r="BD627">
            <v>0.97932753013929186</v>
          </cell>
          <cell r="BE627">
            <v>0.97932753013929186</v>
          </cell>
          <cell r="BF627">
            <v>0.97932753013929186</v>
          </cell>
          <cell r="BG627">
            <v>0.97932753013929186</v>
          </cell>
          <cell r="BH627">
            <v>0.97932753013929186</v>
          </cell>
          <cell r="BI627">
            <v>0.97932753013929186</v>
          </cell>
          <cell r="BJ627">
            <v>0.97932753013929186</v>
          </cell>
          <cell r="BK627">
            <v>0.97932753013929186</v>
          </cell>
          <cell r="BL627">
            <v>0.97932753013929186</v>
          </cell>
          <cell r="BM627">
            <v>0.97932753013929186</v>
          </cell>
          <cell r="BN627">
            <v>0.97932753013929186</v>
          </cell>
          <cell r="BO627">
            <v>0.97932753013929186</v>
          </cell>
          <cell r="BP627">
            <v>0.97932753013929186</v>
          </cell>
          <cell r="BQ627">
            <v>0.97932753013929186</v>
          </cell>
          <cell r="BR627">
            <v>0.97932753013929186</v>
          </cell>
          <cell r="BS627">
            <v>0.97932753013929186</v>
          </cell>
          <cell r="BT627">
            <v>0.97932753013929186</v>
          </cell>
          <cell r="BU627">
            <v>0.97932753013929186</v>
          </cell>
          <cell r="BV627">
            <v>0.97932753013929186</v>
          </cell>
          <cell r="BW627">
            <v>0.97932753013929186</v>
          </cell>
          <cell r="BX627">
            <v>0.97932753013929186</v>
          </cell>
          <cell r="BY627">
            <v>0.97932753013929186</v>
          </cell>
          <cell r="BZ627">
            <v>0.97932753013929186</v>
          </cell>
          <cell r="CA627">
            <v>0.97932753013929186</v>
          </cell>
          <cell r="CB627">
            <v>0.97932753013929186</v>
          </cell>
          <cell r="CC627">
            <v>0.97932753013929186</v>
          </cell>
          <cell r="CD627">
            <v>0.97932753013929186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B1" workbookViewId="0">
      <selection activeCell="B1" sqref="B1:D1"/>
    </sheetView>
  </sheetViews>
  <sheetFormatPr baseColWidth="10" defaultRowHeight="15" x14ac:dyDescent="0.25"/>
  <cols>
    <col min="1" max="1" width="2" style="2" bestFit="1" customWidth="1"/>
    <col min="2" max="2" width="58.140625" customWidth="1"/>
    <col min="3" max="3" width="18.28515625" style="38" bestFit="1" customWidth="1"/>
    <col min="4" max="4" width="20.85546875" style="38" customWidth="1"/>
    <col min="5" max="5" width="23.85546875" bestFit="1" customWidth="1"/>
    <col min="6" max="6" width="58" bestFit="1" customWidth="1"/>
    <col min="7" max="7" width="36.7109375" style="2" customWidth="1"/>
    <col min="8" max="11" width="12.5703125" style="2" bestFit="1" customWidth="1"/>
    <col min="12" max="12" width="12.5703125" bestFit="1" customWidth="1"/>
  </cols>
  <sheetData>
    <row r="1" spans="2:7" ht="18.75" x14ac:dyDescent="0.3">
      <c r="B1" s="59" t="s">
        <v>62</v>
      </c>
      <c r="C1" s="60"/>
      <c r="D1" s="60"/>
    </row>
    <row r="2" spans="2:7" ht="15.75" x14ac:dyDescent="0.25">
      <c r="B2" s="57"/>
      <c r="C2" s="58"/>
      <c r="D2" s="58"/>
    </row>
    <row r="3" spans="2:7" ht="15.75" x14ac:dyDescent="0.25">
      <c r="B3" s="56" t="s">
        <v>59</v>
      </c>
      <c r="C3" s="56"/>
      <c r="D3" s="56"/>
      <c r="E3" s="56"/>
      <c r="F3" s="56"/>
      <c r="G3" s="56"/>
    </row>
    <row r="5" spans="2:7" x14ac:dyDescent="0.25">
      <c r="B5" s="44" t="s">
        <v>45</v>
      </c>
      <c r="C5" s="45" t="s">
        <v>43</v>
      </c>
      <c r="D5" s="45" t="s">
        <v>44</v>
      </c>
      <c r="F5" t="s">
        <v>68</v>
      </c>
    </row>
    <row r="6" spans="2:7" x14ac:dyDescent="0.25">
      <c r="B6" s="37" t="s">
        <v>46</v>
      </c>
      <c r="C6" s="39">
        <f>'Tráfico Anual Móvil'!AA43</f>
        <v>32475495575.098579</v>
      </c>
      <c r="D6" s="39">
        <f>C6/12</f>
        <v>2706291297.9248815</v>
      </c>
      <c r="F6" t="s">
        <v>69</v>
      </c>
    </row>
    <row r="7" spans="2:7" x14ac:dyDescent="0.25">
      <c r="B7" s="37" t="s">
        <v>47</v>
      </c>
      <c r="C7" s="39">
        <f>'Tráfico Anual Fijo'!AA43</f>
        <v>53674542100.319031</v>
      </c>
      <c r="D7" s="39">
        <f>C7/12</f>
        <v>4472878508.3599195</v>
      </c>
      <c r="F7" t="s">
        <v>70</v>
      </c>
    </row>
    <row r="8" spans="2:7" x14ac:dyDescent="0.25">
      <c r="F8" s="48"/>
    </row>
    <row r="9" spans="2:7" x14ac:dyDescent="0.25">
      <c r="F9" s="48"/>
    </row>
    <row r="10" spans="2:7" x14ac:dyDescent="0.25">
      <c r="B10" s="46" t="s">
        <v>54</v>
      </c>
      <c r="C10" s="47" t="s">
        <v>43</v>
      </c>
      <c r="D10" s="47" t="s">
        <v>44</v>
      </c>
      <c r="F10" t="s">
        <v>71</v>
      </c>
    </row>
    <row r="11" spans="2:7" x14ac:dyDescent="0.25">
      <c r="B11" s="3" t="s">
        <v>55</v>
      </c>
      <c r="C11" s="40">
        <f>D11*12</f>
        <v>6428160</v>
      </c>
      <c r="D11" s="39">
        <v>535680</v>
      </c>
      <c r="F11" t="s">
        <v>73</v>
      </c>
    </row>
    <row r="12" spans="2:7" x14ac:dyDescent="0.25">
      <c r="B12" s="3" t="s">
        <v>56</v>
      </c>
      <c r="C12" s="40">
        <f>D12*12</f>
        <v>6842880000</v>
      </c>
      <c r="D12" s="39">
        <v>570240000</v>
      </c>
      <c r="F12" t="s">
        <v>72</v>
      </c>
    </row>
    <row r="13" spans="2:7" x14ac:dyDescent="0.25">
      <c r="F13" s="49">
        <f>(1024*1024)/32</f>
        <v>32768</v>
      </c>
    </row>
    <row r="14" spans="2:7" x14ac:dyDescent="0.25">
      <c r="F14" t="s">
        <v>74</v>
      </c>
    </row>
    <row r="15" spans="2:7" x14ac:dyDescent="0.25">
      <c r="B15" s="44" t="s">
        <v>48</v>
      </c>
      <c r="C15" s="45" t="s">
        <v>51</v>
      </c>
    </row>
    <row r="16" spans="2:7" x14ac:dyDescent="0.25">
      <c r="B16" s="3" t="s">
        <v>49</v>
      </c>
      <c r="C16" s="40">
        <f>ROUNDUP(D6/D11,0)</f>
        <v>5053</v>
      </c>
    </row>
    <row r="17" spans="2:5" x14ac:dyDescent="0.25">
      <c r="B17" s="3" t="s">
        <v>50</v>
      </c>
      <c r="C17" s="40">
        <f>ROUNDUP(D7/D11,0)</f>
        <v>8350</v>
      </c>
    </row>
    <row r="18" spans="2:5" x14ac:dyDescent="0.25">
      <c r="B18" s="3" t="s">
        <v>52</v>
      </c>
      <c r="C18" s="40">
        <f>ROUNDUP(D6/D12,0)</f>
        <v>5</v>
      </c>
    </row>
    <row r="19" spans="2:5" x14ac:dyDescent="0.25">
      <c r="B19" s="3" t="s">
        <v>53</v>
      </c>
      <c r="C19" s="40">
        <f>ROUNDUP(D7/D12,0)</f>
        <v>8</v>
      </c>
    </row>
    <row r="21" spans="2:5" ht="15.75" x14ac:dyDescent="0.25">
      <c r="B21" s="56" t="s">
        <v>58</v>
      </c>
      <c r="C21" s="56"/>
      <c r="D21" s="56"/>
      <c r="E21" s="1"/>
    </row>
    <row r="23" spans="2:5" x14ac:dyDescent="0.25">
      <c r="B23" s="46" t="s">
        <v>61</v>
      </c>
      <c r="C23" s="47" t="s">
        <v>64</v>
      </c>
      <c r="D23" s="47" t="s">
        <v>65</v>
      </c>
    </row>
    <row r="24" spans="2:5" x14ac:dyDescent="0.25">
      <c r="B24" s="3" t="s">
        <v>55</v>
      </c>
      <c r="C24" s="41">
        <v>1755.93</v>
      </c>
      <c r="D24" s="41">
        <f>C24*12</f>
        <v>21071.16</v>
      </c>
    </row>
    <row r="25" spans="2:5" x14ac:dyDescent="0.25">
      <c r="B25" s="3" t="s">
        <v>57</v>
      </c>
      <c r="C25" s="41">
        <v>167343</v>
      </c>
      <c r="D25" s="41">
        <f>C25*12</f>
        <v>2008116</v>
      </c>
    </row>
    <row r="26" spans="2:5" x14ac:dyDescent="0.25">
      <c r="B26" s="42"/>
      <c r="C26" s="43"/>
      <c r="D26" s="2"/>
    </row>
    <row r="28" spans="2:5" x14ac:dyDescent="0.25">
      <c r="B28" s="44" t="s">
        <v>60</v>
      </c>
      <c r="C28" s="45" t="s">
        <v>64</v>
      </c>
      <c r="D28" s="45" t="s">
        <v>65</v>
      </c>
    </row>
    <row r="29" spans="2:5" x14ac:dyDescent="0.25">
      <c r="B29" s="3" t="s">
        <v>49</v>
      </c>
      <c r="C29" s="41">
        <f>C24*C16</f>
        <v>8872714.290000001</v>
      </c>
      <c r="D29" s="41">
        <f>C29*12</f>
        <v>106472571.48000002</v>
      </c>
    </row>
    <row r="30" spans="2:5" x14ac:dyDescent="0.25">
      <c r="B30" s="3" t="s">
        <v>50</v>
      </c>
      <c r="C30" s="41">
        <f>C24*C17</f>
        <v>14662015.5</v>
      </c>
      <c r="D30" s="41">
        <f t="shared" ref="D30:D32" si="0">C30*12</f>
        <v>175944186</v>
      </c>
    </row>
    <row r="31" spans="2:5" x14ac:dyDescent="0.25">
      <c r="B31" s="3" t="s">
        <v>52</v>
      </c>
      <c r="C31" s="41">
        <f>C25*C18</f>
        <v>836715</v>
      </c>
      <c r="D31" s="41">
        <f t="shared" si="0"/>
        <v>10040580</v>
      </c>
    </row>
    <row r="32" spans="2:5" x14ac:dyDescent="0.25">
      <c r="B32" s="3" t="s">
        <v>53</v>
      </c>
      <c r="C32" s="41">
        <f>C25*C19</f>
        <v>1338744</v>
      </c>
      <c r="D32" s="41">
        <f t="shared" si="0"/>
        <v>16064928</v>
      </c>
    </row>
    <row r="34" spans="2:4" ht="15.75" x14ac:dyDescent="0.25">
      <c r="B34" s="56" t="s">
        <v>63</v>
      </c>
      <c r="C34" s="56"/>
      <c r="D34" s="56"/>
    </row>
    <row r="36" spans="2:4" x14ac:dyDescent="0.25">
      <c r="B36" s="46" t="s">
        <v>79</v>
      </c>
      <c r="C36" s="47" t="s">
        <v>64</v>
      </c>
      <c r="D36" s="47" t="s">
        <v>65</v>
      </c>
    </row>
    <row r="37" spans="2:4" x14ac:dyDescent="0.25">
      <c r="B37" s="3" t="s">
        <v>66</v>
      </c>
      <c r="C37" s="41">
        <f>C29-C31</f>
        <v>8035999.290000001</v>
      </c>
      <c r="D37" s="41">
        <f>D29-D31</f>
        <v>96431991.480000019</v>
      </c>
    </row>
    <row r="38" spans="2:4" x14ac:dyDescent="0.25">
      <c r="B38" s="3" t="s">
        <v>67</v>
      </c>
      <c r="C38" s="41">
        <f>C30-C32</f>
        <v>13323271.5</v>
      </c>
      <c r="D38" s="41">
        <f>D30-D32</f>
        <v>159879258</v>
      </c>
    </row>
    <row r="41" spans="2:4" x14ac:dyDescent="0.25">
      <c r="B41" s="44" t="s">
        <v>79</v>
      </c>
      <c r="C41" s="45" t="s">
        <v>64</v>
      </c>
      <c r="D41" s="45" t="s">
        <v>65</v>
      </c>
    </row>
    <row r="42" spans="2:4" x14ac:dyDescent="0.25">
      <c r="B42" s="3" t="s">
        <v>75</v>
      </c>
      <c r="C42" s="41">
        <f>C37/3</f>
        <v>2678666.4300000002</v>
      </c>
      <c r="D42" s="41">
        <f>D37/3</f>
        <v>32143997.160000008</v>
      </c>
    </row>
    <row r="43" spans="2:4" x14ac:dyDescent="0.25">
      <c r="B43" s="3" t="s">
        <v>76</v>
      </c>
      <c r="C43" s="41">
        <f>C38/11</f>
        <v>1211206.5</v>
      </c>
      <c r="D43" s="41">
        <f>D38/11</f>
        <v>14534478</v>
      </c>
    </row>
  </sheetData>
  <mergeCells count="5">
    <mergeCell ref="B34:D34"/>
    <mergeCell ref="B3:G3"/>
    <mergeCell ref="B2:D2"/>
    <mergeCell ref="B21:D21"/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topLeftCell="A13" zoomScale="110" zoomScaleNormal="110" workbookViewId="0">
      <selection activeCell="Z43" sqref="Z43"/>
    </sheetView>
  </sheetViews>
  <sheetFormatPr baseColWidth="10" defaultColWidth="8" defaultRowHeight="15" x14ac:dyDescent="0.25"/>
  <cols>
    <col min="3" max="3" width="13.7109375" customWidth="1"/>
    <col min="4" max="4" width="17" customWidth="1"/>
    <col min="5" max="5" width="28.140625" customWidth="1"/>
    <col min="6" max="6" width="8.140625" customWidth="1"/>
    <col min="7" max="7" width="13.140625" customWidth="1"/>
    <col min="9" max="13" width="5" hidden="1" customWidth="1"/>
    <col min="14" max="14" width="6.140625" hidden="1" customWidth="1"/>
    <col min="15" max="20" width="18.85546875" hidden="1" customWidth="1"/>
    <col min="21" max="25" width="19.85546875" hidden="1" customWidth="1"/>
    <col min="26" max="27" width="20" bestFit="1" customWidth="1"/>
    <col min="28" max="51" width="19" bestFit="1" customWidth="1"/>
    <col min="52" max="65" width="20" bestFit="1" customWidth="1"/>
    <col min="66" max="66" width="36.5703125" bestFit="1" customWidth="1"/>
    <col min="67" max="67" width="8" customWidth="1"/>
  </cols>
  <sheetData>
    <row r="1" spans="1:72" s="4" customFormat="1" ht="33.75" customHeight="1" x14ac:dyDescent="0.25">
      <c r="D1" s="5" t="s">
        <v>42</v>
      </c>
      <c r="L1" s="4" t="s">
        <v>0</v>
      </c>
    </row>
    <row r="2" spans="1:72" s="6" customFormat="1" x14ac:dyDescent="0.25"/>
    <row r="3" spans="1:72" s="6" customFormat="1" x14ac:dyDescent="0.25">
      <c r="D3" s="7"/>
      <c r="E3" s="7"/>
      <c r="F3" s="7" t="s">
        <v>1</v>
      </c>
      <c r="G3" s="7" t="s">
        <v>2</v>
      </c>
      <c r="I3" s="8">
        <f t="array" ref="I3:BM3">TRANSPOSE(Market.Years)</f>
        <v>2000</v>
      </c>
      <c r="J3" s="8">
        <v>2001</v>
      </c>
      <c r="K3" s="8">
        <v>2002</v>
      </c>
      <c r="L3" s="8">
        <v>2003</v>
      </c>
      <c r="M3" s="8">
        <v>2004</v>
      </c>
      <c r="N3" s="8">
        <v>2005</v>
      </c>
      <c r="O3" s="8">
        <v>2006</v>
      </c>
      <c r="P3" s="8">
        <v>2007</v>
      </c>
      <c r="Q3" s="8">
        <v>2008</v>
      </c>
      <c r="R3" s="8">
        <v>2009</v>
      </c>
      <c r="S3" s="8">
        <v>2010</v>
      </c>
      <c r="T3" s="8">
        <v>2011</v>
      </c>
      <c r="U3" s="8">
        <v>2012</v>
      </c>
      <c r="V3" s="8">
        <v>2013</v>
      </c>
      <c r="W3" s="8">
        <v>2014</v>
      </c>
      <c r="X3" s="8">
        <v>2015</v>
      </c>
      <c r="Y3" s="8">
        <v>2016</v>
      </c>
      <c r="Z3" s="8">
        <v>2017</v>
      </c>
      <c r="AA3" s="8">
        <v>2018</v>
      </c>
      <c r="AB3" s="8">
        <v>2019</v>
      </c>
      <c r="AC3" s="8">
        <v>2020</v>
      </c>
      <c r="AD3" s="8">
        <v>2021</v>
      </c>
      <c r="AE3" s="8">
        <v>2022</v>
      </c>
      <c r="AF3" s="8">
        <v>2023</v>
      </c>
      <c r="AG3" s="8">
        <v>2024</v>
      </c>
      <c r="AH3" s="8">
        <v>2025</v>
      </c>
      <c r="AI3" s="8">
        <v>2026</v>
      </c>
      <c r="AJ3" s="8">
        <v>2027</v>
      </c>
      <c r="AK3" s="8">
        <v>2028</v>
      </c>
      <c r="AL3" s="8">
        <v>2029</v>
      </c>
      <c r="AM3" s="8">
        <v>2030</v>
      </c>
      <c r="AN3" s="8">
        <v>2031</v>
      </c>
      <c r="AO3" s="8">
        <v>2032</v>
      </c>
      <c r="AP3" s="8">
        <v>2033</v>
      </c>
      <c r="AQ3" s="8">
        <v>2034</v>
      </c>
      <c r="AR3" s="8">
        <v>2035</v>
      </c>
      <c r="AS3" s="8">
        <v>2036</v>
      </c>
      <c r="AT3" s="8">
        <v>2037</v>
      </c>
      <c r="AU3" s="8">
        <v>2038</v>
      </c>
      <c r="AV3" s="8">
        <v>2039</v>
      </c>
      <c r="AW3" s="8">
        <v>2040</v>
      </c>
      <c r="AX3" s="8">
        <v>2041</v>
      </c>
      <c r="AY3" s="8">
        <v>2042</v>
      </c>
      <c r="AZ3" s="8">
        <v>2043</v>
      </c>
      <c r="BA3" s="8">
        <v>2044</v>
      </c>
      <c r="BB3" s="8">
        <v>2045</v>
      </c>
      <c r="BC3" s="8">
        <v>2046</v>
      </c>
      <c r="BD3" s="8">
        <v>2047</v>
      </c>
      <c r="BE3" s="8">
        <v>2048</v>
      </c>
      <c r="BF3" s="8">
        <v>2049</v>
      </c>
      <c r="BG3" s="8">
        <v>2050</v>
      </c>
      <c r="BH3" s="8">
        <v>2051</v>
      </c>
      <c r="BI3" s="8">
        <v>2052</v>
      </c>
      <c r="BJ3" s="8">
        <v>2053</v>
      </c>
      <c r="BK3" s="8">
        <v>2054</v>
      </c>
      <c r="BL3" s="8">
        <v>2055</v>
      </c>
      <c r="BM3" s="8">
        <v>2056</v>
      </c>
    </row>
    <row r="4" spans="1:72" s="6" customFormat="1" x14ac:dyDescent="0.25"/>
    <row r="5" spans="1:72" s="11" customFormat="1" ht="18" customHeight="1" x14ac:dyDescent="0.25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</row>
    <row r="6" spans="1:72" s="6" customFormat="1" x14ac:dyDescent="0.25"/>
    <row r="7" spans="1:72" s="6" customFormat="1" ht="15.75" x14ac:dyDescent="0.25">
      <c r="B7" s="12" t="s">
        <v>4</v>
      </c>
    </row>
    <row r="8" spans="1:72" s="6" customFormat="1" x14ac:dyDescent="0.25"/>
    <row r="9" spans="1:72" s="6" customFormat="1" x14ac:dyDescent="0.25">
      <c r="C9" s="6" t="s">
        <v>5</v>
      </c>
      <c r="F9" s="13" t="s">
        <v>6</v>
      </c>
      <c r="G9" s="13" t="s">
        <v>7</v>
      </c>
      <c r="N9" s="14">
        <f t="array" ref="N9:BM9">Fixed.Connections</f>
        <v>0</v>
      </c>
      <c r="O9" s="14">
        <v>19686661.5</v>
      </c>
      <c r="P9" s="15">
        <v>19929601</v>
      </c>
      <c r="Q9" s="15">
        <v>20271747</v>
      </c>
      <c r="R9" s="15">
        <v>20094110.5</v>
      </c>
      <c r="S9" s="15">
        <v>19879287</v>
      </c>
      <c r="T9" s="15">
        <v>20056433</v>
      </c>
      <c r="U9" s="15">
        <v>20292512.5</v>
      </c>
      <c r="V9" s="15">
        <v>20225958.7425288</v>
      </c>
      <c r="W9" s="15">
        <v>19504825.7425288</v>
      </c>
      <c r="X9" s="15">
        <v>19446573.499995001</v>
      </c>
      <c r="Y9" s="15">
        <v>19832996.023583494</v>
      </c>
      <c r="Z9" s="15">
        <v>20000234.045331456</v>
      </c>
      <c r="AA9" s="15">
        <v>20159412.127697904</v>
      </c>
      <c r="AB9" s="15">
        <v>20311400.886577308</v>
      </c>
      <c r="AC9" s="15">
        <v>20456219.357561342</v>
      </c>
      <c r="AD9" s="15">
        <v>20591301.356799465</v>
      </c>
      <c r="AE9" s="15">
        <v>20714001.493888363</v>
      </c>
      <c r="AF9" s="15">
        <v>20824535.107534565</v>
      </c>
      <c r="AG9" s="15">
        <v>20925253.938968159</v>
      </c>
      <c r="AH9" s="15">
        <v>21017240.522457413</v>
      </c>
      <c r="AI9" s="15">
        <v>21204849.415832177</v>
      </c>
      <c r="AJ9" s="15">
        <v>21487032.9753398</v>
      </c>
      <c r="AK9" s="15">
        <v>21758851.617287319</v>
      </c>
      <c r="AL9" s="15">
        <v>22022296.967997979</v>
      </c>
      <c r="AM9" s="15">
        <v>22281275.138631258</v>
      </c>
      <c r="AN9" s="15">
        <v>22537201.463225037</v>
      </c>
      <c r="AO9" s="15">
        <v>22785581.97443036</v>
      </c>
      <c r="AP9" s="15">
        <v>23023659.339816608</v>
      </c>
      <c r="AQ9" s="15">
        <v>23252586.875847161</v>
      </c>
      <c r="AR9" s="15">
        <v>23473259.687252775</v>
      </c>
      <c r="AS9" s="15">
        <v>23685221.073009755</v>
      </c>
      <c r="AT9" s="15">
        <v>23887446.529763952</v>
      </c>
      <c r="AU9" s="15">
        <v>24079770.210637212</v>
      </c>
      <c r="AV9" s="15">
        <v>24262855.503142174</v>
      </c>
      <c r="AW9" s="15">
        <v>24437174.770805597</v>
      </c>
      <c r="AX9" s="15">
        <v>24602140.889330655</v>
      </c>
      <c r="AY9" s="15">
        <v>24756758.338312797</v>
      </c>
      <c r="AZ9" s="15">
        <v>24900779.738030851</v>
      </c>
      <c r="BA9" s="15">
        <v>25034720.194543283</v>
      </c>
      <c r="BB9" s="15">
        <v>25159034.213195801</v>
      </c>
      <c r="BC9" s="15">
        <v>25273350.578028105</v>
      </c>
      <c r="BD9" s="15">
        <v>25376936.518102806</v>
      </c>
      <c r="BE9" s="15">
        <v>25469653.705705993</v>
      </c>
      <c r="BF9" s="15">
        <v>25552011.68451187</v>
      </c>
      <c r="BG9" s="15">
        <v>25608834.074572772</v>
      </c>
      <c r="BH9" s="15">
        <v>25645145.57449732</v>
      </c>
      <c r="BI9" s="15">
        <v>25681508.561538499</v>
      </c>
      <c r="BJ9" s="15">
        <v>25717923.108701363</v>
      </c>
      <c r="BK9" s="15">
        <v>25754389.289094493</v>
      </c>
      <c r="BL9" s="15">
        <v>25790907.175930128</v>
      </c>
      <c r="BM9" s="15">
        <v>25827476.842524305</v>
      </c>
      <c r="BN9" s="16" t="s">
        <v>8</v>
      </c>
    </row>
    <row r="10" spans="1:72" s="6" customFormat="1" x14ac:dyDescent="0.25"/>
    <row r="11" spans="1:72" s="6" customFormat="1" ht="15.75" x14ac:dyDescent="0.25">
      <c r="B11" s="12" t="s">
        <v>9</v>
      </c>
    </row>
    <row r="12" spans="1:72" s="6" customFormat="1" x14ac:dyDescent="0.25">
      <c r="T12" s="17">
        <f>(T13+T14+T15+T16+T17+T18+T19)/T9/12</f>
        <v>501.11885478569576</v>
      </c>
    </row>
    <row r="13" spans="1:72" s="6" customFormat="1" x14ac:dyDescent="0.25">
      <c r="C13" s="18" t="str">
        <f t="array" ref="C13:C42">Fixed.Retail.Services</f>
        <v>Llamadas salientes Local on-net</v>
      </c>
      <c r="G13" s="18" t="str">
        <f t="array" ref="G13:G42">Fixed.Retail.Services.Units</f>
        <v>Minutos</v>
      </c>
      <c r="I13" s="19"/>
      <c r="N13" s="14">
        <f t="array" ref="N13:BM42">Fixed.Retail.Services.Volumes</f>
        <v>0</v>
      </c>
      <c r="O13" s="14">
        <v>115672979824.64894</v>
      </c>
      <c r="P13" s="14">
        <v>126511277549.99492</v>
      </c>
      <c r="Q13" s="14">
        <v>108271819366.53648</v>
      </c>
      <c r="R13" s="14">
        <v>91842610369.153931</v>
      </c>
      <c r="S13" s="14">
        <v>77649776156.468445</v>
      </c>
      <c r="T13" s="14">
        <v>68603769615.08429</v>
      </c>
      <c r="U13" s="14">
        <v>56625046342.55101</v>
      </c>
      <c r="V13" s="14">
        <v>55893867986.340065</v>
      </c>
      <c r="W13" s="14">
        <v>46593094852.281929</v>
      </c>
      <c r="X13" s="14">
        <v>42742523018.174133</v>
      </c>
      <c r="Y13" s="14">
        <v>38301868249.050171</v>
      </c>
      <c r="Z13" s="14">
        <v>36449538416.851112</v>
      </c>
      <c r="AA13" s="14">
        <v>34683094047.88327</v>
      </c>
      <c r="AB13" s="14">
        <v>33391325254.268673</v>
      </c>
      <c r="AC13" s="14">
        <v>32124304353.647213</v>
      </c>
      <c r="AD13" s="14">
        <v>31275233373.341015</v>
      </c>
      <c r="AE13" s="14">
        <v>30461415605.271061</v>
      </c>
      <c r="AF13" s="14">
        <v>30029269530.576466</v>
      </c>
      <c r="AG13" s="14">
        <v>29589813227.984188</v>
      </c>
      <c r="AH13" s="14">
        <v>29145187732.736408</v>
      </c>
      <c r="AI13" s="14">
        <v>29352169141.472515</v>
      </c>
      <c r="AJ13" s="14">
        <v>29790023719.302692</v>
      </c>
      <c r="AK13" s="14">
        <v>30211205893.669724</v>
      </c>
      <c r="AL13" s="14">
        <v>30619273163.588722</v>
      </c>
      <c r="AM13" s="14">
        <v>31021176428.219028</v>
      </c>
      <c r="AN13" s="14">
        <v>31419322351.902889</v>
      </c>
      <c r="AO13" s="14">
        <v>31805622667.489056</v>
      </c>
      <c r="AP13" s="14">
        <v>32175192368.665638</v>
      </c>
      <c r="AQ13" s="14">
        <v>32530112481.273544</v>
      </c>
      <c r="AR13" s="14">
        <v>32871975044.675797</v>
      </c>
      <c r="AS13" s="14">
        <v>33199962868.452522</v>
      </c>
      <c r="AT13" s="14">
        <v>33512247579.032566</v>
      </c>
      <c r="AU13" s="14">
        <v>33808532016.618397</v>
      </c>
      <c r="AV13" s="14">
        <v>34089994104.567997</v>
      </c>
      <c r="AW13" s="14">
        <v>34357463616.697063</v>
      </c>
      <c r="AX13" s="14">
        <v>34609876948.701485</v>
      </c>
      <c r="AY13" s="14">
        <v>34845445772.760864</v>
      </c>
      <c r="AZ13" s="14">
        <v>35063719014.256523</v>
      </c>
      <c r="BA13" s="14">
        <v>35265603119.655136</v>
      </c>
      <c r="BB13" s="14">
        <v>35451889910.577026</v>
      </c>
      <c r="BC13" s="14">
        <v>35621892470.857391</v>
      </c>
      <c r="BD13" s="14">
        <v>35774279851.261154</v>
      </c>
      <c r="BE13" s="14">
        <v>35908784706.949547</v>
      </c>
      <c r="BF13" s="14">
        <v>36027014448.257919</v>
      </c>
      <c r="BG13" s="14">
        <v>36108498387.375069</v>
      </c>
      <c r="BH13" s="14">
        <v>36160735330.855759</v>
      </c>
      <c r="BI13" s="14">
        <v>36213047760.798492</v>
      </c>
      <c r="BJ13" s="14">
        <v>36265435786.17115</v>
      </c>
      <c r="BK13" s="14">
        <v>36317899516.098839</v>
      </c>
      <c r="BL13" s="14">
        <v>36370439059.863998</v>
      </c>
      <c r="BM13" s="14">
        <v>36423054526.906639</v>
      </c>
    </row>
    <row r="14" spans="1:72" s="6" customFormat="1" x14ac:dyDescent="0.25">
      <c r="C14" s="18" t="str">
        <v>Llamadas salientes Larga Distancia on-net</v>
      </c>
      <c r="G14" s="18" t="str">
        <v>Minutos</v>
      </c>
      <c r="I14" s="19"/>
      <c r="N14" s="14">
        <v>0</v>
      </c>
      <c r="O14" s="14">
        <v>23925448527.601727</v>
      </c>
      <c r="P14" s="14">
        <v>26260534231.830879</v>
      </c>
      <c r="Q14" s="14">
        <v>26798397051.598293</v>
      </c>
      <c r="R14" s="14">
        <v>26408624556.221367</v>
      </c>
      <c r="S14" s="14">
        <v>29199384049.580154</v>
      </c>
      <c r="T14" s="14">
        <v>29784277679.764664</v>
      </c>
      <c r="U14" s="14">
        <v>27059223554.152054</v>
      </c>
      <c r="V14" s="14">
        <v>25833376835.197731</v>
      </c>
      <c r="W14" s="14">
        <v>24574792683.18055</v>
      </c>
      <c r="X14" s="14">
        <v>22543869327.801441</v>
      </c>
      <c r="Y14" s="14">
        <v>20201716039.320034</v>
      </c>
      <c r="Z14" s="14">
        <v>19224733897.406506</v>
      </c>
      <c r="AA14" s="14">
        <v>18293050687.879799</v>
      </c>
      <c r="AB14" s="14">
        <v>17611727620.624348</v>
      </c>
      <c r="AC14" s="14">
        <v>16943457439.028881</v>
      </c>
      <c r="AD14" s="14">
        <v>16495628348.03413</v>
      </c>
      <c r="AE14" s="14">
        <v>16066393007.569761</v>
      </c>
      <c r="AF14" s="14">
        <v>15838464379.344074</v>
      </c>
      <c r="AG14" s="14">
        <v>15606680086.762503</v>
      </c>
      <c r="AH14" s="14">
        <v>15372169385.079945</v>
      </c>
      <c r="AI14" s="14">
        <v>15481338463.139444</v>
      </c>
      <c r="AJ14" s="14">
        <v>15712277951.269007</v>
      </c>
      <c r="AK14" s="14">
        <v>15934423843.267294</v>
      </c>
      <c r="AL14" s="14">
        <v>16149652485.85573</v>
      </c>
      <c r="AM14" s="14">
        <v>16361630021.117041</v>
      </c>
      <c r="AN14" s="14">
        <v>16571625806.183573</v>
      </c>
      <c r="AO14" s="14">
        <v>16775373812.171896</v>
      </c>
      <c r="AP14" s="14">
        <v>16970297519.583761</v>
      </c>
      <c r="AQ14" s="14">
        <v>17157494532.662262</v>
      </c>
      <c r="AR14" s="14">
        <v>17337804547.448486</v>
      </c>
      <c r="AS14" s="14">
        <v>17510796549.75</v>
      </c>
      <c r="AT14" s="14">
        <v>17675506192.776768</v>
      </c>
      <c r="AU14" s="14">
        <v>17831776744.28249</v>
      </c>
      <c r="AV14" s="14">
        <v>17980229481.355778</v>
      </c>
      <c r="AW14" s="14">
        <v>18121302055.102642</v>
      </c>
      <c r="AX14" s="14">
        <v>18254433484.215591</v>
      </c>
      <c r="AY14" s="14">
        <v>18378680543.403942</v>
      </c>
      <c r="AZ14" s="14">
        <v>18493805320.477619</v>
      </c>
      <c r="BA14" s="14">
        <v>18600285906.322567</v>
      </c>
      <c r="BB14" s="14">
        <v>18698539934.758205</v>
      </c>
      <c r="BC14" s="14">
        <v>18788205102.692318</v>
      </c>
      <c r="BD14" s="14">
        <v>18868579421.95203</v>
      </c>
      <c r="BE14" s="14">
        <v>18939521885.720596</v>
      </c>
      <c r="BF14" s="14">
        <v>19001880297.215923</v>
      </c>
      <c r="BG14" s="14">
        <v>19044857715.160824</v>
      </c>
      <c r="BH14" s="14">
        <v>19072409266.74826</v>
      </c>
      <c r="BI14" s="14">
        <v>19100000632.478992</v>
      </c>
      <c r="BJ14" s="14">
        <v>19127631869.826412</v>
      </c>
      <c r="BK14" s="14">
        <v>19155303036.346836</v>
      </c>
      <c r="BL14" s="14">
        <v>19183014189.679558</v>
      </c>
      <c r="BM14" s="14">
        <v>19210765387.546989</v>
      </c>
    </row>
    <row r="15" spans="1:72" s="6" customFormat="1" x14ac:dyDescent="0.25">
      <c r="C15" s="18" t="str">
        <v>Llamadas salientes Local a otros operadores fijos</v>
      </c>
      <c r="G15" s="18" t="str">
        <v>Minutos</v>
      </c>
      <c r="I15" s="19"/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7063339413.6311359</v>
      </c>
      <c r="V15" s="14">
        <v>14068931949.347109</v>
      </c>
      <c r="W15" s="14">
        <v>17552979684.556332</v>
      </c>
      <c r="X15" s="14">
        <v>20995657160.604279</v>
      </c>
      <c r="Y15" s="14">
        <v>22379028562.718761</v>
      </c>
      <c r="Z15" s="14">
        <v>21296694109.045944</v>
      </c>
      <c r="AA15" s="14">
        <v>20264583360.812416</v>
      </c>
      <c r="AB15" s="14">
        <v>19509826736.633537</v>
      </c>
      <c r="AC15" s="14">
        <v>18769532832.513351</v>
      </c>
      <c r="AD15" s="14">
        <v>18273438813.527599</v>
      </c>
      <c r="AE15" s="14">
        <v>17797942704.838814</v>
      </c>
      <c r="AF15" s="14">
        <v>17545449128.148643</v>
      </c>
      <c r="AG15" s="14">
        <v>17288684361.176613</v>
      </c>
      <c r="AH15" s="14">
        <v>17028899352.066055</v>
      </c>
      <c r="AI15" s="14">
        <v>17149834087.317854</v>
      </c>
      <c r="AJ15" s="14">
        <v>17405662994.670216</v>
      </c>
      <c r="AK15" s="14">
        <v>17651750579.367264</v>
      </c>
      <c r="AL15" s="14">
        <v>17890175410.643562</v>
      </c>
      <c r="AM15" s="14">
        <v>18124998747.691021</v>
      </c>
      <c r="AN15" s="14">
        <v>18357626752.139408</v>
      </c>
      <c r="AO15" s="14">
        <v>18583333625.391747</v>
      </c>
      <c r="AP15" s="14">
        <v>18799265164.497196</v>
      </c>
      <c r="AQ15" s="14">
        <v>19006637267.596931</v>
      </c>
      <c r="AR15" s="14">
        <v>19206380128.667496</v>
      </c>
      <c r="AS15" s="14">
        <v>19398016281.118603</v>
      </c>
      <c r="AT15" s="14">
        <v>19580477446.035522</v>
      </c>
      <c r="AU15" s="14">
        <v>19753589999.411095</v>
      </c>
      <c r="AV15" s="14">
        <v>19918042176.246269</v>
      </c>
      <c r="AW15" s="14">
        <v>20074318795.335884</v>
      </c>
      <c r="AX15" s="14">
        <v>20221798415.815998</v>
      </c>
      <c r="AY15" s="14">
        <v>20359436156.633167</v>
      </c>
      <c r="AZ15" s="14">
        <v>20486968464.697544</v>
      </c>
      <c r="BA15" s="14">
        <v>20604924956.966473</v>
      </c>
      <c r="BB15" s="14">
        <v>20713768277.592411</v>
      </c>
      <c r="BC15" s="14">
        <v>20813097076.399113</v>
      </c>
      <c r="BD15" s="14">
        <v>20902133708.6936</v>
      </c>
      <c r="BE15" s="14">
        <v>20980721970.700733</v>
      </c>
      <c r="BF15" s="14">
        <v>21049801037.321964</v>
      </c>
      <c r="BG15" s="14">
        <v>21097410330.859642</v>
      </c>
      <c r="BH15" s="14">
        <v>21127931240.901897</v>
      </c>
      <c r="BI15" s="14">
        <v>21158496256.042267</v>
      </c>
      <c r="BJ15" s="14">
        <v>21189105439.948315</v>
      </c>
      <c r="BK15" s="14">
        <v>21219758856.379475</v>
      </c>
      <c r="BL15" s="14">
        <v>21250456569.187084</v>
      </c>
      <c r="BM15" s="14">
        <v>21281198642.314571</v>
      </c>
    </row>
    <row r="16" spans="1:72" s="6" customFormat="1" x14ac:dyDescent="0.25">
      <c r="C16" s="18" t="str">
        <v>Llamadas salientes larga Distancia a otros operadores fijos</v>
      </c>
      <c r="G16" s="18" t="str">
        <v>Minutos</v>
      </c>
      <c r="I16" s="19"/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3375334636.8332119</v>
      </c>
      <c r="V16" s="14">
        <v>6502466796.6271381</v>
      </c>
      <c r="W16" s="14">
        <v>9258042164.5660553</v>
      </c>
      <c r="X16" s="14">
        <v>11073828076.988443</v>
      </c>
      <c r="Y16" s="14">
        <v>11803465494.69132</v>
      </c>
      <c r="Z16" s="14">
        <v>11232605265.354776</v>
      </c>
      <c r="AA16" s="14">
        <v>10688234736.967798</v>
      </c>
      <c r="AB16" s="14">
        <v>10290150264.91765</v>
      </c>
      <c r="AC16" s="14">
        <v>9899693926.3538914</v>
      </c>
      <c r="AD16" s="14">
        <v>9638036963.9522285</v>
      </c>
      <c r="AE16" s="14">
        <v>9387244044.3204117</v>
      </c>
      <c r="AF16" s="14">
        <v>9254070291.4141502</v>
      </c>
      <c r="AG16" s="14">
        <v>9118643766.589222</v>
      </c>
      <c r="AH16" s="14">
        <v>8981624262.7050018</v>
      </c>
      <c r="AI16" s="14">
        <v>9045409380.5734425</v>
      </c>
      <c r="AJ16" s="14">
        <v>9180342301.0089912</v>
      </c>
      <c r="AK16" s="14">
        <v>9310137314.5192032</v>
      </c>
      <c r="AL16" s="14">
        <v>9435890729.648922</v>
      </c>
      <c r="AM16" s="14">
        <v>9559744593.4759426</v>
      </c>
      <c r="AN16" s="14">
        <v>9682440563.7639313</v>
      </c>
      <c r="AO16" s="14">
        <v>9801486092.611721</v>
      </c>
      <c r="AP16" s="14">
        <v>9915375775.7096176</v>
      </c>
      <c r="AQ16" s="14">
        <v>10024750919.346411</v>
      </c>
      <c r="AR16" s="14">
        <v>10130102139.657419</v>
      </c>
      <c r="AS16" s="14">
        <v>10231177604.423582</v>
      </c>
      <c r="AT16" s="14">
        <v>10327413866.787798</v>
      </c>
      <c r="AU16" s="14">
        <v>10418719351.507114</v>
      </c>
      <c r="AV16" s="14">
        <v>10505457057.273064</v>
      </c>
      <c r="AW16" s="14">
        <v>10587882694.10898</v>
      </c>
      <c r="AX16" s="14">
        <v>10665668492.836952</v>
      </c>
      <c r="AY16" s="14">
        <v>10738263347.432615</v>
      </c>
      <c r="AZ16" s="14">
        <v>10805528250.977352</v>
      </c>
      <c r="BA16" s="14">
        <v>10867742541.578445</v>
      </c>
      <c r="BB16" s="14">
        <v>10925150233.594002</v>
      </c>
      <c r="BC16" s="14">
        <v>10977539641.206501</v>
      </c>
      <c r="BD16" s="14">
        <v>11024500607.993156</v>
      </c>
      <c r="BE16" s="14">
        <v>11065950746.73753</v>
      </c>
      <c r="BF16" s="14">
        <v>11102385410.422062</v>
      </c>
      <c r="BG16" s="14">
        <v>11127496181.067163</v>
      </c>
      <c r="BH16" s="14">
        <v>11143593953.476753</v>
      </c>
      <c r="BI16" s="14">
        <v>11159714988.424404</v>
      </c>
      <c r="BJ16" s="14">
        <v>11175859319.490568</v>
      </c>
      <c r="BK16" s="14">
        <v>11192026980.304155</v>
      </c>
      <c r="BL16" s="14">
        <v>11208218004.542542</v>
      </c>
      <c r="BM16" s="14">
        <v>11224432425.931686</v>
      </c>
    </row>
    <row r="17" spans="3:65" s="6" customFormat="1" x14ac:dyDescent="0.25">
      <c r="C17" s="18" t="str">
        <v>Llamadas salientes a móvil</v>
      </c>
      <c r="G17" s="18" t="str">
        <v>Minutos</v>
      </c>
      <c r="I17" s="19"/>
      <c r="N17" s="14">
        <v>0</v>
      </c>
      <c r="O17" s="14">
        <v>12135199410.618467</v>
      </c>
      <c r="P17" s="14">
        <v>14381224069.764084</v>
      </c>
      <c r="Q17" s="14">
        <v>18950262422.328949</v>
      </c>
      <c r="R17" s="14">
        <v>19547420129.520176</v>
      </c>
      <c r="S17" s="14">
        <v>19017410402.957203</v>
      </c>
      <c r="T17" s="14">
        <v>18771952510.153751</v>
      </c>
      <c r="U17" s="14">
        <v>18534787037.333633</v>
      </c>
      <c r="V17" s="14">
        <v>20742205208.708088</v>
      </c>
      <c r="W17" s="14">
        <v>20390376940.889351</v>
      </c>
      <c r="X17" s="14">
        <v>20150871489.260757</v>
      </c>
      <c r="Y17" s="14">
        <v>21163559110.963898</v>
      </c>
      <c r="Z17" s="14">
        <v>22013695370.099159</v>
      </c>
      <c r="AA17" s="14">
        <v>22721724002.538822</v>
      </c>
      <c r="AB17" s="14">
        <v>23428090366.134659</v>
      </c>
      <c r="AC17" s="14">
        <v>24088061888.29686</v>
      </c>
      <c r="AD17" s="14">
        <v>24765162470.535824</v>
      </c>
      <c r="AE17" s="14">
        <v>25312133540.866901</v>
      </c>
      <c r="AF17" s="14">
        <v>25890755910.526627</v>
      </c>
      <c r="AG17" s="14">
        <v>26440521291.313656</v>
      </c>
      <c r="AH17" s="14">
        <v>26962707612.102406</v>
      </c>
      <c r="AI17" s="14">
        <v>27332080031.898918</v>
      </c>
      <c r="AJ17" s="14">
        <v>27581461018.242718</v>
      </c>
      <c r="AK17" s="14">
        <v>27823108519.051189</v>
      </c>
      <c r="AL17" s="14">
        <v>28057652170.230946</v>
      </c>
      <c r="AM17" s="14">
        <v>28286390514.553127</v>
      </c>
      <c r="AN17" s="14">
        <v>28510064880.726158</v>
      </c>
      <c r="AO17" s="14">
        <v>28727402190.818993</v>
      </c>
      <c r="AP17" s="14">
        <v>28937433413.530567</v>
      </c>
      <c r="AQ17" s="14">
        <v>29140472488.997063</v>
      </c>
      <c r="AR17" s="14">
        <v>29336818905.207466</v>
      </c>
      <c r="AS17" s="14">
        <v>29526331711.857327</v>
      </c>
      <c r="AT17" s="14">
        <v>29708683093.018826</v>
      </c>
      <c r="AU17" s="14">
        <v>29883822842.5271</v>
      </c>
      <c r="AV17" s="14">
        <v>30051977716.078678</v>
      </c>
      <c r="AW17" s="14">
        <v>30213330865.758724</v>
      </c>
      <c r="AX17" s="14">
        <v>30367732651.997719</v>
      </c>
      <c r="AY17" s="14">
        <v>30514892793.256485</v>
      </c>
      <c r="AZ17" s="14">
        <v>30654755340.583893</v>
      </c>
      <c r="BA17" s="14">
        <v>30787516172.928837</v>
      </c>
      <c r="BB17" s="14">
        <v>30913367445.193508</v>
      </c>
      <c r="BC17" s="14">
        <v>31032249489.984562</v>
      </c>
      <c r="BD17" s="14">
        <v>31143984013.981815</v>
      </c>
      <c r="BE17" s="14">
        <v>31248576312.790195</v>
      </c>
      <c r="BF17" s="14">
        <v>31344500214.658794</v>
      </c>
      <c r="BG17" s="14">
        <v>31410895176.44437</v>
      </c>
      <c r="BH17" s="14">
        <v>31452922550.907536</v>
      </c>
      <c r="BI17" s="14">
        <v>31495006085.308723</v>
      </c>
      <c r="BJ17" s="14">
        <v>31537145854.599953</v>
      </c>
      <c r="BK17" s="14">
        <v>31579341933.832901</v>
      </c>
      <c r="BL17" s="14">
        <v>31621594398.15958</v>
      </c>
      <c r="BM17" s="14">
        <v>31663903322.831902</v>
      </c>
    </row>
    <row r="18" spans="3:65" s="6" customFormat="1" x14ac:dyDescent="0.25">
      <c r="C18" s="18" t="str">
        <v>Llamadas salientes a internacional</v>
      </c>
      <c r="G18" s="18" t="str">
        <v>Minutos</v>
      </c>
      <c r="I18" s="19"/>
      <c r="N18" s="14">
        <v>0</v>
      </c>
      <c r="O18" s="14">
        <v>2516952827.920464</v>
      </c>
      <c r="P18" s="14">
        <v>2804525230.3784266</v>
      </c>
      <c r="Q18" s="14">
        <v>3173872066.7417693</v>
      </c>
      <c r="R18" s="14">
        <v>3096156324.3961329</v>
      </c>
      <c r="S18" s="14">
        <v>2952415015.9870949</v>
      </c>
      <c r="T18" s="14">
        <v>3086057385.0520964</v>
      </c>
      <c r="U18" s="14">
        <v>3111334209.2370572</v>
      </c>
      <c r="V18" s="14">
        <v>3271669337.7528439</v>
      </c>
      <c r="W18" s="14">
        <v>3330853362.3360534</v>
      </c>
      <c r="X18" s="14">
        <v>3306581989.2687745</v>
      </c>
      <c r="Y18" s="14">
        <v>3203672671.3112407</v>
      </c>
      <c r="Z18" s="14">
        <v>3101459559.0338197</v>
      </c>
      <c r="AA18" s="14">
        <v>3001097749.8557668</v>
      </c>
      <c r="AB18" s="14">
        <v>2933012338.7364812</v>
      </c>
      <c r="AC18" s="14">
        <v>2865306720.6555305</v>
      </c>
      <c r="AD18" s="14">
        <v>2826543129.5355549</v>
      </c>
      <c r="AE18" s="14">
        <v>2786518308.9381456</v>
      </c>
      <c r="AF18" s="14">
        <v>2773373791.9106259</v>
      </c>
      <c r="AG18" s="14">
        <v>2758919469.6590147</v>
      </c>
      <c r="AH18" s="14">
        <v>2743337094.1440392</v>
      </c>
      <c r="AI18" s="14">
        <v>2767825296.3814526</v>
      </c>
      <c r="AJ18" s="14">
        <v>2804658134.8945627</v>
      </c>
      <c r="AK18" s="14">
        <v>2840138062.078043</v>
      </c>
      <c r="AL18" s="14">
        <v>2874525040.811626</v>
      </c>
      <c r="AM18" s="14">
        <v>2908328927.7354441</v>
      </c>
      <c r="AN18" s="14">
        <v>2941734463.4848146</v>
      </c>
      <c r="AO18" s="14">
        <v>2974155059.7626147</v>
      </c>
      <c r="AP18" s="14">
        <v>3005230807.6488461</v>
      </c>
      <c r="AQ18" s="14">
        <v>3035112247.1647782</v>
      </c>
      <c r="AR18" s="14">
        <v>3063916214.4863315</v>
      </c>
      <c r="AS18" s="14">
        <v>3091583097.3700275</v>
      </c>
      <c r="AT18" s="14">
        <v>3117979169.5042934</v>
      </c>
      <c r="AU18" s="14">
        <v>3143082783.2378931</v>
      </c>
      <c r="AV18" s="14">
        <v>3166980529.1757765</v>
      </c>
      <c r="AW18" s="14">
        <v>3189734063.9556689</v>
      </c>
      <c r="AX18" s="14">
        <v>3211266751.4530201</v>
      </c>
      <c r="AY18" s="14">
        <v>3231448648.4409432</v>
      </c>
      <c r="AZ18" s="14">
        <v>3250247464.9542203</v>
      </c>
      <c r="BA18" s="14">
        <v>3267730436.7251587</v>
      </c>
      <c r="BB18" s="14">
        <v>3283956889.3999119</v>
      </c>
      <c r="BC18" s="14">
        <v>3298878368.9241657</v>
      </c>
      <c r="BD18" s="14">
        <v>3312399228.2175193</v>
      </c>
      <c r="BE18" s="14">
        <v>3324501411.6485338</v>
      </c>
      <c r="BF18" s="14">
        <v>3335251428.9029622</v>
      </c>
      <c r="BG18" s="14">
        <v>3342668338.3809419</v>
      </c>
      <c r="BH18" s="14">
        <v>3347408003.6372147</v>
      </c>
      <c r="BI18" s="14">
        <v>3352154389.4007187</v>
      </c>
      <c r="BJ18" s="14">
        <v>3356907505.200655</v>
      </c>
      <c r="BK18" s="14">
        <v>3361667360.5797343</v>
      </c>
      <c r="BL18" s="14">
        <v>3366433965.0941997</v>
      </c>
      <c r="BM18" s="14">
        <v>3371207328.3138418</v>
      </c>
    </row>
    <row r="19" spans="3:65" s="6" customFormat="1" x14ac:dyDescent="0.25">
      <c r="C19" s="18" t="str">
        <v>Llamadas salientes a números no geográficos</v>
      </c>
      <c r="G19" s="18" t="str">
        <v>Minutos</v>
      </c>
      <c r="I19" s="19"/>
      <c r="N19" s="14">
        <v>0</v>
      </c>
      <c r="O19" s="14">
        <v>464144174.29525453</v>
      </c>
      <c r="P19" s="14">
        <v>511406903.95777822</v>
      </c>
      <c r="Q19" s="14">
        <v>473002058.8983115</v>
      </c>
      <c r="R19" s="14">
        <v>423956303.04701596</v>
      </c>
      <c r="S19" s="14">
        <v>387619816.32395053</v>
      </c>
      <c r="T19" s="14">
        <v>361823642.49765742</v>
      </c>
      <c r="U19" s="14">
        <v>348352252.338229</v>
      </c>
      <c r="V19" s="14">
        <v>380077787.70503408</v>
      </c>
      <c r="W19" s="14">
        <v>366199016.1117661</v>
      </c>
      <c r="X19" s="14">
        <v>363530584.94111687</v>
      </c>
      <c r="Y19" s="14">
        <v>352216580.12453985</v>
      </c>
      <c r="Z19" s="14">
        <v>340979117.2049889</v>
      </c>
      <c r="AA19" s="14">
        <v>329945189.325791</v>
      </c>
      <c r="AB19" s="14">
        <v>322459777.07517153</v>
      </c>
      <c r="AC19" s="14">
        <v>315016119.84101027</v>
      </c>
      <c r="AD19" s="14">
        <v>310754392.47420168</v>
      </c>
      <c r="AE19" s="14">
        <v>306354003.64635438</v>
      </c>
      <c r="AF19" s="14">
        <v>304908875.72293049</v>
      </c>
      <c r="AG19" s="14">
        <v>303319745.84799963</v>
      </c>
      <c r="AH19" s="14">
        <v>301606596.10481602</v>
      </c>
      <c r="AI19" s="14">
        <v>304298865.79975009</v>
      </c>
      <c r="AJ19" s="14">
        <v>308348323.32814896</v>
      </c>
      <c r="AK19" s="14">
        <v>312249039.75512356</v>
      </c>
      <c r="AL19" s="14">
        <v>316029595.7897076</v>
      </c>
      <c r="AM19" s="14">
        <v>319746045.83588248</v>
      </c>
      <c r="AN19" s="14">
        <v>323418700.5562712</v>
      </c>
      <c r="AO19" s="14">
        <v>326983069.55339825</v>
      </c>
      <c r="AP19" s="14">
        <v>330399583.90060872</v>
      </c>
      <c r="AQ19" s="14">
        <v>333684794.19370407</v>
      </c>
      <c r="AR19" s="14">
        <v>336851545.57716048</v>
      </c>
      <c r="AS19" s="14">
        <v>339893284.19149059</v>
      </c>
      <c r="AT19" s="14">
        <v>342795307.96536338</v>
      </c>
      <c r="AU19" s="14">
        <v>345555236.92352289</v>
      </c>
      <c r="AV19" s="14">
        <v>348182590.96699363</v>
      </c>
      <c r="AW19" s="14">
        <v>350684148.71903402</v>
      </c>
      <c r="AX19" s="14">
        <v>353051484.68912971</v>
      </c>
      <c r="AY19" s="14">
        <v>355270312.72395593</v>
      </c>
      <c r="AZ19" s="14">
        <v>357337082.81629032</v>
      </c>
      <c r="BA19" s="14">
        <v>359259186.96342003</v>
      </c>
      <c r="BB19" s="14">
        <v>361043147.51589286</v>
      </c>
      <c r="BC19" s="14">
        <v>362683637.36227906</v>
      </c>
      <c r="BD19" s="14">
        <v>364170140.91905499</v>
      </c>
      <c r="BE19" s="14">
        <v>365500673.12301046</v>
      </c>
      <c r="BF19" s="14">
        <v>366682546.14878529</v>
      </c>
      <c r="BG19" s="14">
        <v>367497972.30477834</v>
      </c>
      <c r="BH19" s="14">
        <v>368019058.21422499</v>
      </c>
      <c r="BI19" s="14">
        <v>368540882.98631978</v>
      </c>
      <c r="BJ19" s="14">
        <v>369063447.66871727</v>
      </c>
      <c r="BK19" s="14">
        <v>369586753.31055754</v>
      </c>
      <c r="BL19" s="14">
        <v>370110800.96246833</v>
      </c>
      <c r="BM19" s="14">
        <v>370635591.6765666</v>
      </c>
    </row>
    <row r="20" spans="3:65" s="6" customFormat="1" x14ac:dyDescent="0.25">
      <c r="C20" s="18" t="str">
        <v>Fixed Service8</v>
      </c>
      <c r="G20" s="18" t="str">
        <v>Fixed Unit8</v>
      </c>
      <c r="I20" s="19"/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</row>
    <row r="21" spans="3:65" s="6" customFormat="1" x14ac:dyDescent="0.25">
      <c r="C21" s="18" t="str">
        <v>Llamadas entrantes Local de otros operadores fijos</v>
      </c>
      <c r="G21" s="18" t="str">
        <v>Minutos</v>
      </c>
      <c r="I21" s="19"/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7063339413.6311359</v>
      </c>
      <c r="V21" s="14">
        <v>14068931949.347109</v>
      </c>
      <c r="W21" s="14">
        <v>17552979684.556332</v>
      </c>
      <c r="X21" s="14">
        <v>20995657160.604279</v>
      </c>
      <c r="Y21" s="14">
        <v>22379028562.718761</v>
      </c>
      <c r="Z21" s="14">
        <v>21296694109.045944</v>
      </c>
      <c r="AA21" s="14">
        <v>20264583360.812416</v>
      </c>
      <c r="AB21" s="14">
        <v>19509826736.633537</v>
      </c>
      <c r="AC21" s="14">
        <v>18769532832.513351</v>
      </c>
      <c r="AD21" s="14">
        <v>18273438813.527599</v>
      </c>
      <c r="AE21" s="14">
        <v>17797942704.838814</v>
      </c>
      <c r="AF21" s="14">
        <v>17545449128.148643</v>
      </c>
      <c r="AG21" s="14">
        <v>17288684361.176613</v>
      </c>
      <c r="AH21" s="14">
        <v>17028899352.066055</v>
      </c>
      <c r="AI21" s="14">
        <v>17149834087.317854</v>
      </c>
      <c r="AJ21" s="14">
        <v>17405662994.670216</v>
      </c>
      <c r="AK21" s="14">
        <v>17651750579.367264</v>
      </c>
      <c r="AL21" s="14">
        <v>17890175410.643562</v>
      </c>
      <c r="AM21" s="14">
        <v>18124998747.691021</v>
      </c>
      <c r="AN21" s="14">
        <v>18357626752.139408</v>
      </c>
      <c r="AO21" s="14">
        <v>18583333625.391747</v>
      </c>
      <c r="AP21" s="14">
        <v>18799265164.497196</v>
      </c>
      <c r="AQ21" s="14">
        <v>19006637267.596931</v>
      </c>
      <c r="AR21" s="14">
        <v>19206380128.667496</v>
      </c>
      <c r="AS21" s="14">
        <v>19398016281.118603</v>
      </c>
      <c r="AT21" s="14">
        <v>19580477446.035522</v>
      </c>
      <c r="AU21" s="14">
        <v>19753589999.411095</v>
      </c>
      <c r="AV21" s="14">
        <v>19918042176.246269</v>
      </c>
      <c r="AW21" s="14">
        <v>20074318795.335884</v>
      </c>
      <c r="AX21" s="14">
        <v>20221798415.815998</v>
      </c>
      <c r="AY21" s="14">
        <v>20359436156.633167</v>
      </c>
      <c r="AZ21" s="14">
        <v>20486968464.697544</v>
      </c>
      <c r="BA21" s="14">
        <v>20604924956.966473</v>
      </c>
      <c r="BB21" s="14">
        <v>20713768277.592411</v>
      </c>
      <c r="BC21" s="14">
        <v>20813097076.399113</v>
      </c>
      <c r="BD21" s="14">
        <v>20902133708.6936</v>
      </c>
      <c r="BE21" s="14">
        <v>20980721970.700733</v>
      </c>
      <c r="BF21" s="14">
        <v>21049801037.321964</v>
      </c>
      <c r="BG21" s="14">
        <v>21097410330.859642</v>
      </c>
      <c r="BH21" s="14">
        <v>21127931240.901897</v>
      </c>
      <c r="BI21" s="14">
        <v>21158496256.042267</v>
      </c>
      <c r="BJ21" s="14">
        <v>21189105439.948315</v>
      </c>
      <c r="BK21" s="14">
        <v>21219758856.379475</v>
      </c>
      <c r="BL21" s="14">
        <v>21250456569.187084</v>
      </c>
      <c r="BM21" s="14">
        <v>21281198642.314571</v>
      </c>
    </row>
    <row r="22" spans="3:65" s="6" customFormat="1" x14ac:dyDescent="0.25">
      <c r="C22" s="18" t="str">
        <v>Llamadas entrantes Larga Distancia de otros operadores fijos</v>
      </c>
      <c r="G22" s="18" t="str">
        <v>Minutos</v>
      </c>
      <c r="I22" s="19"/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3375334636.8332119</v>
      </c>
      <c r="V22" s="14">
        <v>6502466796.6271381</v>
      </c>
      <c r="W22" s="14">
        <v>9258042164.5660553</v>
      </c>
      <c r="X22" s="14">
        <v>11073828076.988443</v>
      </c>
      <c r="Y22" s="14">
        <v>11803465494.69132</v>
      </c>
      <c r="Z22" s="14">
        <v>11232605265.354776</v>
      </c>
      <c r="AA22" s="14">
        <v>10688234736.967798</v>
      </c>
      <c r="AB22" s="14">
        <v>10290150264.91765</v>
      </c>
      <c r="AC22" s="14">
        <v>9899693926.3538914</v>
      </c>
      <c r="AD22" s="14">
        <v>9638036963.9522285</v>
      </c>
      <c r="AE22" s="14">
        <v>9387244044.3204117</v>
      </c>
      <c r="AF22" s="14">
        <v>9254070291.4141502</v>
      </c>
      <c r="AG22" s="14">
        <v>9118643766.589222</v>
      </c>
      <c r="AH22" s="14">
        <v>8981624262.7050018</v>
      </c>
      <c r="AI22" s="14">
        <v>9045409380.5734425</v>
      </c>
      <c r="AJ22" s="14">
        <v>9180342301.0089912</v>
      </c>
      <c r="AK22" s="14">
        <v>9310137314.5192032</v>
      </c>
      <c r="AL22" s="14">
        <v>9435890729.648922</v>
      </c>
      <c r="AM22" s="14">
        <v>9559744593.4759426</v>
      </c>
      <c r="AN22" s="14">
        <v>9682440563.7639313</v>
      </c>
      <c r="AO22" s="14">
        <v>9801486092.611721</v>
      </c>
      <c r="AP22" s="14">
        <v>9915375775.7096176</v>
      </c>
      <c r="AQ22" s="14">
        <v>10024750919.346411</v>
      </c>
      <c r="AR22" s="14">
        <v>10130102139.657419</v>
      </c>
      <c r="AS22" s="14">
        <v>10231177604.423582</v>
      </c>
      <c r="AT22" s="14">
        <v>10327413866.787798</v>
      </c>
      <c r="AU22" s="14">
        <v>10418719351.507114</v>
      </c>
      <c r="AV22" s="14">
        <v>10505457057.273064</v>
      </c>
      <c r="AW22" s="14">
        <v>10587882694.10898</v>
      </c>
      <c r="AX22" s="14">
        <v>10665668492.836952</v>
      </c>
      <c r="AY22" s="14">
        <v>10738263347.432615</v>
      </c>
      <c r="AZ22" s="14">
        <v>10805528250.977352</v>
      </c>
      <c r="BA22" s="14">
        <v>10867742541.578445</v>
      </c>
      <c r="BB22" s="14">
        <v>10925150233.594002</v>
      </c>
      <c r="BC22" s="14">
        <v>10977539641.206501</v>
      </c>
      <c r="BD22" s="14">
        <v>11024500607.993156</v>
      </c>
      <c r="BE22" s="14">
        <v>11065950746.73753</v>
      </c>
      <c r="BF22" s="14">
        <v>11102385410.422062</v>
      </c>
      <c r="BG22" s="14">
        <v>11127496181.067163</v>
      </c>
      <c r="BH22" s="14">
        <v>11143593953.476753</v>
      </c>
      <c r="BI22" s="14">
        <v>11159714988.424404</v>
      </c>
      <c r="BJ22" s="14">
        <v>11175859319.490568</v>
      </c>
      <c r="BK22" s="14">
        <v>11192026980.304155</v>
      </c>
      <c r="BL22" s="14">
        <v>11208218004.542542</v>
      </c>
      <c r="BM22" s="14">
        <v>11224432425.931686</v>
      </c>
    </row>
    <row r="23" spans="3:65" s="6" customFormat="1" x14ac:dyDescent="0.25">
      <c r="C23" s="18" t="str">
        <v>Llamadas entrantes de móvil</v>
      </c>
      <c r="G23" s="18" t="str">
        <v>Minutos</v>
      </c>
      <c r="I23" s="19"/>
      <c r="N23" s="14">
        <v>0</v>
      </c>
      <c r="O23" s="14">
        <v>2792625835.6390438</v>
      </c>
      <c r="P23" s="14">
        <v>7875891546.0034609</v>
      </c>
      <c r="Q23" s="14">
        <v>10942073840.083055</v>
      </c>
      <c r="R23" s="14">
        <v>12967368891.23115</v>
      </c>
      <c r="S23" s="14">
        <v>8650094360.1608753</v>
      </c>
      <c r="T23" s="14">
        <v>9892347913.0469723</v>
      </c>
      <c r="U23" s="14">
        <v>11628672138.571896</v>
      </c>
      <c r="V23" s="14">
        <v>12233386925.07407</v>
      </c>
      <c r="W23" s="14">
        <v>12398976936.479364</v>
      </c>
      <c r="X23" s="14">
        <v>12798263626.754066</v>
      </c>
      <c r="Y23" s="14">
        <v>13897742719.628309</v>
      </c>
      <c r="Z23" s="14">
        <v>15087983552.814837</v>
      </c>
      <c r="AA23" s="14">
        <v>16237747787.54929</v>
      </c>
      <c r="AB23" s="14">
        <v>17415359120.6754</v>
      </c>
      <c r="AC23" s="14">
        <v>18620674024.284271</v>
      </c>
      <c r="AD23" s="14">
        <v>19854215026.176212</v>
      </c>
      <c r="AE23" s="14">
        <v>21012020156.634903</v>
      </c>
      <c r="AF23" s="14">
        <v>22186407844.367786</v>
      </c>
      <c r="AG23" s="14">
        <v>23376903945.480995</v>
      </c>
      <c r="AH23" s="14">
        <v>24583100501.781082</v>
      </c>
      <c r="AI23" s="14">
        <v>24965024251.709263</v>
      </c>
      <c r="AJ23" s="14">
        <v>25152849138.298386</v>
      </c>
      <c r="AK23" s="14">
        <v>25335989871.078743</v>
      </c>
      <c r="AL23" s="14">
        <v>25514283784.897572</v>
      </c>
      <c r="AM23" s="14">
        <v>25687605794.480263</v>
      </c>
      <c r="AN23" s="14">
        <v>25856259380.276943</v>
      </c>
      <c r="AO23" s="14">
        <v>26020575346.620754</v>
      </c>
      <c r="AP23" s="14">
        <v>26180475185.177391</v>
      </c>
      <c r="AQ23" s="14">
        <v>26335806167.695297</v>
      </c>
      <c r="AR23" s="14">
        <v>26486522497.163113</v>
      </c>
      <c r="AS23" s="14">
        <v>26632605522.557491</v>
      </c>
      <c r="AT23" s="14">
        <v>26774038925.223202</v>
      </c>
      <c r="AU23" s="14">
        <v>26910792941.990372</v>
      </c>
      <c r="AV23" s="14">
        <v>27042843884.243744</v>
      </c>
      <c r="AW23" s="14">
        <v>27170199261.195797</v>
      </c>
      <c r="AX23" s="14">
        <v>27292890363.210571</v>
      </c>
      <c r="AY23" s="14">
        <v>27410939325.321518</v>
      </c>
      <c r="AZ23" s="14">
        <v>27524354382.227737</v>
      </c>
      <c r="BA23" s="14">
        <v>27633150118.149235</v>
      </c>
      <c r="BB23" s="14">
        <v>27737365350.620926</v>
      </c>
      <c r="BC23" s="14">
        <v>27837062773.077927</v>
      </c>
      <c r="BD23" s="14">
        <v>27932305172.920021</v>
      </c>
      <c r="BE23" s="14">
        <v>28023145769.015259</v>
      </c>
      <c r="BF23" s="14">
        <v>28107517539.244671</v>
      </c>
      <c r="BG23" s="14">
        <v>28165989223.816502</v>
      </c>
      <c r="BH23" s="14">
        <v>28202865623.051216</v>
      </c>
      <c r="BI23" s="14">
        <v>28239790302.813541</v>
      </c>
      <c r="BJ23" s="14">
        <v>28276763326.314899</v>
      </c>
      <c r="BK23" s="14">
        <v>28313784756.849464</v>
      </c>
      <c r="BL23" s="14">
        <v>28350854657.794266</v>
      </c>
      <c r="BM23" s="14">
        <v>28387973092.609329</v>
      </c>
    </row>
    <row r="24" spans="3:65" s="6" customFormat="1" x14ac:dyDescent="0.25">
      <c r="C24" s="18" t="str">
        <v>Llamadas entrantes de internacional</v>
      </c>
      <c r="G24" s="18" t="str">
        <v>Minutos</v>
      </c>
      <c r="I24" s="19"/>
      <c r="N24" s="14">
        <v>0</v>
      </c>
      <c r="O24" s="14">
        <v>17611513853.818184</v>
      </c>
      <c r="P24" s="14">
        <v>16712193544.347183</v>
      </c>
      <c r="Q24" s="14">
        <v>14959564746</v>
      </c>
      <c r="R24" s="14">
        <v>14228291997.903738</v>
      </c>
      <c r="S24" s="14">
        <v>15578674608.632776</v>
      </c>
      <c r="T24" s="14">
        <v>19166576257.580772</v>
      </c>
      <c r="U24" s="14">
        <v>23793576442.539104</v>
      </c>
      <c r="V24" s="14">
        <v>26182005418.922569</v>
      </c>
      <c r="W24" s="14">
        <v>27831567026.310165</v>
      </c>
      <c r="X24" s="14">
        <v>29501461047.888779</v>
      </c>
      <c r="Y24" s="14">
        <v>31271548710.762108</v>
      </c>
      <c r="Z24" s="14">
        <v>32522410659.192593</v>
      </c>
      <c r="AA24" s="14">
        <v>33498082978.968372</v>
      </c>
      <c r="AB24" s="14">
        <v>34335535053.442577</v>
      </c>
      <c r="AC24" s="14">
        <v>35022245754.511429</v>
      </c>
      <c r="AD24" s="14">
        <v>35547579440.829094</v>
      </c>
      <c r="AE24" s="14">
        <v>35903055235.237389</v>
      </c>
      <c r="AF24" s="14">
        <v>36262085787.58976</v>
      </c>
      <c r="AG24" s="14">
        <v>36624706645.46566</v>
      </c>
      <c r="AH24" s="14">
        <v>36990953711.920319</v>
      </c>
      <c r="AI24" s="14">
        <v>37321150812.883934</v>
      </c>
      <c r="AJ24" s="14">
        <v>37817802072.92247</v>
      </c>
      <c r="AK24" s="14">
        <v>38296210777.032501</v>
      </c>
      <c r="AL24" s="14">
        <v>38759882245.384674</v>
      </c>
      <c r="AM24" s="14">
        <v>39215691347.062752</v>
      </c>
      <c r="AN24" s="14">
        <v>39666129111.078186</v>
      </c>
      <c r="AO24" s="14">
        <v>40103286024.380951</v>
      </c>
      <c r="AP24" s="14">
        <v>40522309101.813423</v>
      </c>
      <c r="AQ24" s="14">
        <v>40925228213.846313</v>
      </c>
      <c r="AR24" s="14">
        <v>41313618770.801788</v>
      </c>
      <c r="AS24" s="14">
        <v>41686676965.614426</v>
      </c>
      <c r="AT24" s="14">
        <v>42042599642.626816</v>
      </c>
      <c r="AU24" s="14">
        <v>42381094906.516823</v>
      </c>
      <c r="AV24" s="14">
        <v>42703330338.573082</v>
      </c>
      <c r="AW24" s="14">
        <v>43010137312.321304</v>
      </c>
      <c r="AX24" s="14">
        <v>43300482471.947525</v>
      </c>
      <c r="AY24" s="14">
        <v>43572613672.627373</v>
      </c>
      <c r="AZ24" s="14">
        <v>43826095518.867081</v>
      </c>
      <c r="BA24" s="14">
        <v>44061834612.289497</v>
      </c>
      <c r="BB24" s="14">
        <v>44280630895.503006</v>
      </c>
      <c r="BC24" s="14">
        <v>44481831017.636467</v>
      </c>
      <c r="BD24" s="14">
        <v>44664145280.558601</v>
      </c>
      <c r="BE24" s="14">
        <v>44827330223.475548</v>
      </c>
      <c r="BF24" s="14">
        <v>44972282658.052307</v>
      </c>
      <c r="BG24" s="14">
        <v>45072291714.821556</v>
      </c>
      <c r="BH24" s="14">
        <v>45136201009.264091</v>
      </c>
      <c r="BI24" s="14">
        <v>45200200922.527214</v>
      </c>
      <c r="BJ24" s="14">
        <v>45264291583.101936</v>
      </c>
      <c r="BK24" s="14">
        <v>45328473119.661476</v>
      </c>
      <c r="BL24" s="14">
        <v>45392745661.061508</v>
      </c>
      <c r="BM24" s="14">
        <v>45457109336.340393</v>
      </c>
    </row>
    <row r="25" spans="3:65" s="6" customFormat="1" x14ac:dyDescent="0.25">
      <c r="C25" s="18" t="str">
        <v>Llamadas entrantes de números no geográficos</v>
      </c>
      <c r="G25" s="18" t="str">
        <v>Minutos</v>
      </c>
      <c r="I25" s="19"/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</row>
    <row r="26" spans="3:65" s="6" customFormat="1" x14ac:dyDescent="0.25">
      <c r="C26" s="18" t="str">
        <v>Fixed Service14</v>
      </c>
      <c r="G26" s="18" t="str">
        <v>Fixed Unit14</v>
      </c>
      <c r="I26" s="19"/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</row>
    <row r="27" spans="3:65" s="6" customFormat="1" x14ac:dyDescent="0.25">
      <c r="C27" s="18" t="str">
        <v>Llamadas en tránsito Local</v>
      </c>
      <c r="G27" s="18" t="str">
        <v>Minutos</v>
      </c>
      <c r="I27" s="19"/>
      <c r="N27" s="14">
        <v>0</v>
      </c>
      <c r="O27" s="14">
        <v>13028590039.935881</v>
      </c>
      <c r="P27" s="14">
        <v>19778043548.351578</v>
      </c>
      <c r="Q27" s="14">
        <v>27208913351.410091</v>
      </c>
      <c r="R27" s="14">
        <v>30571919713.243038</v>
      </c>
      <c r="S27" s="14">
        <v>31051547250.403503</v>
      </c>
      <c r="T27" s="14">
        <v>32965934327.491776</v>
      </c>
      <c r="U27" s="14">
        <v>44657338587.025215</v>
      </c>
      <c r="V27" s="14">
        <v>56242223023.130051</v>
      </c>
      <c r="W27" s="14">
        <v>61559446526.83976</v>
      </c>
      <c r="X27" s="14">
        <v>66533435803.209175</v>
      </c>
      <c r="Y27" s="14">
        <v>71086015509.524155</v>
      </c>
      <c r="Z27" s="14">
        <v>72434712381.860764</v>
      </c>
      <c r="AA27" s="14">
        <v>73658282212.482056</v>
      </c>
      <c r="AB27" s="14">
        <v>75290261695.726349</v>
      </c>
      <c r="AC27" s="14">
        <v>76948834374.85141</v>
      </c>
      <c r="AD27" s="14">
        <v>78989233396.814697</v>
      </c>
      <c r="AE27" s="14">
        <v>80815763315.818024</v>
      </c>
      <c r="AF27" s="14">
        <v>82988942821.095383</v>
      </c>
      <c r="AG27" s="14">
        <v>85159417000.085464</v>
      </c>
      <c r="AH27" s="14">
        <v>87329214557.022446</v>
      </c>
      <c r="AI27" s="14">
        <v>88456053062.743469</v>
      </c>
      <c r="AJ27" s="14">
        <v>89324555724.893494</v>
      </c>
      <c r="AK27" s="14">
        <v>90165714612.606354</v>
      </c>
      <c r="AL27" s="14">
        <v>90982504427.672379</v>
      </c>
      <c r="AM27" s="14">
        <v>91781125355.20192</v>
      </c>
      <c r="AN27" s="14">
        <v>92564566568.391785</v>
      </c>
      <c r="AO27" s="14">
        <v>93326133574.764694</v>
      </c>
      <c r="AP27" s="14">
        <v>94061136139.098801</v>
      </c>
      <c r="AQ27" s="14">
        <v>94771169424.688004</v>
      </c>
      <c r="AR27" s="14">
        <v>95457625973.519119</v>
      </c>
      <c r="AS27" s="14">
        <v>96119729829.349884</v>
      </c>
      <c r="AT27" s="14">
        <v>96755777679.126709</v>
      </c>
      <c r="AU27" s="14">
        <v>97365448956.19928</v>
      </c>
      <c r="AV27" s="14">
        <v>97949795833.963089</v>
      </c>
      <c r="AW27" s="14">
        <v>98509620900.343872</v>
      </c>
      <c r="AX27" s="14">
        <v>99044038145.446381</v>
      </c>
      <c r="AY27" s="14">
        <v>99551472660.51033</v>
      </c>
      <c r="AZ27" s="14">
        <v>100031546501.71069</v>
      </c>
      <c r="BA27" s="14">
        <v>100485143741.14525</v>
      </c>
      <c r="BB27" s="14">
        <v>100913099242.26662</v>
      </c>
      <c r="BC27" s="14">
        <v>101314945049.45285</v>
      </c>
      <c r="BD27" s="14">
        <v>101689620518.41486</v>
      </c>
      <c r="BE27" s="14">
        <v>102037017185.86142</v>
      </c>
      <c r="BF27" s="14">
        <v>102353522088.46278</v>
      </c>
      <c r="BG27" s="14">
        <v>102572452016.28357</v>
      </c>
      <c r="BH27" s="14">
        <v>102711303037.63727</v>
      </c>
      <c r="BI27" s="14">
        <v>102850342234.76912</v>
      </c>
      <c r="BJ27" s="14">
        <v>102989569863.00169</v>
      </c>
      <c r="BK27" s="14">
        <v>103128986178.00421</v>
      </c>
      <c r="BL27" s="14">
        <v>103268591435.79346</v>
      </c>
      <c r="BM27" s="14">
        <v>103408385892.73378</v>
      </c>
    </row>
    <row r="28" spans="3:65" s="6" customFormat="1" x14ac:dyDescent="0.25">
      <c r="C28" s="18" t="str">
        <v>Llamadas en tránsito Larga Distancia</v>
      </c>
      <c r="G28" s="18" t="str">
        <v>Minutos</v>
      </c>
      <c r="I28" s="19"/>
      <c r="N28" s="14">
        <v>0</v>
      </c>
      <c r="O28" s="14">
        <v>1447621115.5484309</v>
      </c>
      <c r="P28" s="14">
        <v>2197560394.2612858</v>
      </c>
      <c r="Q28" s="14">
        <v>3023212594.6011205</v>
      </c>
      <c r="R28" s="14">
        <v>3396879968.1381145</v>
      </c>
      <c r="S28" s="14">
        <v>3450171916.7114997</v>
      </c>
      <c r="T28" s="14">
        <v>3662881591.9435301</v>
      </c>
      <c r="U28" s="14">
        <v>4961926509.669467</v>
      </c>
      <c r="V28" s="14">
        <v>6249135891.4588928</v>
      </c>
      <c r="W28" s="14">
        <v>6839938502.982193</v>
      </c>
      <c r="X28" s="14">
        <v>7392603978.1343517</v>
      </c>
      <c r="Y28" s="14">
        <v>7898446167.7249041</v>
      </c>
      <c r="Z28" s="14">
        <v>8048301375.7623053</v>
      </c>
      <c r="AA28" s="14">
        <v>8184253579.1646709</v>
      </c>
      <c r="AB28" s="14">
        <v>8365584632.8584805</v>
      </c>
      <c r="AC28" s="14">
        <v>8549870486.0945978</v>
      </c>
      <c r="AD28" s="14">
        <v>8776581488.5349655</v>
      </c>
      <c r="AE28" s="14">
        <v>8979529257.3131104</v>
      </c>
      <c r="AF28" s="14">
        <v>9220993646.788372</v>
      </c>
      <c r="AG28" s="14">
        <v>9462157444.4539394</v>
      </c>
      <c r="AH28" s="14">
        <v>9703246061.8913822</v>
      </c>
      <c r="AI28" s="14">
        <v>9828450340.3048267</v>
      </c>
      <c r="AJ28" s="14">
        <v>9924950636.0992737</v>
      </c>
      <c r="AK28" s="14">
        <v>10018412734.734037</v>
      </c>
      <c r="AL28" s="14">
        <v>10109167158.630262</v>
      </c>
      <c r="AM28" s="14">
        <v>10197902817.244656</v>
      </c>
      <c r="AN28" s="14">
        <v>10284951840.932419</v>
      </c>
      <c r="AO28" s="14">
        <v>10369570397.196074</v>
      </c>
      <c r="AP28" s="14">
        <v>10451237348.788754</v>
      </c>
      <c r="AQ28" s="14">
        <v>10530129936.076443</v>
      </c>
      <c r="AR28" s="14">
        <v>10606402885.946566</v>
      </c>
      <c r="AS28" s="14">
        <v>10679969981.038876</v>
      </c>
      <c r="AT28" s="14">
        <v>10750641964.347408</v>
      </c>
      <c r="AU28" s="14">
        <v>10818383217.355473</v>
      </c>
      <c r="AV28" s="14">
        <v>10883310648.218119</v>
      </c>
      <c r="AW28" s="14">
        <v>10945513433.37154</v>
      </c>
      <c r="AX28" s="14">
        <v>11004893127.271818</v>
      </c>
      <c r="AY28" s="14">
        <v>11061274740.056702</v>
      </c>
      <c r="AZ28" s="14">
        <v>11114616277.967854</v>
      </c>
      <c r="BA28" s="14">
        <v>11165015971.238358</v>
      </c>
      <c r="BB28" s="14">
        <v>11212566582.474066</v>
      </c>
      <c r="BC28" s="14">
        <v>11257216116.605871</v>
      </c>
      <c r="BD28" s="14">
        <v>11298846724.268314</v>
      </c>
      <c r="BE28" s="14">
        <v>11337446353.9846</v>
      </c>
      <c r="BF28" s="14">
        <v>11372613565.38475</v>
      </c>
      <c r="BG28" s="14">
        <v>11396939112.920395</v>
      </c>
      <c r="BH28" s="14">
        <v>11412367004.181915</v>
      </c>
      <c r="BI28" s="14">
        <v>11427815803.863232</v>
      </c>
      <c r="BJ28" s="14">
        <v>11443285540.333517</v>
      </c>
      <c r="BK28" s="14">
        <v>11458776242.000465</v>
      </c>
      <c r="BL28" s="14">
        <v>11474287937.310381</v>
      </c>
      <c r="BM28" s="14">
        <v>11489820654.748196</v>
      </c>
    </row>
    <row r="29" spans="3:65" s="6" customFormat="1" x14ac:dyDescent="0.25">
      <c r="C29" s="18" t="str">
        <v>Fixed Service17</v>
      </c>
      <c r="G29" s="18" t="str">
        <v>Fixed Unit17</v>
      </c>
      <c r="I29" s="19"/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</row>
    <row r="30" spans="3:65" s="6" customFormat="1" x14ac:dyDescent="0.25">
      <c r="C30" s="18" t="str">
        <v>SMS on-net</v>
      </c>
      <c r="G30" s="18" t="str">
        <v>SMS</v>
      </c>
      <c r="I30" s="19"/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</row>
    <row r="31" spans="3:65" s="6" customFormat="1" x14ac:dyDescent="0.25">
      <c r="C31" s="18" t="str">
        <v>SMS salientes</v>
      </c>
      <c r="G31" s="18" t="str">
        <v>SMS</v>
      </c>
      <c r="I31" s="19"/>
      <c r="N31" s="14">
        <v>0</v>
      </c>
      <c r="O31" s="14">
        <v>433409301.78000003</v>
      </c>
      <c r="P31" s="14">
        <v>499349102.88</v>
      </c>
      <c r="Q31" s="14">
        <v>796333349.71827137</v>
      </c>
      <c r="R31" s="14">
        <v>1021647860</v>
      </c>
      <c r="S31" s="14">
        <v>1259245120</v>
      </c>
      <c r="T31" s="14">
        <v>1675824940</v>
      </c>
      <c r="U31" s="14">
        <v>1927944440</v>
      </c>
      <c r="V31" s="14">
        <v>1553594045.4000001</v>
      </c>
      <c r="W31" s="14">
        <v>1074886168.830142</v>
      </c>
      <c r="X31" s="14">
        <v>744124272.19200003</v>
      </c>
      <c r="Y31" s="14">
        <v>506839014.06815434</v>
      </c>
      <c r="Z31" s="14">
        <v>369872977.54334986</v>
      </c>
      <c r="AA31" s="14">
        <v>288289719.08276111</v>
      </c>
      <c r="AB31" s="14">
        <v>239007394.575214</v>
      </c>
      <c r="AC31" s="14">
        <v>210005669.34642112</v>
      </c>
      <c r="AD31" s="14">
        <v>194943676.21336663</v>
      </c>
      <c r="AE31" s="14">
        <v>190638682.88171613</v>
      </c>
      <c r="AF31" s="14">
        <v>190013518.14901468</v>
      </c>
      <c r="AG31" s="14">
        <v>189081315.65868986</v>
      </c>
      <c r="AH31" s="14">
        <v>193683025.85658562</v>
      </c>
      <c r="AI31" s="14">
        <v>196692090.86558339</v>
      </c>
      <c r="AJ31" s="14">
        <v>198171907.96038458</v>
      </c>
      <c r="AK31" s="14">
        <v>199614819.9836227</v>
      </c>
      <c r="AL31" s="14">
        <v>201019545.34435344</v>
      </c>
      <c r="AM31" s="14">
        <v>202385098.53245065</v>
      </c>
      <c r="AN31" s="14">
        <v>203713870.58121225</v>
      </c>
      <c r="AO31" s="14">
        <v>205008467.80078229</v>
      </c>
      <c r="AP31" s="14">
        <v>206268271.64706224</v>
      </c>
      <c r="AQ31" s="14">
        <v>207492078.8190324</v>
      </c>
      <c r="AR31" s="14">
        <v>208679528.49549657</v>
      </c>
      <c r="AS31" s="14">
        <v>209830473.73052159</v>
      </c>
      <c r="AT31" s="14">
        <v>210944785.95421785</v>
      </c>
      <c r="AU31" s="14">
        <v>212022230.67131481</v>
      </c>
      <c r="AV31" s="14">
        <v>213062621.24617311</v>
      </c>
      <c r="AW31" s="14">
        <v>214066016.84167138</v>
      </c>
      <c r="AX31" s="14">
        <v>215032663.98539436</v>
      </c>
      <c r="AY31" s="14">
        <v>215962737.07276678</v>
      </c>
      <c r="AZ31" s="14">
        <v>216856300.98256329</v>
      </c>
      <c r="BA31" s="14">
        <v>217713470.61956835</v>
      </c>
      <c r="BB31" s="14">
        <v>218534551.81573403</v>
      </c>
      <c r="BC31" s="14">
        <v>219320038.51421517</v>
      </c>
      <c r="BD31" s="14">
        <v>220070425.39848652</v>
      </c>
      <c r="BE31" s="14">
        <v>220786131.76437253</v>
      </c>
      <c r="BF31" s="14">
        <v>221450872.15192962</v>
      </c>
      <c r="BG31" s="14">
        <v>221911553.37454373</v>
      </c>
      <c r="BH31" s="14">
        <v>222202091.68910488</v>
      </c>
      <c r="BI31" s="14">
        <v>222493010.39175731</v>
      </c>
      <c r="BJ31" s="14">
        <v>222784309.98052526</v>
      </c>
      <c r="BK31" s="14">
        <v>223075990.95408487</v>
      </c>
      <c r="BL31" s="14">
        <v>223368053.81176525</v>
      </c>
      <c r="BM31" s="14">
        <v>223660499.05354917</v>
      </c>
    </row>
    <row r="32" spans="3:65" s="6" customFormat="1" x14ac:dyDescent="0.25">
      <c r="C32" s="18" t="str">
        <v>SMS entrantes</v>
      </c>
      <c r="G32" s="18" t="str">
        <v>SMS</v>
      </c>
      <c r="I32" s="19"/>
      <c r="N32" s="14">
        <v>0</v>
      </c>
      <c r="O32" s="14">
        <v>433409301.78000003</v>
      </c>
      <c r="P32" s="14">
        <v>499349102.88</v>
      </c>
      <c r="Q32" s="14">
        <v>796333349.71827137</v>
      </c>
      <c r="R32" s="14">
        <v>1021647860</v>
      </c>
      <c r="S32" s="14">
        <v>1259245120</v>
      </c>
      <c r="T32" s="14">
        <v>1675824940</v>
      </c>
      <c r="U32" s="14">
        <v>1927944440</v>
      </c>
      <c r="V32" s="14">
        <v>1553594045.4000001</v>
      </c>
      <c r="W32" s="14">
        <v>1074886168.830142</v>
      </c>
      <c r="X32" s="14">
        <v>744124272.19200003</v>
      </c>
      <c r="Y32" s="14">
        <v>506839014.06815434</v>
      </c>
      <c r="Z32" s="14">
        <v>369872977.54334986</v>
      </c>
      <c r="AA32" s="14">
        <v>288289719.08276111</v>
      </c>
      <c r="AB32" s="14">
        <v>239007394.575214</v>
      </c>
      <c r="AC32" s="14">
        <v>210005669.34642112</v>
      </c>
      <c r="AD32" s="14">
        <v>194943676.21336663</v>
      </c>
      <c r="AE32" s="14">
        <v>190638682.88171613</v>
      </c>
      <c r="AF32" s="14">
        <v>190013518.14901468</v>
      </c>
      <c r="AG32" s="14">
        <v>189081315.65868986</v>
      </c>
      <c r="AH32" s="14">
        <v>193683025.85658562</v>
      </c>
      <c r="AI32" s="14">
        <v>196692090.86558339</v>
      </c>
      <c r="AJ32" s="14">
        <v>198171907.96038458</v>
      </c>
      <c r="AK32" s="14">
        <v>199614819.9836227</v>
      </c>
      <c r="AL32" s="14">
        <v>201019545.34435344</v>
      </c>
      <c r="AM32" s="14">
        <v>202385098.53245065</v>
      </c>
      <c r="AN32" s="14">
        <v>203713870.58121225</v>
      </c>
      <c r="AO32" s="14">
        <v>205008467.80078229</v>
      </c>
      <c r="AP32" s="14">
        <v>206268271.64706224</v>
      </c>
      <c r="AQ32" s="14">
        <v>207492078.8190324</v>
      </c>
      <c r="AR32" s="14">
        <v>208679528.49549657</v>
      </c>
      <c r="AS32" s="14">
        <v>209830473.73052159</v>
      </c>
      <c r="AT32" s="14">
        <v>210944785.95421785</v>
      </c>
      <c r="AU32" s="14">
        <v>212022230.67131481</v>
      </c>
      <c r="AV32" s="14">
        <v>213062621.24617311</v>
      </c>
      <c r="AW32" s="14">
        <v>214066016.84167138</v>
      </c>
      <c r="AX32" s="14">
        <v>215032663.98539436</v>
      </c>
      <c r="AY32" s="14">
        <v>215962737.07276678</v>
      </c>
      <c r="AZ32" s="14">
        <v>216856300.98256329</v>
      </c>
      <c r="BA32" s="14">
        <v>217713470.61956835</v>
      </c>
      <c r="BB32" s="14">
        <v>218534551.81573403</v>
      </c>
      <c r="BC32" s="14">
        <v>219320038.51421517</v>
      </c>
      <c r="BD32" s="14">
        <v>220070425.39848652</v>
      </c>
      <c r="BE32" s="14">
        <v>220786131.76437253</v>
      </c>
      <c r="BF32" s="14">
        <v>221450872.15192962</v>
      </c>
      <c r="BG32" s="14">
        <v>221911553.37454373</v>
      </c>
      <c r="BH32" s="14">
        <v>222202091.68910488</v>
      </c>
      <c r="BI32" s="14">
        <v>222493010.39175731</v>
      </c>
      <c r="BJ32" s="14">
        <v>222784309.98052526</v>
      </c>
      <c r="BK32" s="14">
        <v>223075990.95408487</v>
      </c>
      <c r="BL32" s="14">
        <v>223368053.81176525</v>
      </c>
      <c r="BM32" s="14">
        <v>223660499.05354917</v>
      </c>
    </row>
    <row r="33" spans="1:72" s="6" customFormat="1" x14ac:dyDescent="0.25">
      <c r="C33" s="18" t="str">
        <v>Fixed Service21</v>
      </c>
      <c r="G33" s="18" t="str">
        <v>Fixed Unit21</v>
      </c>
      <c r="I33" s="19"/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</row>
    <row r="34" spans="1:72" s="6" customFormat="1" x14ac:dyDescent="0.25">
      <c r="C34" s="18" t="str">
        <v>Enlaces dedicados</v>
      </c>
      <c r="G34" s="18" t="str">
        <v>Mbps</v>
      </c>
      <c r="I34" s="19"/>
      <c r="N34" s="14">
        <v>0</v>
      </c>
      <c r="O34" s="14">
        <v>95889.600000000006</v>
      </c>
      <c r="P34" s="14">
        <v>155539.80000000002</v>
      </c>
      <c r="Q34" s="14">
        <v>180826.66</v>
      </c>
      <c r="R34" s="14">
        <v>201580.53279000003</v>
      </c>
      <c r="S34" s="14">
        <v>227435.72121238502</v>
      </c>
      <c r="T34" s="14">
        <v>263660.24249119445</v>
      </c>
      <c r="U34" s="14">
        <v>344465.25725422677</v>
      </c>
      <c r="V34" s="14">
        <v>445670.10925169633</v>
      </c>
      <c r="W34" s="14">
        <v>588982.1088641081</v>
      </c>
      <c r="X34" s="14">
        <v>665963.20805358561</v>
      </c>
      <c r="Y34" s="14">
        <v>714135.07776087022</v>
      </c>
      <c r="Z34" s="14">
        <v>789320.17137774813</v>
      </c>
      <c r="AA34" s="14">
        <v>851941.88616247615</v>
      </c>
      <c r="AB34" s="14">
        <v>910640.41736477765</v>
      </c>
      <c r="AC34" s="14">
        <v>954965.44678429514</v>
      </c>
      <c r="AD34" s="14">
        <v>1008417.8821030586</v>
      </c>
      <c r="AE34" s="14">
        <v>1029641.883981893</v>
      </c>
      <c r="AF34" s="14">
        <v>1071512.8874727038</v>
      </c>
      <c r="AG34" s="14">
        <v>1093361.9060781847</v>
      </c>
      <c r="AH34" s="14">
        <v>1130115.847128182</v>
      </c>
      <c r="AI34" s="14">
        <v>1132860.4996845759</v>
      </c>
      <c r="AJ34" s="14">
        <v>1132291.9645121801</v>
      </c>
      <c r="AK34" s="14">
        <v>1132350.7784955313</v>
      </c>
      <c r="AL34" s="14">
        <v>1132409.5924788825</v>
      </c>
      <c r="AM34" s="14">
        <v>1132488.0111233511</v>
      </c>
      <c r="AN34" s="14">
        <v>1132546.8251067023</v>
      </c>
      <c r="AO34" s="14">
        <v>1132586.0344289364</v>
      </c>
      <c r="AP34" s="14">
        <v>1132644.8484122879</v>
      </c>
      <c r="AQ34" s="14">
        <v>1160405.0485540996</v>
      </c>
      <c r="AR34" s="14">
        <v>1160483.4671985679</v>
      </c>
      <c r="AS34" s="14">
        <v>1167874.4244397143</v>
      </c>
      <c r="AT34" s="14">
        <v>1167933.2384230655</v>
      </c>
      <c r="AU34" s="14">
        <v>1167992.0524064167</v>
      </c>
      <c r="AV34" s="14">
        <v>1168011.6570675338</v>
      </c>
      <c r="AW34" s="14">
        <v>1168090.0757120023</v>
      </c>
      <c r="AX34" s="14">
        <v>1168109.6803731194</v>
      </c>
      <c r="AY34" s="14">
        <v>1168168.4943564706</v>
      </c>
      <c r="AZ34" s="14">
        <v>1168207.7036787048</v>
      </c>
      <c r="BA34" s="14">
        <v>1168266.5176620563</v>
      </c>
      <c r="BB34" s="14">
        <v>1168286.1223231733</v>
      </c>
      <c r="BC34" s="14">
        <v>1168305.7269842904</v>
      </c>
      <c r="BD34" s="14">
        <v>1168344.9363065246</v>
      </c>
      <c r="BE34" s="14">
        <v>1168384.1456287587</v>
      </c>
      <c r="BF34" s="14">
        <v>1168403.7502898758</v>
      </c>
      <c r="BG34" s="14">
        <v>1168442.9596121102</v>
      </c>
      <c r="BH34" s="14">
        <v>1168462.5642732272</v>
      </c>
      <c r="BI34" s="14">
        <v>1168482.1689343443</v>
      </c>
      <c r="BJ34" s="14">
        <v>1168482.1689343443</v>
      </c>
      <c r="BK34" s="14">
        <v>1168501.7735954614</v>
      </c>
      <c r="BL34" s="14">
        <v>1168501.7735954614</v>
      </c>
      <c r="BM34" s="14">
        <v>1168540.9829176955</v>
      </c>
    </row>
    <row r="35" spans="1:72" s="6" customFormat="1" x14ac:dyDescent="0.25">
      <c r="C35" s="18" t="str">
        <v>xDSL propio (líneas)</v>
      </c>
      <c r="G35" s="18" t="str">
        <v># lineas</v>
      </c>
      <c r="I35" s="19"/>
      <c r="N35" s="14">
        <v>0</v>
      </c>
      <c r="O35" s="14">
        <v>3793823.5</v>
      </c>
      <c r="P35" s="14">
        <v>5976887</v>
      </c>
      <c r="Q35" s="14">
        <v>8456894</v>
      </c>
      <c r="R35" s="14">
        <v>10360328</v>
      </c>
      <c r="S35" s="14">
        <v>11774347</v>
      </c>
      <c r="T35" s="14">
        <v>12684492.75</v>
      </c>
      <c r="U35" s="14">
        <v>13328531.083333332</v>
      </c>
      <c r="V35" s="14">
        <v>13831042.25</v>
      </c>
      <c r="W35" s="14">
        <v>14333553.416666668</v>
      </c>
      <c r="X35" s="14">
        <v>14991531.121717881</v>
      </c>
      <c r="Y35" s="14">
        <v>15784257.965523584</v>
      </c>
      <c r="Z35" s="14">
        <v>16537434.170033745</v>
      </c>
      <c r="AA35" s="14">
        <v>17255150.855581511</v>
      </c>
      <c r="AB35" s="14">
        <v>17940601.173713051</v>
      </c>
      <c r="AC35" s="14">
        <v>18594372.989065547</v>
      </c>
      <c r="AD35" s="14">
        <v>19216468.240505118</v>
      </c>
      <c r="AE35" s="14">
        <v>19809093.456087068</v>
      </c>
      <c r="AF35" s="14">
        <v>20376296.705720805</v>
      </c>
      <c r="AG35" s="14">
        <v>20920813.86027737</v>
      </c>
      <c r="AH35" s="14">
        <v>21332270.482879847</v>
      </c>
      <c r="AI35" s="14">
        <v>21616149.698392875</v>
      </c>
      <c r="AJ35" s="14">
        <v>21889601.713005356</v>
      </c>
      <c r="AK35" s="14">
        <v>22154630.120828941</v>
      </c>
      <c r="AL35" s="14">
        <v>22415164.505052663</v>
      </c>
      <c r="AM35" s="14">
        <v>22672628.704531841</v>
      </c>
      <c r="AN35" s="14">
        <v>22922501.747428901</v>
      </c>
      <c r="AO35" s="14">
        <v>23162009.732356109</v>
      </c>
      <c r="AP35" s="14">
        <v>23392312.906116765</v>
      </c>
      <c r="AQ35" s="14">
        <v>23614311.752173528</v>
      </c>
      <c r="AR35" s="14">
        <v>23827546.825161971</v>
      </c>
      <c r="AS35" s="14">
        <v>24030987.465432853</v>
      </c>
      <c r="AT35" s="14">
        <v>24224466.829525307</v>
      </c>
      <c r="AU35" s="14">
        <v>24408652.291282788</v>
      </c>
      <c r="AV35" s="14">
        <v>24584019.052689601</v>
      </c>
      <c r="AW35" s="14">
        <v>24749976.461387817</v>
      </c>
      <c r="AX35" s="14">
        <v>24905523.014837865</v>
      </c>
      <c r="AY35" s="14">
        <v>25050409.846800677</v>
      </c>
      <c r="AZ35" s="14">
        <v>25185155.158634409</v>
      </c>
      <c r="BA35" s="14">
        <v>25310216.186831534</v>
      </c>
      <c r="BB35" s="14">
        <v>25425219.484775335</v>
      </c>
      <c r="BC35" s="14">
        <v>25529427.878268905</v>
      </c>
      <c r="BD35" s="14">
        <v>25622702.208379753</v>
      </c>
      <c r="BE35" s="14">
        <v>25705555.080657095</v>
      </c>
      <c r="BF35" s="14">
        <v>25762718.919479635</v>
      </c>
      <c r="BG35" s="14">
        <v>25799248.617136963</v>
      </c>
      <c r="BH35" s="14">
        <v>25835830.111299738</v>
      </c>
      <c r="BI35" s="14">
        <v>25872463.475411721</v>
      </c>
      <c r="BJ35" s="14">
        <v>25909148.783020787</v>
      </c>
      <c r="BK35" s="14">
        <v>25982727.688210372</v>
      </c>
      <c r="BL35" s="14">
        <v>25964267.783658639</v>
      </c>
      <c r="BM35" s="14">
        <v>26001083.263227984</v>
      </c>
    </row>
    <row r="36" spans="1:72" s="6" customFormat="1" x14ac:dyDescent="0.25">
      <c r="C36" s="18" t="str">
        <v>xDSL propio (contendido)</v>
      </c>
      <c r="G36" s="18" t="str">
        <v>Mbps</v>
      </c>
      <c r="I36" s="19"/>
      <c r="N36" s="14">
        <v>0</v>
      </c>
      <c r="O36" s="14">
        <v>241111.86727272728</v>
      </c>
      <c r="P36" s="14">
        <v>438083.09636363637</v>
      </c>
      <c r="Q36" s="14">
        <v>866922.58909090911</v>
      </c>
      <c r="R36" s="14">
        <v>1281897.3890909092</v>
      </c>
      <c r="S36" s="14">
        <v>1739715.7090909092</v>
      </c>
      <c r="T36" s="14">
        <v>2134287.8272727276</v>
      </c>
      <c r="U36" s="14">
        <v>2520347.6418181821</v>
      </c>
      <c r="V36" s="14">
        <v>2876445.7212121217</v>
      </c>
      <c r="W36" s="14">
        <v>3251730.5906060608</v>
      </c>
      <c r="X36" s="14">
        <v>3646202.25</v>
      </c>
      <c r="Y36" s="14">
        <v>3926554.5770761194</v>
      </c>
      <c r="Z36" s="14">
        <v>4205885.3250477267</v>
      </c>
      <c r="AA36" s="14">
        <v>4484825.6888079057</v>
      </c>
      <c r="AB36" s="14">
        <v>4764242.9032824086</v>
      </c>
      <c r="AC36" s="14">
        <v>5044408.9155339273</v>
      </c>
      <c r="AD36" s="14">
        <v>5324844.9411870101</v>
      </c>
      <c r="AE36" s="14">
        <v>5605498.9853421533</v>
      </c>
      <c r="AF36" s="14">
        <v>5887146.1234385055</v>
      </c>
      <c r="AG36" s="14">
        <v>6170891.3386178315</v>
      </c>
      <c r="AH36" s="14">
        <v>6456868.5133233592</v>
      </c>
      <c r="AI36" s="14">
        <v>6545090.8289013403</v>
      </c>
      <c r="AJ36" s="14">
        <v>6629892.1031547971</v>
      </c>
      <c r="AK36" s="14">
        <v>6711759.0688758083</v>
      </c>
      <c r="AL36" s="14">
        <v>6791426.1782933213</v>
      </c>
      <c r="AM36" s="14">
        <v>6870554.0491685495</v>
      </c>
      <c r="AN36" s="14">
        <v>6948349.8895500917</v>
      </c>
      <c r="AO36" s="14">
        <v>7022850.9716678616</v>
      </c>
      <c r="AP36" s="14">
        <v>7094329.3381353179</v>
      </c>
      <c r="AQ36" s="14">
        <v>7163220.1135285245</v>
      </c>
      <c r="AR36" s="14">
        <v>7229637.0154295526</v>
      </c>
      <c r="AS36" s="14">
        <v>7293186.2955885669</v>
      </c>
      <c r="AT36" s="14">
        <v>7353633.5180747351</v>
      </c>
      <c r="AU36" s="14">
        <v>7411111.4281949857</v>
      </c>
      <c r="AV36" s="14">
        <v>7465894.0431380002</v>
      </c>
      <c r="AW36" s="14">
        <v>7517996.9799987124</v>
      </c>
      <c r="AX36" s="14">
        <v>7567044.6207179585</v>
      </c>
      <c r="AY36" s="14">
        <v>7612802.170351225</v>
      </c>
      <c r="AZ36" s="14">
        <v>7655352.7405646527</v>
      </c>
      <c r="BA36" s="14">
        <v>7694929.0619741101</v>
      </c>
      <c r="BB36" s="14">
        <v>7731577.0883302046</v>
      </c>
      <c r="BC36" s="14">
        <v>7765023.2512113526</v>
      </c>
      <c r="BD36" s="14">
        <v>7795091.8134228447</v>
      </c>
      <c r="BE36" s="14">
        <v>7821873.6951782871</v>
      </c>
      <c r="BF36" s="14">
        <v>7845590.4079161547</v>
      </c>
      <c r="BG36" s="14">
        <v>7856714.8954533655</v>
      </c>
      <c r="BH36" s="14">
        <v>7867855.1567203449</v>
      </c>
      <c r="BI36" s="14">
        <v>7879011.2140831137</v>
      </c>
      <c r="BJ36" s="14">
        <v>7890183.0899394127</v>
      </c>
      <c r="BK36" s="14">
        <v>7901370.8067187369</v>
      </c>
      <c r="BL36" s="14">
        <v>7912574.3868823824</v>
      </c>
      <c r="BM36" s="14">
        <v>7923793.8529234985</v>
      </c>
    </row>
    <row r="37" spans="1:72" s="6" customFormat="1" x14ac:dyDescent="0.25">
      <c r="C37" s="18" t="str">
        <v>xDSL ajeno (líneas)</v>
      </c>
      <c r="G37" s="18" t="str">
        <v># lineas</v>
      </c>
      <c r="I37" s="19"/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</row>
    <row r="38" spans="1:72" s="6" customFormat="1" x14ac:dyDescent="0.25">
      <c r="C38" s="18" t="str">
        <v>xDSL ajeno (bitstream)</v>
      </c>
      <c r="G38" s="18" t="str">
        <v>Mbps</v>
      </c>
      <c r="I38" s="19"/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</row>
    <row r="39" spans="1:72" s="6" customFormat="1" x14ac:dyDescent="0.25">
      <c r="C39" s="18" t="str">
        <v>Fixed Service27</v>
      </c>
      <c r="G39" s="18" t="str">
        <v>Fixed Unit27</v>
      </c>
      <c r="I39" s="19"/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</row>
    <row r="40" spans="1:72" s="6" customFormat="1" x14ac:dyDescent="0.25">
      <c r="C40" s="18" t="str">
        <v>Fixed Service28</v>
      </c>
      <c r="G40" s="18" t="str">
        <v>Fixed Unit28</v>
      </c>
      <c r="I40" s="19"/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</row>
    <row r="41" spans="1:72" s="6" customFormat="1" x14ac:dyDescent="0.25">
      <c r="C41" s="18" t="str">
        <v>Fixed Service29</v>
      </c>
      <c r="G41" s="18" t="str">
        <v>Fixed Unit29</v>
      </c>
      <c r="I41" s="19"/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</row>
    <row r="42" spans="1:72" s="6" customFormat="1" x14ac:dyDescent="0.25">
      <c r="C42" s="18" t="str">
        <v>Televisión</v>
      </c>
      <c r="G42" s="18" t="str">
        <v>#</v>
      </c>
      <c r="I42" s="19"/>
      <c r="N42" s="14">
        <v>0</v>
      </c>
      <c r="O42" s="14">
        <v>3972572</v>
      </c>
      <c r="P42" s="14">
        <v>4274019</v>
      </c>
      <c r="Q42" s="14">
        <v>4740979</v>
      </c>
      <c r="R42" s="14">
        <v>5029431</v>
      </c>
      <c r="S42" s="14">
        <v>5330654</v>
      </c>
      <c r="T42" s="14">
        <v>5612180</v>
      </c>
      <c r="U42" s="14">
        <v>5893509</v>
      </c>
      <c r="V42" s="14">
        <v>6715720</v>
      </c>
      <c r="W42" s="14">
        <v>6344338</v>
      </c>
      <c r="X42" s="14">
        <v>7255572</v>
      </c>
      <c r="Y42" s="14">
        <v>7652311.5195424864</v>
      </c>
      <c r="Z42" s="14">
        <v>8076864.5760833062</v>
      </c>
      <c r="AA42" s="14">
        <v>8483363.7129985131</v>
      </c>
      <c r="AB42" s="14">
        <v>8871954.1465262473</v>
      </c>
      <c r="AC42" s="14">
        <v>9242156.4795948304</v>
      </c>
      <c r="AD42" s="14">
        <v>9592581.612497367</v>
      </c>
      <c r="AE42" s="14">
        <v>9923038.9087285902</v>
      </c>
      <c r="AF42" s="14">
        <v>10235080.972785732</v>
      </c>
      <c r="AG42" s="14">
        <v>10530946.893615689</v>
      </c>
      <c r="AH42" s="14">
        <v>10811264.844788345</v>
      </c>
      <c r="AI42" s="14">
        <v>10958982.707861746</v>
      </c>
      <c r="AJ42" s="14">
        <v>11100972.44069243</v>
      </c>
      <c r="AK42" s="14">
        <v>11238049.019938661</v>
      </c>
      <c r="AL42" s="14">
        <v>11371442.199241323</v>
      </c>
      <c r="AM42" s="14">
        <v>11503932.487199193</v>
      </c>
      <c r="AN42" s="14">
        <v>11634192.447186334</v>
      </c>
      <c r="AO42" s="14">
        <v>11758935.723022994</v>
      </c>
      <c r="AP42" s="14">
        <v>11878617.817982482</v>
      </c>
      <c r="AQ42" s="14">
        <v>11993967.296851682</v>
      </c>
      <c r="AR42" s="14">
        <v>12105174.566310659</v>
      </c>
      <c r="AS42" s="14">
        <v>12211580.341351155</v>
      </c>
      <c r="AT42" s="14">
        <v>12312792.086654833</v>
      </c>
      <c r="AU42" s="14">
        <v>12409032.068583027</v>
      </c>
      <c r="AV42" s="14">
        <v>12500759.096602397</v>
      </c>
      <c r="AW42" s="14">
        <v>12587999.319696628</v>
      </c>
      <c r="AX42" s="14">
        <v>12670123.809723582</v>
      </c>
      <c r="AY42" s="14">
        <v>12746739.430238854</v>
      </c>
      <c r="AZ42" s="14">
        <v>12817985.341925751</v>
      </c>
      <c r="BA42" s="14">
        <v>12884251.224753816</v>
      </c>
      <c r="BB42" s="14">
        <v>12945614.022858961</v>
      </c>
      <c r="BC42" s="14">
        <v>13001615.678182108</v>
      </c>
      <c r="BD42" s="14">
        <v>13051961.939516012</v>
      </c>
      <c r="BE42" s="14">
        <v>13096805.042035824</v>
      </c>
      <c r="BF42" s="14">
        <v>13136515.880521657</v>
      </c>
      <c r="BG42" s="14">
        <v>13155142.522953534</v>
      </c>
      <c r="BH42" s="14">
        <v>13173795.576635661</v>
      </c>
      <c r="BI42" s="14">
        <v>13192475.0790173</v>
      </c>
      <c r="BJ42" s="14">
        <v>13211181.067600826</v>
      </c>
      <c r="BK42" s="14">
        <v>13229913.579941778</v>
      </c>
      <c r="BL42" s="14">
        <v>13248672.653648956</v>
      </c>
      <c r="BM42" s="14">
        <v>13267458.326384481</v>
      </c>
    </row>
    <row r="43" spans="1:72" s="6" customFormat="1" x14ac:dyDescent="0.25">
      <c r="C43" s="35" t="s">
        <v>38</v>
      </c>
      <c r="G43" s="18"/>
      <c r="I43" s="19"/>
      <c r="N43" s="14">
        <f t="shared" ref="N43:Y43" si="0">SUM(N13:N42)</f>
        <v>0</v>
      </c>
      <c r="O43" s="14">
        <f t="shared" si="0"/>
        <v>190469997610.55368</v>
      </c>
      <c r="P43" s="14">
        <f t="shared" si="0"/>
        <v>218042199753.54596</v>
      </c>
      <c r="Q43" s="14">
        <f t="shared" si="0"/>
        <v>215408029819.88373</v>
      </c>
      <c r="R43" s="14">
        <f t="shared" si="0"/>
        <v>204543397209.77655</v>
      </c>
      <c r="S43" s="14">
        <f t="shared" si="0"/>
        <v>190474655969.65579</v>
      </c>
      <c r="T43" s="14">
        <f t="shared" si="0"/>
        <v>189667965423.43524</v>
      </c>
      <c r="U43" s="14">
        <f t="shared" si="0"/>
        <v>215475580907.32874</v>
      </c>
      <c r="V43" s="14">
        <f t="shared" si="0"/>
        <v>251301802875.11829</v>
      </c>
      <c r="W43" s="14">
        <f t="shared" si="0"/>
        <v>259681580487.43234</v>
      </c>
      <c r="X43" s="14">
        <f t="shared" si="0"/>
        <v>270986919153.58173</v>
      </c>
      <c r="Y43" s="14">
        <f t="shared" si="0"/>
        <v>276783529160.50574</v>
      </c>
      <c r="Z43" s="14">
        <f>SUM(Z15:Z17)</f>
        <v>54542994744.499878</v>
      </c>
      <c r="AA43" s="14">
        <f>SUM(AA15:AA17)</f>
        <v>53674542100.319031</v>
      </c>
      <c r="AB43" s="14">
        <f t="shared" ref="AB43:BM43" si="1">SUM(AB15:AB17)</f>
        <v>53228067367.685844</v>
      </c>
      <c r="AC43" s="14">
        <f t="shared" si="1"/>
        <v>52757288647.164101</v>
      </c>
      <c r="AD43" s="14">
        <f t="shared" si="1"/>
        <v>52676638248.015656</v>
      </c>
      <c r="AE43" s="14">
        <f t="shared" si="1"/>
        <v>52497320290.026123</v>
      </c>
      <c r="AF43" s="14">
        <f t="shared" si="1"/>
        <v>52690275330.089417</v>
      </c>
      <c r="AG43" s="14">
        <f t="shared" si="1"/>
        <v>52847849419.079491</v>
      </c>
      <c r="AH43" s="14">
        <f t="shared" si="1"/>
        <v>52973231226.873459</v>
      </c>
      <c r="AI43" s="14">
        <f t="shared" si="1"/>
        <v>53527323499.790215</v>
      </c>
      <c r="AJ43" s="14">
        <f t="shared" si="1"/>
        <v>54167466313.921921</v>
      </c>
      <c r="AK43" s="14">
        <f t="shared" si="1"/>
        <v>54784996412.937653</v>
      </c>
      <c r="AL43" s="14">
        <f t="shared" si="1"/>
        <v>55383718310.52343</v>
      </c>
      <c r="AM43" s="14">
        <f t="shared" si="1"/>
        <v>55971133855.720093</v>
      </c>
      <c r="AN43" s="14">
        <f t="shared" si="1"/>
        <v>56550132196.629501</v>
      </c>
      <c r="AO43" s="14">
        <f t="shared" si="1"/>
        <v>57112221908.822464</v>
      </c>
      <c r="AP43" s="14">
        <f t="shared" si="1"/>
        <v>57652074353.737381</v>
      </c>
      <c r="AQ43" s="14">
        <f t="shared" si="1"/>
        <v>58171860675.940407</v>
      </c>
      <c r="AR43" s="14">
        <f t="shared" si="1"/>
        <v>58673301173.532379</v>
      </c>
      <c r="AS43" s="14">
        <f t="shared" si="1"/>
        <v>59155525597.399506</v>
      </c>
      <c r="AT43" s="14">
        <f t="shared" si="1"/>
        <v>59616574405.842148</v>
      </c>
      <c r="AU43" s="14">
        <f t="shared" si="1"/>
        <v>60056132193.445312</v>
      </c>
      <c r="AV43" s="14">
        <f t="shared" si="1"/>
        <v>60475476949.598007</v>
      </c>
      <c r="AW43" s="14">
        <f t="shared" si="1"/>
        <v>60875532355.203583</v>
      </c>
      <c r="AX43" s="14">
        <f t="shared" si="1"/>
        <v>61255199560.650665</v>
      </c>
      <c r="AY43" s="14">
        <f t="shared" si="1"/>
        <v>61612592297.322266</v>
      </c>
      <c r="AZ43" s="14">
        <f t="shared" si="1"/>
        <v>61947252056.258789</v>
      </c>
      <c r="BA43" s="14">
        <f t="shared" si="1"/>
        <v>62260183671.473755</v>
      </c>
      <c r="BB43" s="14">
        <f t="shared" si="1"/>
        <v>62552285956.379921</v>
      </c>
      <c r="BC43" s="14">
        <f t="shared" si="1"/>
        <v>62822886207.590179</v>
      </c>
      <c r="BD43" s="14">
        <f t="shared" si="1"/>
        <v>63070618330.668571</v>
      </c>
      <c r="BE43" s="14">
        <f t="shared" si="1"/>
        <v>63295249030.228455</v>
      </c>
      <c r="BF43" s="14">
        <f t="shared" si="1"/>
        <v>63496686662.402817</v>
      </c>
      <c r="BG43" s="14">
        <f t="shared" si="1"/>
        <v>63635801688.37117</v>
      </c>
      <c r="BH43" s="14">
        <f t="shared" si="1"/>
        <v>63724447745.286186</v>
      </c>
      <c r="BI43" s="14">
        <f t="shared" si="1"/>
        <v>63813217329.775391</v>
      </c>
      <c r="BJ43" s="14">
        <f t="shared" si="1"/>
        <v>63902110614.038834</v>
      </c>
      <c r="BK43" s="14">
        <f t="shared" si="1"/>
        <v>63991127770.516533</v>
      </c>
      <c r="BL43" s="14">
        <f t="shared" si="1"/>
        <v>64080268971.889206</v>
      </c>
      <c r="BM43" s="14">
        <f t="shared" si="1"/>
        <v>64169534391.078156</v>
      </c>
    </row>
    <row r="44" spans="1:72" s="6" customFormat="1" x14ac:dyDescent="0.25">
      <c r="Z44" s="34"/>
      <c r="BN44" s="16" t="s">
        <v>10</v>
      </c>
    </row>
    <row r="45" spans="1:72" s="11" customFormat="1" ht="18" customHeight="1" x14ac:dyDescent="0.25">
      <c r="A45" s="9">
        <v>2</v>
      </c>
      <c r="B45" s="9" t="s">
        <v>11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</row>
    <row r="46" spans="1:72" s="6" customFormat="1" x14ac:dyDescent="0.25"/>
    <row r="47" spans="1:72" s="6" customFormat="1" ht="15.75" x14ac:dyDescent="0.25">
      <c r="B47" s="12" t="s">
        <v>12</v>
      </c>
    </row>
    <row r="48" spans="1:72" s="6" customFormat="1" x14ac:dyDescent="0.25"/>
    <row r="49" spans="2:66" s="6" customFormat="1" x14ac:dyDescent="0.25">
      <c r="C49" s="20" t="s">
        <v>13</v>
      </c>
      <c r="N49" s="21">
        <f t="array" ref="N49:BM49">Fixed.operator.market.share</f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7.1599999999999997E-2</v>
      </c>
      <c r="V49" s="21">
        <v>0.14319999999999999</v>
      </c>
      <c r="W49" s="21">
        <v>0.21479999999999999</v>
      </c>
      <c r="X49" s="21">
        <v>0.28639999999999999</v>
      </c>
      <c r="Y49" s="21">
        <v>0.35799999999999998</v>
      </c>
      <c r="Z49" s="50">
        <v>0.35799999999999998</v>
      </c>
      <c r="AA49" s="21">
        <v>0.35799999999999998</v>
      </c>
      <c r="AB49" s="21">
        <v>0.35799999999999998</v>
      </c>
      <c r="AC49" s="21">
        <v>0.35799999999999998</v>
      </c>
      <c r="AD49" s="21">
        <v>0.35799999999999998</v>
      </c>
      <c r="AE49" s="21">
        <v>0.35799999999999998</v>
      </c>
      <c r="AF49" s="21">
        <v>0.35799999999999998</v>
      </c>
      <c r="AG49" s="21">
        <v>0.35799999999999998</v>
      </c>
      <c r="AH49" s="21">
        <v>0.35799999999999998</v>
      </c>
      <c r="AI49" s="21">
        <v>0.35799999999999998</v>
      </c>
      <c r="AJ49" s="21">
        <v>0.35799999999999998</v>
      </c>
      <c r="AK49" s="21">
        <v>0.35799999999999998</v>
      </c>
      <c r="AL49" s="21">
        <v>0.35799999999999998</v>
      </c>
      <c r="AM49" s="21">
        <v>0.35799999999999998</v>
      </c>
      <c r="AN49" s="21">
        <v>0.35799999999999998</v>
      </c>
      <c r="AO49" s="21">
        <v>0.35799999999999998</v>
      </c>
      <c r="AP49" s="21">
        <v>0.35799999999999998</v>
      </c>
      <c r="AQ49" s="21">
        <v>0.35799999999999998</v>
      </c>
      <c r="AR49" s="21">
        <v>0.35799999999999998</v>
      </c>
      <c r="AS49" s="21">
        <v>0.35799999999999998</v>
      </c>
      <c r="AT49" s="21">
        <v>0.35799999999999998</v>
      </c>
      <c r="AU49" s="21">
        <v>0.35799999999999998</v>
      </c>
      <c r="AV49" s="21">
        <v>0.35799999999999998</v>
      </c>
      <c r="AW49" s="21">
        <v>0.35799999999999998</v>
      </c>
      <c r="AX49" s="21">
        <v>0.35799999999999998</v>
      </c>
      <c r="AY49" s="21">
        <v>0.35799999999999998</v>
      </c>
      <c r="AZ49" s="21">
        <v>0.35799999999999998</v>
      </c>
      <c r="BA49" s="21">
        <v>0.35799999999999998</v>
      </c>
      <c r="BB49" s="21">
        <v>0.35799999999999998</v>
      </c>
      <c r="BC49" s="21">
        <v>0.35799999999999998</v>
      </c>
      <c r="BD49" s="21">
        <v>0.35799999999999998</v>
      </c>
      <c r="BE49" s="21">
        <v>0.35799999999999998</v>
      </c>
      <c r="BF49" s="21">
        <v>0.35799999999999998</v>
      </c>
      <c r="BG49" s="21">
        <v>0.35799999999999998</v>
      </c>
      <c r="BH49" s="21">
        <v>0.35799999999999998</v>
      </c>
      <c r="BI49" s="21">
        <v>0.35799999999999998</v>
      </c>
      <c r="BJ49" s="21">
        <v>0.35799999999999998</v>
      </c>
      <c r="BK49" s="21">
        <v>0.35799999999999998</v>
      </c>
      <c r="BL49" s="21">
        <v>0.35799999999999998</v>
      </c>
      <c r="BM49" s="21">
        <v>0.35799999999999998</v>
      </c>
      <c r="BN49" s="16" t="s">
        <v>14</v>
      </c>
    </row>
    <row r="50" spans="2:66" s="6" customFormat="1" x14ac:dyDescent="0.25"/>
    <row r="51" spans="2:66" s="6" customFormat="1" ht="15.75" x14ac:dyDescent="0.25">
      <c r="B51" s="12" t="s">
        <v>4</v>
      </c>
    </row>
    <row r="52" spans="2:66" s="6" customFormat="1" x14ac:dyDescent="0.25">
      <c r="N52" s="22">
        <f>N9*N49</f>
        <v>0</v>
      </c>
      <c r="O52" s="22">
        <f t="shared" ref="O52:BJ52" si="2">O9*O49</f>
        <v>0</v>
      </c>
      <c r="P52" s="22">
        <f t="shared" si="2"/>
        <v>0</v>
      </c>
      <c r="Q52" s="22">
        <f t="shared" si="2"/>
        <v>0</v>
      </c>
      <c r="R52" s="22">
        <f t="shared" si="2"/>
        <v>0</v>
      </c>
      <c r="S52" s="22">
        <f t="shared" si="2"/>
        <v>0</v>
      </c>
      <c r="T52" s="22">
        <f t="shared" si="2"/>
        <v>0</v>
      </c>
      <c r="U52" s="22">
        <f t="shared" si="2"/>
        <v>1452943.895</v>
      </c>
      <c r="V52" s="22">
        <f t="shared" si="2"/>
        <v>2896357.2919301242</v>
      </c>
      <c r="W52" s="22">
        <f t="shared" si="2"/>
        <v>4189636.5694951862</v>
      </c>
      <c r="X52" s="22">
        <f t="shared" si="2"/>
        <v>5569498.6503985683</v>
      </c>
      <c r="Y52" s="22">
        <f t="shared" si="2"/>
        <v>7100212.5764428908</v>
      </c>
      <c r="Z52" s="22">
        <f t="shared" si="2"/>
        <v>7160083.7882286608</v>
      </c>
      <c r="AA52" s="22">
        <f t="shared" si="2"/>
        <v>7217069.5417158492</v>
      </c>
      <c r="AB52" s="22">
        <f t="shared" si="2"/>
        <v>7271481.5173946759</v>
      </c>
      <c r="AC52" s="22">
        <f t="shared" si="2"/>
        <v>7323326.53000696</v>
      </c>
      <c r="AD52" s="22">
        <f t="shared" si="2"/>
        <v>7371685.8857342079</v>
      </c>
      <c r="AE52" s="22">
        <f t="shared" si="2"/>
        <v>7415612.5348120341</v>
      </c>
      <c r="AF52" s="22">
        <f t="shared" si="2"/>
        <v>7455183.5684973737</v>
      </c>
      <c r="AG52" s="22">
        <f t="shared" si="2"/>
        <v>7491240.9101506006</v>
      </c>
      <c r="AH52" s="22">
        <f t="shared" si="2"/>
        <v>7524172.1070397533</v>
      </c>
      <c r="AI52" s="22">
        <f t="shared" si="2"/>
        <v>7591336.0908679189</v>
      </c>
      <c r="AJ52" s="22">
        <f t="shared" si="2"/>
        <v>7692357.805171648</v>
      </c>
      <c r="AK52" s="22">
        <f t="shared" si="2"/>
        <v>7789668.8789888602</v>
      </c>
      <c r="AL52" s="22">
        <f t="shared" si="2"/>
        <v>7883982.3145432761</v>
      </c>
      <c r="AM52" s="22">
        <f t="shared" si="2"/>
        <v>7976696.4996299902</v>
      </c>
      <c r="AN52" s="22">
        <f t="shared" si="2"/>
        <v>8068318.1238345625</v>
      </c>
      <c r="AO52" s="22">
        <f t="shared" si="2"/>
        <v>8157238.3468460683</v>
      </c>
      <c r="AP52" s="22">
        <f t="shared" si="2"/>
        <v>8242470.043654345</v>
      </c>
      <c r="AQ52" s="22">
        <f t="shared" si="2"/>
        <v>8324426.1015532836</v>
      </c>
      <c r="AR52" s="22">
        <f t="shared" si="2"/>
        <v>8403426.9680364933</v>
      </c>
      <c r="AS52" s="22">
        <f t="shared" si="2"/>
        <v>8479309.1441374924</v>
      </c>
      <c r="AT52" s="22">
        <f t="shared" si="2"/>
        <v>8551705.8576554935</v>
      </c>
      <c r="AU52" s="22">
        <f t="shared" si="2"/>
        <v>8620557.7354081217</v>
      </c>
      <c r="AV52" s="22">
        <f t="shared" si="2"/>
        <v>8686102.2701248974</v>
      </c>
      <c r="AW52" s="22">
        <f t="shared" si="2"/>
        <v>8748508.5679484028</v>
      </c>
      <c r="AX52" s="22">
        <f t="shared" si="2"/>
        <v>8807566.4383803736</v>
      </c>
      <c r="AY52" s="22">
        <f t="shared" si="2"/>
        <v>8862919.4851159807</v>
      </c>
      <c r="AZ52" s="22">
        <f t="shared" si="2"/>
        <v>8914479.146215044</v>
      </c>
      <c r="BA52" s="22">
        <f t="shared" si="2"/>
        <v>8962429.8296464942</v>
      </c>
      <c r="BB52" s="22">
        <f t="shared" si="2"/>
        <v>9006934.2483240962</v>
      </c>
      <c r="BC52" s="22">
        <f t="shared" si="2"/>
        <v>9047859.5069340616</v>
      </c>
      <c r="BD52" s="22">
        <f t="shared" si="2"/>
        <v>9084943.2734808046</v>
      </c>
      <c r="BE52" s="22">
        <f t="shared" si="2"/>
        <v>9118136.0266427454</v>
      </c>
      <c r="BF52" s="22">
        <f t="shared" si="2"/>
        <v>9147620.18305525</v>
      </c>
      <c r="BG52" s="22">
        <f t="shared" si="2"/>
        <v>9167962.5986970514</v>
      </c>
      <c r="BH52" s="22">
        <f t="shared" si="2"/>
        <v>9180962.1156700402</v>
      </c>
      <c r="BI52" s="22">
        <f t="shared" si="2"/>
        <v>9193980.0650307816</v>
      </c>
      <c r="BJ52" s="22">
        <f t="shared" si="2"/>
        <v>9207016.4729150869</v>
      </c>
      <c r="BK52" s="22">
        <f>BK9*BK49</f>
        <v>9220071.3654958289</v>
      </c>
      <c r="BL52" s="22">
        <f>BL9*BL49</f>
        <v>9233144.768982986</v>
      </c>
      <c r="BM52" s="22">
        <f>BM9*BM49</f>
        <v>9246236.7096237</v>
      </c>
      <c r="BN52" s="23" t="s">
        <v>15</v>
      </c>
    </row>
    <row r="53" spans="2:66" s="6" customFormat="1" x14ac:dyDescent="0.25"/>
    <row r="54" spans="2:66" s="6" customFormat="1" ht="15.75" x14ac:dyDescent="0.25">
      <c r="B54" s="12" t="s">
        <v>9</v>
      </c>
    </row>
    <row r="55" spans="2:66" s="6" customFormat="1" x14ac:dyDescent="0.25"/>
    <row r="56" spans="2:66" s="6" customFormat="1" x14ac:dyDescent="0.25">
      <c r="C56" s="18" t="str">
        <f t="array" ref="C56:C85">Fixed.Retail.Services</f>
        <v>Llamadas salientes Local on-net</v>
      </c>
      <c r="G56" s="18" t="str">
        <f t="array" ref="G56:G85">Fixed.Retail.Services.Units</f>
        <v>Minutos</v>
      </c>
      <c r="N56" s="24">
        <f t="shared" ref="N56:AS56" si="3">N13*N$49</f>
        <v>0</v>
      </c>
      <c r="O56" s="24">
        <f t="shared" si="3"/>
        <v>0</v>
      </c>
      <c r="P56" s="24">
        <f t="shared" si="3"/>
        <v>0</v>
      </c>
      <c r="Q56" s="24">
        <f t="shared" si="3"/>
        <v>0</v>
      </c>
      <c r="R56" s="24">
        <f t="shared" si="3"/>
        <v>0</v>
      </c>
      <c r="S56" s="24">
        <f t="shared" si="3"/>
        <v>0</v>
      </c>
      <c r="T56" s="24">
        <f t="shared" si="3"/>
        <v>0</v>
      </c>
      <c r="U56" s="24">
        <f t="shared" si="3"/>
        <v>4054353318.1266522</v>
      </c>
      <c r="V56" s="24">
        <f t="shared" si="3"/>
        <v>8004001895.6438971</v>
      </c>
      <c r="W56" s="24">
        <f t="shared" si="3"/>
        <v>10008196774.270159</v>
      </c>
      <c r="X56" s="24">
        <f t="shared" si="3"/>
        <v>12241458592.405071</v>
      </c>
      <c r="Y56" s="24">
        <f t="shared" si="3"/>
        <v>13712068833.15996</v>
      </c>
      <c r="Z56" s="24">
        <f t="shared" si="3"/>
        <v>13048934753.232698</v>
      </c>
      <c r="AA56" s="24">
        <f t="shared" si="3"/>
        <v>12416547669.14221</v>
      </c>
      <c r="AB56" s="24">
        <f t="shared" si="3"/>
        <v>11954094441.028185</v>
      </c>
      <c r="AC56" s="24">
        <f t="shared" si="3"/>
        <v>11500500958.605701</v>
      </c>
      <c r="AD56" s="24">
        <f t="shared" si="3"/>
        <v>11196533547.656082</v>
      </c>
      <c r="AE56" s="24">
        <f t="shared" si="3"/>
        <v>10905186786.687038</v>
      </c>
      <c r="AF56" s="24">
        <f t="shared" si="3"/>
        <v>10750478491.946375</v>
      </c>
      <c r="AG56" s="24">
        <f t="shared" si="3"/>
        <v>10593153135.61834</v>
      </c>
      <c r="AH56" s="24">
        <f t="shared" si="3"/>
        <v>10433977208.319633</v>
      </c>
      <c r="AI56" s="24">
        <f t="shared" si="3"/>
        <v>10508076552.64716</v>
      </c>
      <c r="AJ56" s="24">
        <f t="shared" si="3"/>
        <v>10664828491.510363</v>
      </c>
      <c r="AK56" s="24">
        <f t="shared" si="3"/>
        <v>10815611709.93376</v>
      </c>
      <c r="AL56" s="24">
        <f t="shared" si="3"/>
        <v>10961699792.564762</v>
      </c>
      <c r="AM56" s="24">
        <f t="shared" si="3"/>
        <v>11105581161.302412</v>
      </c>
      <c r="AN56" s="24">
        <f t="shared" si="3"/>
        <v>11248117401.981234</v>
      </c>
      <c r="AO56" s="24">
        <f t="shared" si="3"/>
        <v>11386412914.961081</v>
      </c>
      <c r="AP56" s="24">
        <f t="shared" si="3"/>
        <v>11518718867.982298</v>
      </c>
      <c r="AQ56" s="24">
        <f t="shared" si="3"/>
        <v>11645780268.295929</v>
      </c>
      <c r="AR56" s="24">
        <f t="shared" si="3"/>
        <v>11768167065.993935</v>
      </c>
      <c r="AS56" s="24">
        <f t="shared" si="3"/>
        <v>11885586706.906002</v>
      </c>
      <c r="AT56" s="24">
        <f t="shared" ref="AT56:BM56" si="4">AT13*AT$49</f>
        <v>11997384633.293657</v>
      </c>
      <c r="AU56" s="24">
        <f t="shared" si="4"/>
        <v>12103454461.949385</v>
      </c>
      <c r="AV56" s="24">
        <f t="shared" si="4"/>
        <v>12204217889.435343</v>
      </c>
      <c r="AW56" s="24">
        <f t="shared" si="4"/>
        <v>12299971974.777548</v>
      </c>
      <c r="AX56" s="24">
        <f t="shared" si="4"/>
        <v>12390335947.635132</v>
      </c>
      <c r="AY56" s="24">
        <f t="shared" si="4"/>
        <v>12474669586.64839</v>
      </c>
      <c r="AZ56" s="24">
        <f t="shared" si="4"/>
        <v>12552811407.103834</v>
      </c>
      <c r="BA56" s="24">
        <f t="shared" si="4"/>
        <v>12625085916.836538</v>
      </c>
      <c r="BB56" s="24">
        <f t="shared" si="4"/>
        <v>12691776587.986574</v>
      </c>
      <c r="BC56" s="24">
        <f t="shared" si="4"/>
        <v>12752637504.566946</v>
      </c>
      <c r="BD56" s="24">
        <f t="shared" si="4"/>
        <v>12807192186.751493</v>
      </c>
      <c r="BE56" s="24">
        <f t="shared" si="4"/>
        <v>12855344925.087936</v>
      </c>
      <c r="BF56" s="24">
        <f t="shared" si="4"/>
        <v>12897671172.476334</v>
      </c>
      <c r="BG56" s="24">
        <f t="shared" si="4"/>
        <v>12926842422.680275</v>
      </c>
      <c r="BH56" s="24">
        <f t="shared" si="4"/>
        <v>12945543248.446362</v>
      </c>
      <c r="BI56" s="24">
        <f t="shared" si="4"/>
        <v>12964271098.36586</v>
      </c>
      <c r="BJ56" s="24">
        <f t="shared" si="4"/>
        <v>12983026011.449272</v>
      </c>
      <c r="BK56" s="24">
        <f t="shared" si="4"/>
        <v>13001808026.763384</v>
      </c>
      <c r="BL56" s="24">
        <f t="shared" si="4"/>
        <v>13020617183.431311</v>
      </c>
      <c r="BM56" s="24">
        <f t="shared" si="4"/>
        <v>13039453520.632576</v>
      </c>
    </row>
    <row r="57" spans="2:66" s="6" customFormat="1" x14ac:dyDescent="0.25">
      <c r="C57" s="18" t="str">
        <v>Llamadas salientes Larga Distancia on-net</v>
      </c>
      <c r="G57" s="18" t="str">
        <v>Minutos</v>
      </c>
      <c r="N57" s="24">
        <f t="shared" ref="N57:AS57" si="5">N14*N$49</f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  <c r="R57" s="24">
        <f t="shared" si="5"/>
        <v>0</v>
      </c>
      <c r="S57" s="24">
        <f t="shared" si="5"/>
        <v>0</v>
      </c>
      <c r="T57" s="24">
        <f t="shared" si="5"/>
        <v>0</v>
      </c>
      <c r="U57" s="24">
        <f t="shared" si="5"/>
        <v>1937440406.4772871</v>
      </c>
      <c r="V57" s="24">
        <f t="shared" si="5"/>
        <v>3699339562.8003149</v>
      </c>
      <c r="W57" s="24">
        <f t="shared" si="5"/>
        <v>5278665468.3471823</v>
      </c>
      <c r="X57" s="24">
        <f t="shared" si="5"/>
        <v>6456564175.4823322</v>
      </c>
      <c r="Y57" s="24">
        <f t="shared" si="5"/>
        <v>7232214342.0765715</v>
      </c>
      <c r="Z57" s="24">
        <f t="shared" si="5"/>
        <v>6882454735.2715282</v>
      </c>
      <c r="AA57" s="24">
        <f t="shared" si="5"/>
        <v>6548912146.2609673</v>
      </c>
      <c r="AB57" s="24">
        <f t="shared" si="5"/>
        <v>6304998488.1835165</v>
      </c>
      <c r="AC57" s="24">
        <f t="shared" si="5"/>
        <v>6065757763.1723394</v>
      </c>
      <c r="AD57" s="24">
        <f t="shared" si="5"/>
        <v>5905434948.5962181</v>
      </c>
      <c r="AE57" s="24">
        <f t="shared" si="5"/>
        <v>5751768696.7099743</v>
      </c>
      <c r="AF57" s="24">
        <f t="shared" si="5"/>
        <v>5670170247.8051786</v>
      </c>
      <c r="AG57" s="24">
        <f t="shared" si="5"/>
        <v>5587191471.060976</v>
      </c>
      <c r="AH57" s="24">
        <f t="shared" si="5"/>
        <v>5503236639.8586197</v>
      </c>
      <c r="AI57" s="24">
        <f t="shared" si="5"/>
        <v>5542319169.8039207</v>
      </c>
      <c r="AJ57" s="24">
        <f t="shared" si="5"/>
        <v>5624995506.5543041</v>
      </c>
      <c r="AK57" s="24">
        <f t="shared" si="5"/>
        <v>5704523735.8896914</v>
      </c>
      <c r="AL57" s="24">
        <f t="shared" si="5"/>
        <v>5781575589.9363508</v>
      </c>
      <c r="AM57" s="24">
        <f t="shared" si="5"/>
        <v>5857463547.5599003</v>
      </c>
      <c r="AN57" s="24">
        <f t="shared" si="5"/>
        <v>5932642038.613719</v>
      </c>
      <c r="AO57" s="24">
        <f t="shared" si="5"/>
        <v>6005583824.7575388</v>
      </c>
      <c r="AP57" s="24">
        <f t="shared" si="5"/>
        <v>6075366512.0109863</v>
      </c>
      <c r="AQ57" s="24">
        <f t="shared" si="5"/>
        <v>6142383042.6930895</v>
      </c>
      <c r="AR57" s="24">
        <f t="shared" si="5"/>
        <v>6206934027.986558</v>
      </c>
      <c r="AS57" s="24">
        <f t="shared" si="5"/>
        <v>6268865164.8105001</v>
      </c>
      <c r="AT57" s="24">
        <f t="shared" ref="AT57:BM57" si="6">AT14*AT$49</f>
        <v>6327831217.0140829</v>
      </c>
      <c r="AU57" s="24">
        <f t="shared" si="6"/>
        <v>6383776074.4531307</v>
      </c>
      <c r="AV57" s="24">
        <f t="shared" si="6"/>
        <v>6436922154.3253679</v>
      </c>
      <c r="AW57" s="24">
        <f t="shared" si="6"/>
        <v>6487426135.7267456</v>
      </c>
      <c r="AX57" s="24">
        <f t="shared" si="6"/>
        <v>6535087187.3491812</v>
      </c>
      <c r="AY57" s="24">
        <f t="shared" si="6"/>
        <v>6579567634.5386114</v>
      </c>
      <c r="AZ57" s="24">
        <f t="shared" si="6"/>
        <v>6620782304.7309875</v>
      </c>
      <c r="BA57" s="24">
        <f t="shared" si="6"/>
        <v>6658902354.463479</v>
      </c>
      <c r="BB57" s="24">
        <f t="shared" si="6"/>
        <v>6694077296.6434374</v>
      </c>
      <c r="BC57" s="24">
        <f t="shared" si="6"/>
        <v>6726177426.7638493</v>
      </c>
      <c r="BD57" s="24">
        <f t="shared" si="6"/>
        <v>6754951433.0588264</v>
      </c>
      <c r="BE57" s="24">
        <f t="shared" si="6"/>
        <v>6780348835.0879736</v>
      </c>
      <c r="BF57" s="24">
        <f t="shared" si="6"/>
        <v>6802673146.4033003</v>
      </c>
      <c r="BG57" s="24">
        <f t="shared" si="6"/>
        <v>6818059062.0275745</v>
      </c>
      <c r="BH57" s="24">
        <f t="shared" si="6"/>
        <v>6827922517.4958773</v>
      </c>
      <c r="BI57" s="24">
        <f t="shared" si="6"/>
        <v>6837800226.4274788</v>
      </c>
      <c r="BJ57" s="24">
        <f t="shared" si="6"/>
        <v>6847692209.3978548</v>
      </c>
      <c r="BK57" s="24">
        <f t="shared" si="6"/>
        <v>6857598487.012167</v>
      </c>
      <c r="BL57" s="24">
        <f t="shared" si="6"/>
        <v>6867519079.9052811</v>
      </c>
      <c r="BM57" s="24">
        <f t="shared" si="6"/>
        <v>6877454008.7418222</v>
      </c>
    </row>
    <row r="58" spans="2:66" s="6" customFormat="1" x14ac:dyDescent="0.25">
      <c r="C58" s="18" t="str">
        <v>Llamadas salientes Local a otros operadores fijos</v>
      </c>
      <c r="G58" s="18" t="str">
        <v>Minutos</v>
      </c>
      <c r="N58" s="24">
        <f t="shared" ref="N58:AS58" si="7">N15*N$49</f>
        <v>0</v>
      </c>
      <c r="O58" s="24">
        <f t="shared" si="7"/>
        <v>0</v>
      </c>
      <c r="P58" s="24">
        <f t="shared" si="7"/>
        <v>0</v>
      </c>
      <c r="Q58" s="24">
        <f t="shared" si="7"/>
        <v>0</v>
      </c>
      <c r="R58" s="24">
        <f t="shared" si="7"/>
        <v>0</v>
      </c>
      <c r="S58" s="24">
        <f t="shared" si="7"/>
        <v>0</v>
      </c>
      <c r="T58" s="24">
        <f t="shared" si="7"/>
        <v>0</v>
      </c>
      <c r="U58" s="24">
        <f t="shared" si="7"/>
        <v>505735102.0159893</v>
      </c>
      <c r="V58" s="24">
        <f t="shared" si="7"/>
        <v>2014671055.1465058</v>
      </c>
      <c r="W58" s="24">
        <f t="shared" si="7"/>
        <v>3770380036.2427001</v>
      </c>
      <c r="X58" s="24">
        <f t="shared" si="7"/>
        <v>6013156210.7970648</v>
      </c>
      <c r="Y58" s="24">
        <f t="shared" si="7"/>
        <v>8011692225.4533167</v>
      </c>
      <c r="Z58" s="24">
        <f t="shared" si="7"/>
        <v>7624216491.0384474</v>
      </c>
      <c r="AA58" s="24">
        <f t="shared" si="7"/>
        <v>7254720843.170845</v>
      </c>
      <c r="AB58" s="24">
        <f t="shared" si="7"/>
        <v>6984517971.7148056</v>
      </c>
      <c r="AC58" s="24">
        <f t="shared" si="7"/>
        <v>6719492754.0397797</v>
      </c>
      <c r="AD58" s="24">
        <f t="shared" si="7"/>
        <v>6541891095.2428799</v>
      </c>
      <c r="AE58" s="24">
        <f t="shared" si="7"/>
        <v>6371663488.3322954</v>
      </c>
      <c r="AF58" s="24">
        <f t="shared" si="7"/>
        <v>6281270787.8772144</v>
      </c>
      <c r="AG58" s="24">
        <f t="shared" si="7"/>
        <v>6189349001.3012276</v>
      </c>
      <c r="AH58" s="24">
        <f t="shared" si="7"/>
        <v>6096345968.0396471</v>
      </c>
      <c r="AI58" s="24">
        <f t="shared" si="7"/>
        <v>6139640603.2597914</v>
      </c>
      <c r="AJ58" s="24">
        <f t="shared" si="7"/>
        <v>6231227352.0919371</v>
      </c>
      <c r="AK58" s="24">
        <f t="shared" si="7"/>
        <v>6319326707.4134798</v>
      </c>
      <c r="AL58" s="24">
        <f t="shared" si="7"/>
        <v>6404682797.0103951</v>
      </c>
      <c r="AM58" s="24">
        <f t="shared" si="7"/>
        <v>6488749551.6733856</v>
      </c>
      <c r="AN58" s="24">
        <f t="shared" si="7"/>
        <v>6572030377.2659082</v>
      </c>
      <c r="AO58" s="24">
        <f t="shared" si="7"/>
        <v>6652833437.8902454</v>
      </c>
      <c r="AP58" s="24">
        <f t="shared" si="7"/>
        <v>6730136928.8899956</v>
      </c>
      <c r="AQ58" s="24">
        <f t="shared" si="7"/>
        <v>6804376141.7997007</v>
      </c>
      <c r="AR58" s="24">
        <f t="shared" si="7"/>
        <v>6875884086.0629635</v>
      </c>
      <c r="AS58" s="24">
        <f t="shared" si="7"/>
        <v>6944489828.6404591</v>
      </c>
      <c r="AT58" s="24">
        <f t="shared" ref="AT58:BM58" si="8">AT15*AT$49</f>
        <v>7009810925.6807165</v>
      </c>
      <c r="AU58" s="24">
        <f t="shared" si="8"/>
        <v>7071785219.7891712</v>
      </c>
      <c r="AV58" s="24">
        <f t="shared" si="8"/>
        <v>7130659099.0961637</v>
      </c>
      <c r="AW58" s="24">
        <f t="shared" si="8"/>
        <v>7186606128.7302465</v>
      </c>
      <c r="AX58" s="24">
        <f t="shared" si="8"/>
        <v>7239403832.8621273</v>
      </c>
      <c r="AY58" s="24">
        <f t="shared" si="8"/>
        <v>7288678144.0746737</v>
      </c>
      <c r="AZ58" s="24">
        <f t="shared" si="8"/>
        <v>7334334710.3617201</v>
      </c>
      <c r="BA58" s="24">
        <f t="shared" si="8"/>
        <v>7376563134.593997</v>
      </c>
      <c r="BB58" s="24">
        <f t="shared" si="8"/>
        <v>7415529043.3780832</v>
      </c>
      <c r="BC58" s="24">
        <f t="shared" si="8"/>
        <v>7451088753.3508816</v>
      </c>
      <c r="BD58" s="24">
        <f t="shared" si="8"/>
        <v>7482963867.7123079</v>
      </c>
      <c r="BE58" s="24">
        <f t="shared" si="8"/>
        <v>7511098465.5108624</v>
      </c>
      <c r="BF58" s="24">
        <f t="shared" si="8"/>
        <v>7535828771.3612633</v>
      </c>
      <c r="BG58" s="24">
        <f t="shared" si="8"/>
        <v>7552872898.447752</v>
      </c>
      <c r="BH58" s="24">
        <f t="shared" si="8"/>
        <v>7563799384.2428789</v>
      </c>
      <c r="BI58" s="24">
        <f t="shared" si="8"/>
        <v>7574741659.6631308</v>
      </c>
      <c r="BJ58" s="24">
        <f t="shared" si="8"/>
        <v>7585699747.5014963</v>
      </c>
      <c r="BK58" s="24">
        <f t="shared" si="8"/>
        <v>7596673670.5838518</v>
      </c>
      <c r="BL58" s="24">
        <f t="shared" si="8"/>
        <v>7607663451.7689762</v>
      </c>
      <c r="BM58" s="24">
        <f t="shared" si="8"/>
        <v>7618669113.948616</v>
      </c>
    </row>
    <row r="59" spans="2:66" s="6" customFormat="1" x14ac:dyDescent="0.25">
      <c r="C59" s="18" t="str">
        <v>Llamadas salientes larga Distancia a otros operadores fijos</v>
      </c>
      <c r="G59" s="18" t="str">
        <v>Minutos</v>
      </c>
      <c r="N59" s="24">
        <f t="shared" ref="N59:AS59" si="9">N16*N$49</f>
        <v>0</v>
      </c>
      <c r="O59" s="24">
        <f t="shared" si="9"/>
        <v>0</v>
      </c>
      <c r="P59" s="24">
        <f t="shared" si="9"/>
        <v>0</v>
      </c>
      <c r="Q59" s="24">
        <f t="shared" si="9"/>
        <v>0</v>
      </c>
      <c r="R59" s="24">
        <f t="shared" si="9"/>
        <v>0</v>
      </c>
      <c r="S59" s="24">
        <f t="shared" si="9"/>
        <v>0</v>
      </c>
      <c r="T59" s="24">
        <f t="shared" si="9"/>
        <v>0</v>
      </c>
      <c r="U59" s="24">
        <f t="shared" si="9"/>
        <v>241673959.99725795</v>
      </c>
      <c r="V59" s="24">
        <f t="shared" si="9"/>
        <v>931153245.27700615</v>
      </c>
      <c r="W59" s="24">
        <f t="shared" si="9"/>
        <v>1988627456.9487886</v>
      </c>
      <c r="X59" s="24">
        <f t="shared" si="9"/>
        <v>3171544361.2494903</v>
      </c>
      <c r="Y59" s="24">
        <f t="shared" si="9"/>
        <v>4225640647.0994925</v>
      </c>
      <c r="Z59" s="24">
        <f t="shared" si="9"/>
        <v>4021272684.9970098</v>
      </c>
      <c r="AA59" s="24">
        <f t="shared" si="9"/>
        <v>3826388035.8344717</v>
      </c>
      <c r="AB59" s="24">
        <f t="shared" si="9"/>
        <v>3683873794.8405185</v>
      </c>
      <c r="AC59" s="24">
        <f t="shared" si="9"/>
        <v>3544090425.6346931</v>
      </c>
      <c r="AD59" s="24">
        <f t="shared" si="9"/>
        <v>3450417233.0948977</v>
      </c>
      <c r="AE59" s="24">
        <f t="shared" si="9"/>
        <v>3360633367.8667073</v>
      </c>
      <c r="AF59" s="24">
        <f t="shared" si="9"/>
        <v>3312957164.3262658</v>
      </c>
      <c r="AG59" s="24">
        <f t="shared" si="9"/>
        <v>3264474468.4389415</v>
      </c>
      <c r="AH59" s="24">
        <f t="shared" si="9"/>
        <v>3215421486.0483904</v>
      </c>
      <c r="AI59" s="24">
        <f t="shared" si="9"/>
        <v>3238256558.2452922</v>
      </c>
      <c r="AJ59" s="24">
        <f t="shared" si="9"/>
        <v>3286562543.7612185</v>
      </c>
      <c r="AK59" s="24">
        <f t="shared" si="9"/>
        <v>3333029158.5978746</v>
      </c>
      <c r="AL59" s="24">
        <f t="shared" si="9"/>
        <v>3378048881.214314</v>
      </c>
      <c r="AM59" s="24">
        <f t="shared" si="9"/>
        <v>3422388564.4643874</v>
      </c>
      <c r="AN59" s="24">
        <f t="shared" si="9"/>
        <v>3466313721.8274875</v>
      </c>
      <c r="AO59" s="24">
        <f t="shared" si="9"/>
        <v>3508932021.1549959</v>
      </c>
      <c r="AP59" s="24">
        <f t="shared" si="9"/>
        <v>3549704527.7040429</v>
      </c>
      <c r="AQ59" s="24">
        <f t="shared" si="9"/>
        <v>3588860829.1260147</v>
      </c>
      <c r="AR59" s="24">
        <f t="shared" si="9"/>
        <v>3626576565.9973559</v>
      </c>
      <c r="AS59" s="24">
        <f t="shared" si="9"/>
        <v>3662761582.3836422</v>
      </c>
      <c r="AT59" s="24">
        <f t="shared" ref="AT59:BM59" si="10">AT16*AT$49</f>
        <v>3697214164.3100314</v>
      </c>
      <c r="AU59" s="24">
        <f t="shared" si="10"/>
        <v>3729901527.8395467</v>
      </c>
      <c r="AV59" s="24">
        <f t="shared" si="10"/>
        <v>3760953626.5037565</v>
      </c>
      <c r="AW59" s="24">
        <f t="shared" si="10"/>
        <v>3790462004.491015</v>
      </c>
      <c r="AX59" s="24">
        <f t="shared" si="10"/>
        <v>3818309320.4356289</v>
      </c>
      <c r="AY59" s="24">
        <f t="shared" si="10"/>
        <v>3844298278.3808761</v>
      </c>
      <c r="AZ59" s="24">
        <f t="shared" si="10"/>
        <v>3868379113.8498921</v>
      </c>
      <c r="BA59" s="24">
        <f t="shared" si="10"/>
        <v>3890651829.8850832</v>
      </c>
      <c r="BB59" s="24">
        <f t="shared" si="10"/>
        <v>3911203783.6266522</v>
      </c>
      <c r="BC59" s="24">
        <f t="shared" si="10"/>
        <v>3929959191.5519271</v>
      </c>
      <c r="BD59" s="24">
        <f t="shared" si="10"/>
        <v>3946771217.66155</v>
      </c>
      <c r="BE59" s="24">
        <f t="shared" si="10"/>
        <v>3961610367.3320355</v>
      </c>
      <c r="BF59" s="24">
        <f t="shared" si="10"/>
        <v>3974653976.931098</v>
      </c>
      <c r="BG59" s="24">
        <f t="shared" si="10"/>
        <v>3983643632.8220444</v>
      </c>
      <c r="BH59" s="24">
        <f t="shared" si="10"/>
        <v>3989406635.3446774</v>
      </c>
      <c r="BI59" s="24">
        <f t="shared" si="10"/>
        <v>3995177965.8559365</v>
      </c>
      <c r="BJ59" s="24">
        <f t="shared" si="10"/>
        <v>4000957636.3776231</v>
      </c>
      <c r="BK59" s="24">
        <f t="shared" si="10"/>
        <v>4006745658.9488873</v>
      </c>
      <c r="BL59" s="24">
        <f t="shared" si="10"/>
        <v>4012542045.6262298</v>
      </c>
      <c r="BM59" s="24">
        <f t="shared" si="10"/>
        <v>4018346808.4835434</v>
      </c>
    </row>
    <row r="60" spans="2:66" s="6" customFormat="1" x14ac:dyDescent="0.25">
      <c r="C60" s="18" t="str">
        <v>Llamadas salientes a móvil</v>
      </c>
      <c r="G60" s="18" t="str">
        <v>Minutos</v>
      </c>
      <c r="N60" s="24">
        <f t="shared" ref="N60:AS60" si="11">N17*N$49</f>
        <v>0</v>
      </c>
      <c r="O60" s="24">
        <f t="shared" si="11"/>
        <v>0</v>
      </c>
      <c r="P60" s="24">
        <f t="shared" si="11"/>
        <v>0</v>
      </c>
      <c r="Q60" s="24">
        <f t="shared" si="11"/>
        <v>0</v>
      </c>
      <c r="R60" s="24">
        <f t="shared" si="11"/>
        <v>0</v>
      </c>
      <c r="S60" s="24">
        <f t="shared" si="11"/>
        <v>0</v>
      </c>
      <c r="T60" s="24">
        <f t="shared" si="11"/>
        <v>0</v>
      </c>
      <c r="U60" s="24">
        <f t="shared" si="11"/>
        <v>1327090751.8730881</v>
      </c>
      <c r="V60" s="24">
        <f t="shared" si="11"/>
        <v>2970283785.8869982</v>
      </c>
      <c r="W60" s="24">
        <f t="shared" si="11"/>
        <v>4379852966.9030323</v>
      </c>
      <c r="X60" s="24">
        <f t="shared" si="11"/>
        <v>5771209594.5242805</v>
      </c>
      <c r="Y60" s="24">
        <f t="shared" si="11"/>
        <v>7576554161.7250748</v>
      </c>
      <c r="Z60" s="24">
        <f t="shared" si="11"/>
        <v>7880902942.4954987</v>
      </c>
      <c r="AA60" s="24">
        <f t="shared" si="11"/>
        <v>8134377192.9088984</v>
      </c>
      <c r="AB60" s="24">
        <f t="shared" si="11"/>
        <v>8387256351.0762072</v>
      </c>
      <c r="AC60" s="24">
        <f t="shared" si="11"/>
        <v>8623526156.0102749</v>
      </c>
      <c r="AD60" s="24">
        <f t="shared" si="11"/>
        <v>8865928164.4518242</v>
      </c>
      <c r="AE60" s="24">
        <f t="shared" si="11"/>
        <v>9061743807.6303501</v>
      </c>
      <c r="AF60" s="24">
        <f t="shared" si="11"/>
        <v>9268890615.9685326</v>
      </c>
      <c r="AG60" s="24">
        <f t="shared" si="11"/>
        <v>9465706622.2902889</v>
      </c>
      <c r="AH60" s="24">
        <f t="shared" si="11"/>
        <v>9652649325.1326599</v>
      </c>
      <c r="AI60" s="24">
        <f t="shared" si="11"/>
        <v>9784884651.4198132</v>
      </c>
      <c r="AJ60" s="24">
        <f t="shared" si="11"/>
        <v>9874163044.5308933</v>
      </c>
      <c r="AK60" s="24">
        <f t="shared" si="11"/>
        <v>9960672849.8203259</v>
      </c>
      <c r="AL60" s="24">
        <f t="shared" si="11"/>
        <v>10044639476.942678</v>
      </c>
      <c r="AM60" s="24">
        <f t="shared" si="11"/>
        <v>10126527804.21002</v>
      </c>
      <c r="AN60" s="24">
        <f t="shared" si="11"/>
        <v>10206603227.299965</v>
      </c>
      <c r="AO60" s="24">
        <f t="shared" si="11"/>
        <v>10284409984.313198</v>
      </c>
      <c r="AP60" s="24">
        <f t="shared" si="11"/>
        <v>10359601162.043943</v>
      </c>
      <c r="AQ60" s="24">
        <f t="shared" si="11"/>
        <v>10432289151.060947</v>
      </c>
      <c r="AR60" s="24">
        <f t="shared" si="11"/>
        <v>10502581168.064272</v>
      </c>
      <c r="AS60" s="24">
        <f t="shared" si="11"/>
        <v>10570426752.844923</v>
      </c>
      <c r="AT60" s="24">
        <f t="shared" ref="AT60:BM60" si="12">AT17*AT$49</f>
        <v>10635708547.300739</v>
      </c>
      <c r="AU60" s="24">
        <f t="shared" si="12"/>
        <v>10698408577.624701</v>
      </c>
      <c r="AV60" s="24">
        <f t="shared" si="12"/>
        <v>10758608022.356167</v>
      </c>
      <c r="AW60" s="24">
        <f t="shared" si="12"/>
        <v>10816372449.941624</v>
      </c>
      <c r="AX60" s="24">
        <f t="shared" si="12"/>
        <v>10871648289.415182</v>
      </c>
      <c r="AY60" s="24">
        <f t="shared" si="12"/>
        <v>10924331619.985821</v>
      </c>
      <c r="AZ60" s="24">
        <f t="shared" si="12"/>
        <v>10974402411.929033</v>
      </c>
      <c r="BA60" s="24">
        <f t="shared" si="12"/>
        <v>11021930789.908524</v>
      </c>
      <c r="BB60" s="24">
        <f t="shared" si="12"/>
        <v>11066985545.379276</v>
      </c>
      <c r="BC60" s="24">
        <f t="shared" si="12"/>
        <v>11109545317.414473</v>
      </c>
      <c r="BD60" s="24">
        <f t="shared" si="12"/>
        <v>11149546277.005489</v>
      </c>
      <c r="BE60" s="24">
        <f t="shared" si="12"/>
        <v>11186990319.978889</v>
      </c>
      <c r="BF60" s="24">
        <f t="shared" si="12"/>
        <v>11221331076.847847</v>
      </c>
      <c r="BG60" s="24">
        <f t="shared" si="12"/>
        <v>11245100473.167084</v>
      </c>
      <c r="BH60" s="24">
        <f t="shared" si="12"/>
        <v>11260146273.224897</v>
      </c>
      <c r="BI60" s="24">
        <f t="shared" si="12"/>
        <v>11275212178.540522</v>
      </c>
      <c r="BJ60" s="24">
        <f t="shared" si="12"/>
        <v>11290298215.946783</v>
      </c>
      <c r="BK60" s="24">
        <f t="shared" si="12"/>
        <v>11305404412.312178</v>
      </c>
      <c r="BL60" s="24">
        <f t="shared" si="12"/>
        <v>11320530794.54113</v>
      </c>
      <c r="BM60" s="24">
        <f t="shared" si="12"/>
        <v>11335677389.57382</v>
      </c>
    </row>
    <row r="61" spans="2:66" s="6" customFormat="1" x14ac:dyDescent="0.25">
      <c r="C61" s="18" t="str">
        <v>Llamadas salientes a internacional</v>
      </c>
      <c r="G61" s="18" t="str">
        <v>Minutos</v>
      </c>
      <c r="N61" s="24">
        <f t="shared" ref="N61:AS61" si="13">N18*N$49</f>
        <v>0</v>
      </c>
      <c r="O61" s="24">
        <f t="shared" si="13"/>
        <v>0</v>
      </c>
      <c r="P61" s="24">
        <f t="shared" si="13"/>
        <v>0</v>
      </c>
      <c r="Q61" s="24">
        <f t="shared" si="13"/>
        <v>0</v>
      </c>
      <c r="R61" s="24">
        <f t="shared" si="13"/>
        <v>0</v>
      </c>
      <c r="S61" s="24">
        <f t="shared" si="13"/>
        <v>0</v>
      </c>
      <c r="T61" s="24">
        <f t="shared" si="13"/>
        <v>0</v>
      </c>
      <c r="U61" s="24">
        <f t="shared" si="13"/>
        <v>222771529.38137329</v>
      </c>
      <c r="V61" s="24">
        <f t="shared" si="13"/>
        <v>468503049.16620719</v>
      </c>
      <c r="W61" s="24">
        <f t="shared" si="13"/>
        <v>715467302.22978425</v>
      </c>
      <c r="X61" s="24">
        <f t="shared" si="13"/>
        <v>947005081.72657692</v>
      </c>
      <c r="Y61" s="24">
        <f t="shared" si="13"/>
        <v>1146914816.3294241</v>
      </c>
      <c r="Z61" s="24">
        <f t="shared" si="13"/>
        <v>1110322522.1341074</v>
      </c>
      <c r="AA61" s="24">
        <f t="shared" si="13"/>
        <v>1074392994.4483645</v>
      </c>
      <c r="AB61" s="24">
        <f t="shared" si="13"/>
        <v>1050018417.2676603</v>
      </c>
      <c r="AC61" s="24">
        <f t="shared" si="13"/>
        <v>1025779805.9946798</v>
      </c>
      <c r="AD61" s="24">
        <f t="shared" si="13"/>
        <v>1011902440.3737286</v>
      </c>
      <c r="AE61" s="24">
        <f t="shared" si="13"/>
        <v>997573554.59985614</v>
      </c>
      <c r="AF61" s="24">
        <f t="shared" si="13"/>
        <v>992867817.504004</v>
      </c>
      <c r="AG61" s="24">
        <f t="shared" si="13"/>
        <v>987693170.13792717</v>
      </c>
      <c r="AH61" s="24">
        <f t="shared" si="13"/>
        <v>982114679.70356596</v>
      </c>
      <c r="AI61" s="24">
        <f t="shared" si="13"/>
        <v>990881456.10456002</v>
      </c>
      <c r="AJ61" s="24">
        <f t="shared" si="13"/>
        <v>1004067612.2922534</v>
      </c>
      <c r="AK61" s="24">
        <f t="shared" si="13"/>
        <v>1016769426.2239393</v>
      </c>
      <c r="AL61" s="24">
        <f t="shared" si="13"/>
        <v>1029079964.6105621</v>
      </c>
      <c r="AM61" s="24">
        <f t="shared" si="13"/>
        <v>1041181756.1292889</v>
      </c>
      <c r="AN61" s="24">
        <f t="shared" si="13"/>
        <v>1053140937.9275635</v>
      </c>
      <c r="AO61" s="24">
        <f t="shared" si="13"/>
        <v>1064747511.3950161</v>
      </c>
      <c r="AP61" s="24">
        <f t="shared" si="13"/>
        <v>1075872629.1382868</v>
      </c>
      <c r="AQ61" s="24">
        <f t="shared" si="13"/>
        <v>1086570184.4849906</v>
      </c>
      <c r="AR61" s="24">
        <f t="shared" si="13"/>
        <v>1096882004.7861066</v>
      </c>
      <c r="AS61" s="24">
        <f t="shared" si="13"/>
        <v>1106786748.8584697</v>
      </c>
      <c r="AT61" s="24">
        <f t="shared" ref="AT61:BM61" si="14">AT18*AT$49</f>
        <v>1116236542.6825371</v>
      </c>
      <c r="AU61" s="24">
        <f t="shared" si="14"/>
        <v>1125223636.3991656</v>
      </c>
      <c r="AV61" s="24">
        <f t="shared" si="14"/>
        <v>1133779029.4449279</v>
      </c>
      <c r="AW61" s="24">
        <f t="shared" si="14"/>
        <v>1141924794.8961294</v>
      </c>
      <c r="AX61" s="24">
        <f t="shared" si="14"/>
        <v>1149633497.0201812</v>
      </c>
      <c r="AY61" s="24">
        <f t="shared" si="14"/>
        <v>1156858616.1418576</v>
      </c>
      <c r="AZ61" s="24">
        <f t="shared" si="14"/>
        <v>1163588592.4536109</v>
      </c>
      <c r="BA61" s="24">
        <f t="shared" si="14"/>
        <v>1169847496.3476067</v>
      </c>
      <c r="BB61" s="24">
        <f t="shared" si="14"/>
        <v>1175656566.4051683</v>
      </c>
      <c r="BC61" s="24">
        <f t="shared" si="14"/>
        <v>1180998456.0748513</v>
      </c>
      <c r="BD61" s="24">
        <f t="shared" si="14"/>
        <v>1185838923.7018719</v>
      </c>
      <c r="BE61" s="24">
        <f t="shared" si="14"/>
        <v>1190171505.3701751</v>
      </c>
      <c r="BF61" s="24">
        <f t="shared" si="14"/>
        <v>1194020011.5472605</v>
      </c>
      <c r="BG61" s="24">
        <f t="shared" si="14"/>
        <v>1196675265.140377</v>
      </c>
      <c r="BH61" s="24">
        <f t="shared" si="14"/>
        <v>1198372065.3021228</v>
      </c>
      <c r="BI61" s="24">
        <f t="shared" si="14"/>
        <v>1200071271.4054573</v>
      </c>
      <c r="BJ61" s="24">
        <f t="shared" si="14"/>
        <v>1201772886.8618345</v>
      </c>
      <c r="BK61" s="24">
        <f t="shared" si="14"/>
        <v>1203476915.0875449</v>
      </c>
      <c r="BL61" s="24">
        <f t="shared" si="14"/>
        <v>1205183359.5037234</v>
      </c>
      <c r="BM61" s="24">
        <f t="shared" si="14"/>
        <v>1206892223.5363553</v>
      </c>
    </row>
    <row r="62" spans="2:66" s="6" customFormat="1" x14ac:dyDescent="0.25">
      <c r="C62" s="18" t="str">
        <v>Llamadas salientes a números no geográficos</v>
      </c>
      <c r="G62" s="18" t="str">
        <v>Minutos</v>
      </c>
      <c r="N62" s="24">
        <f t="shared" ref="N62:AS62" si="15">N19*N$49</f>
        <v>0</v>
      </c>
      <c r="O62" s="24">
        <f t="shared" si="15"/>
        <v>0</v>
      </c>
      <c r="P62" s="24">
        <f t="shared" si="15"/>
        <v>0</v>
      </c>
      <c r="Q62" s="24">
        <f t="shared" si="15"/>
        <v>0</v>
      </c>
      <c r="R62" s="24">
        <f t="shared" si="15"/>
        <v>0</v>
      </c>
      <c r="S62" s="24">
        <f t="shared" si="15"/>
        <v>0</v>
      </c>
      <c r="T62" s="24">
        <f t="shared" si="15"/>
        <v>0</v>
      </c>
      <c r="U62" s="24">
        <f t="shared" si="15"/>
        <v>24942021.267417196</v>
      </c>
      <c r="V62" s="24">
        <f t="shared" si="15"/>
        <v>54427139.199360877</v>
      </c>
      <c r="W62" s="24">
        <f t="shared" si="15"/>
        <v>78659548.660807356</v>
      </c>
      <c r="X62" s="24">
        <f t="shared" si="15"/>
        <v>104115159.52713586</v>
      </c>
      <c r="Y62" s="24">
        <f t="shared" si="15"/>
        <v>126093535.68458526</v>
      </c>
      <c r="Z62" s="24">
        <f t="shared" si="15"/>
        <v>122070523.95938602</v>
      </c>
      <c r="AA62" s="24">
        <f t="shared" si="15"/>
        <v>118120377.77863318</v>
      </c>
      <c r="AB62" s="24">
        <f t="shared" si="15"/>
        <v>115440600.1929114</v>
      </c>
      <c r="AC62" s="24">
        <f t="shared" si="15"/>
        <v>112775770.90308167</v>
      </c>
      <c r="AD62" s="24">
        <f t="shared" si="15"/>
        <v>111250072.5057642</v>
      </c>
      <c r="AE62" s="24">
        <f t="shared" si="15"/>
        <v>109674733.30539486</v>
      </c>
      <c r="AF62" s="24">
        <f t="shared" si="15"/>
        <v>109157377.5088091</v>
      </c>
      <c r="AG62" s="24">
        <f t="shared" si="15"/>
        <v>108588469.01358387</v>
      </c>
      <c r="AH62" s="24">
        <f t="shared" si="15"/>
        <v>107975161.40552413</v>
      </c>
      <c r="AI62" s="24">
        <f t="shared" si="15"/>
        <v>108938993.95631053</v>
      </c>
      <c r="AJ62" s="24">
        <f t="shared" si="15"/>
        <v>110388699.75147732</v>
      </c>
      <c r="AK62" s="24">
        <f t="shared" si="15"/>
        <v>111785156.23233423</v>
      </c>
      <c r="AL62" s="24">
        <f t="shared" si="15"/>
        <v>113138595.29271531</v>
      </c>
      <c r="AM62" s="24">
        <f t="shared" si="15"/>
        <v>114469084.40924592</v>
      </c>
      <c r="AN62" s="24">
        <f t="shared" si="15"/>
        <v>115783894.79914509</v>
      </c>
      <c r="AO62" s="24">
        <f t="shared" si="15"/>
        <v>117059938.90011656</v>
      </c>
      <c r="AP62" s="24">
        <f t="shared" si="15"/>
        <v>118283051.03641792</v>
      </c>
      <c r="AQ62" s="24">
        <f t="shared" si="15"/>
        <v>119459156.32134604</v>
      </c>
      <c r="AR62" s="24">
        <f t="shared" si="15"/>
        <v>120592853.31662345</v>
      </c>
      <c r="AS62" s="24">
        <f t="shared" si="15"/>
        <v>121681795.74055363</v>
      </c>
      <c r="AT62" s="24">
        <f t="shared" ref="AT62:BM62" si="16">AT19*AT$49</f>
        <v>122720720.25160009</v>
      </c>
      <c r="AU62" s="24">
        <f t="shared" si="16"/>
        <v>123708774.81862119</v>
      </c>
      <c r="AV62" s="24">
        <f t="shared" si="16"/>
        <v>124649367.56618372</v>
      </c>
      <c r="AW62" s="24">
        <f t="shared" si="16"/>
        <v>125544925.24141417</v>
      </c>
      <c r="AX62" s="24">
        <f t="shared" si="16"/>
        <v>126392431.51870844</v>
      </c>
      <c r="AY62" s="24">
        <f t="shared" si="16"/>
        <v>127186771.95517622</v>
      </c>
      <c r="AZ62" s="24">
        <f t="shared" si="16"/>
        <v>127926675.64823192</v>
      </c>
      <c r="BA62" s="24">
        <f t="shared" si="16"/>
        <v>128614788.93290436</v>
      </c>
      <c r="BB62" s="24">
        <f t="shared" si="16"/>
        <v>129253446.81068964</v>
      </c>
      <c r="BC62" s="24">
        <f t="shared" si="16"/>
        <v>129840742.1756959</v>
      </c>
      <c r="BD62" s="24">
        <f t="shared" si="16"/>
        <v>130372910.44902168</v>
      </c>
      <c r="BE62" s="24">
        <f t="shared" si="16"/>
        <v>130849240.97803774</v>
      </c>
      <c r="BF62" s="24">
        <f t="shared" si="16"/>
        <v>131272351.52126513</v>
      </c>
      <c r="BG62" s="24">
        <f t="shared" si="16"/>
        <v>131564274.08511063</v>
      </c>
      <c r="BH62" s="24">
        <f t="shared" si="16"/>
        <v>131750822.84069254</v>
      </c>
      <c r="BI62" s="24">
        <f t="shared" si="16"/>
        <v>131937636.10910247</v>
      </c>
      <c r="BJ62" s="24">
        <f t="shared" si="16"/>
        <v>132124714.26540078</v>
      </c>
      <c r="BK62" s="24">
        <f t="shared" si="16"/>
        <v>132312057.68517959</v>
      </c>
      <c r="BL62" s="24">
        <f t="shared" si="16"/>
        <v>132499666.74456365</v>
      </c>
      <c r="BM62" s="24">
        <f t="shared" si="16"/>
        <v>132687541.82021084</v>
      </c>
    </row>
    <row r="63" spans="2:66" s="6" customFormat="1" x14ac:dyDescent="0.25">
      <c r="C63" s="18" t="str">
        <v>Fixed Service8</v>
      </c>
      <c r="G63" s="18" t="str">
        <v>Fixed Unit8</v>
      </c>
      <c r="N63" s="24">
        <f t="shared" ref="N63:AS63" si="17">N20*N$49</f>
        <v>0</v>
      </c>
      <c r="O63" s="24">
        <f t="shared" si="17"/>
        <v>0</v>
      </c>
      <c r="P63" s="24">
        <f t="shared" si="17"/>
        <v>0</v>
      </c>
      <c r="Q63" s="24">
        <f t="shared" si="17"/>
        <v>0</v>
      </c>
      <c r="R63" s="24">
        <f t="shared" si="17"/>
        <v>0</v>
      </c>
      <c r="S63" s="24">
        <f t="shared" si="17"/>
        <v>0</v>
      </c>
      <c r="T63" s="24">
        <f t="shared" si="17"/>
        <v>0</v>
      </c>
      <c r="U63" s="24">
        <f t="shared" si="17"/>
        <v>0</v>
      </c>
      <c r="V63" s="24">
        <f t="shared" si="17"/>
        <v>0</v>
      </c>
      <c r="W63" s="24">
        <f t="shared" si="17"/>
        <v>0</v>
      </c>
      <c r="X63" s="24">
        <f t="shared" si="17"/>
        <v>0</v>
      </c>
      <c r="Y63" s="24">
        <f t="shared" si="17"/>
        <v>0</v>
      </c>
      <c r="Z63" s="24">
        <f t="shared" si="17"/>
        <v>0</v>
      </c>
      <c r="AA63" s="24">
        <f t="shared" si="17"/>
        <v>0</v>
      </c>
      <c r="AB63" s="24">
        <f t="shared" si="17"/>
        <v>0</v>
      </c>
      <c r="AC63" s="24">
        <f t="shared" si="17"/>
        <v>0</v>
      </c>
      <c r="AD63" s="24">
        <f t="shared" si="17"/>
        <v>0</v>
      </c>
      <c r="AE63" s="24">
        <f t="shared" si="17"/>
        <v>0</v>
      </c>
      <c r="AF63" s="24">
        <f t="shared" si="17"/>
        <v>0</v>
      </c>
      <c r="AG63" s="24">
        <f t="shared" si="17"/>
        <v>0</v>
      </c>
      <c r="AH63" s="24">
        <f t="shared" si="17"/>
        <v>0</v>
      </c>
      <c r="AI63" s="24">
        <f t="shared" si="17"/>
        <v>0</v>
      </c>
      <c r="AJ63" s="24">
        <f t="shared" si="17"/>
        <v>0</v>
      </c>
      <c r="AK63" s="24">
        <f t="shared" si="17"/>
        <v>0</v>
      </c>
      <c r="AL63" s="24">
        <f t="shared" si="17"/>
        <v>0</v>
      </c>
      <c r="AM63" s="24">
        <f t="shared" si="17"/>
        <v>0</v>
      </c>
      <c r="AN63" s="24">
        <f t="shared" si="17"/>
        <v>0</v>
      </c>
      <c r="AO63" s="24">
        <f t="shared" si="17"/>
        <v>0</v>
      </c>
      <c r="AP63" s="24">
        <f t="shared" si="17"/>
        <v>0</v>
      </c>
      <c r="AQ63" s="24">
        <f t="shared" si="17"/>
        <v>0</v>
      </c>
      <c r="AR63" s="24">
        <f t="shared" si="17"/>
        <v>0</v>
      </c>
      <c r="AS63" s="24">
        <f t="shared" si="17"/>
        <v>0</v>
      </c>
      <c r="AT63" s="24">
        <f t="shared" ref="AT63:BM63" si="18">AT20*AT$49</f>
        <v>0</v>
      </c>
      <c r="AU63" s="24">
        <f t="shared" si="18"/>
        <v>0</v>
      </c>
      <c r="AV63" s="24">
        <f t="shared" si="18"/>
        <v>0</v>
      </c>
      <c r="AW63" s="24">
        <f t="shared" si="18"/>
        <v>0</v>
      </c>
      <c r="AX63" s="24">
        <f t="shared" si="18"/>
        <v>0</v>
      </c>
      <c r="AY63" s="24">
        <f t="shared" si="18"/>
        <v>0</v>
      </c>
      <c r="AZ63" s="24">
        <f t="shared" si="18"/>
        <v>0</v>
      </c>
      <c r="BA63" s="24">
        <f t="shared" si="18"/>
        <v>0</v>
      </c>
      <c r="BB63" s="24">
        <f t="shared" si="18"/>
        <v>0</v>
      </c>
      <c r="BC63" s="24">
        <f t="shared" si="18"/>
        <v>0</v>
      </c>
      <c r="BD63" s="24">
        <f t="shared" si="18"/>
        <v>0</v>
      </c>
      <c r="BE63" s="24">
        <f t="shared" si="18"/>
        <v>0</v>
      </c>
      <c r="BF63" s="24">
        <f t="shared" si="18"/>
        <v>0</v>
      </c>
      <c r="BG63" s="24">
        <f t="shared" si="18"/>
        <v>0</v>
      </c>
      <c r="BH63" s="24">
        <f t="shared" si="18"/>
        <v>0</v>
      </c>
      <c r="BI63" s="24">
        <f t="shared" si="18"/>
        <v>0</v>
      </c>
      <c r="BJ63" s="24">
        <f t="shared" si="18"/>
        <v>0</v>
      </c>
      <c r="BK63" s="24">
        <f t="shared" si="18"/>
        <v>0</v>
      </c>
      <c r="BL63" s="24">
        <f t="shared" si="18"/>
        <v>0</v>
      </c>
      <c r="BM63" s="24">
        <f t="shared" si="18"/>
        <v>0</v>
      </c>
    </row>
    <row r="64" spans="2:66" s="6" customFormat="1" x14ac:dyDescent="0.25">
      <c r="C64" s="18" t="str">
        <v>Llamadas entrantes Local de otros operadores fijos</v>
      </c>
      <c r="G64" s="18" t="str">
        <v>Minutos</v>
      </c>
      <c r="N64" s="24">
        <f t="shared" ref="N64:AS64" si="19">N21*N$49</f>
        <v>0</v>
      </c>
      <c r="O64" s="24">
        <f t="shared" si="19"/>
        <v>0</v>
      </c>
      <c r="P64" s="24">
        <f t="shared" si="19"/>
        <v>0</v>
      </c>
      <c r="Q64" s="24">
        <f t="shared" si="19"/>
        <v>0</v>
      </c>
      <c r="R64" s="24">
        <f t="shared" si="19"/>
        <v>0</v>
      </c>
      <c r="S64" s="24">
        <f t="shared" si="19"/>
        <v>0</v>
      </c>
      <c r="T64" s="24">
        <f t="shared" si="19"/>
        <v>0</v>
      </c>
      <c r="U64" s="24">
        <f t="shared" si="19"/>
        <v>505735102.0159893</v>
      </c>
      <c r="V64" s="24">
        <f t="shared" si="19"/>
        <v>2014671055.1465058</v>
      </c>
      <c r="W64" s="24">
        <f t="shared" si="19"/>
        <v>3770380036.2427001</v>
      </c>
      <c r="X64" s="24">
        <f t="shared" si="19"/>
        <v>6013156210.7970648</v>
      </c>
      <c r="Y64" s="24">
        <f t="shared" si="19"/>
        <v>8011692225.4533167</v>
      </c>
      <c r="Z64" s="24">
        <f t="shared" si="19"/>
        <v>7624216491.0384474</v>
      </c>
      <c r="AA64" s="24">
        <f t="shared" si="19"/>
        <v>7254720843.170845</v>
      </c>
      <c r="AB64" s="24">
        <f t="shared" si="19"/>
        <v>6984517971.7148056</v>
      </c>
      <c r="AC64" s="24">
        <f t="shared" si="19"/>
        <v>6719492754.0397797</v>
      </c>
      <c r="AD64" s="24">
        <f t="shared" si="19"/>
        <v>6541891095.2428799</v>
      </c>
      <c r="AE64" s="24">
        <f t="shared" si="19"/>
        <v>6371663488.3322954</v>
      </c>
      <c r="AF64" s="24">
        <f t="shared" si="19"/>
        <v>6281270787.8772144</v>
      </c>
      <c r="AG64" s="24">
        <f t="shared" si="19"/>
        <v>6189349001.3012276</v>
      </c>
      <c r="AH64" s="24">
        <f t="shared" si="19"/>
        <v>6096345968.0396471</v>
      </c>
      <c r="AI64" s="24">
        <f t="shared" si="19"/>
        <v>6139640603.2597914</v>
      </c>
      <c r="AJ64" s="24">
        <f t="shared" si="19"/>
        <v>6231227352.0919371</v>
      </c>
      <c r="AK64" s="24">
        <f t="shared" si="19"/>
        <v>6319326707.4134798</v>
      </c>
      <c r="AL64" s="24">
        <f t="shared" si="19"/>
        <v>6404682797.0103951</v>
      </c>
      <c r="AM64" s="24">
        <f t="shared" si="19"/>
        <v>6488749551.6733856</v>
      </c>
      <c r="AN64" s="24">
        <f t="shared" si="19"/>
        <v>6572030377.2659082</v>
      </c>
      <c r="AO64" s="24">
        <f t="shared" si="19"/>
        <v>6652833437.8902454</v>
      </c>
      <c r="AP64" s="24">
        <f t="shared" si="19"/>
        <v>6730136928.8899956</v>
      </c>
      <c r="AQ64" s="24">
        <f t="shared" si="19"/>
        <v>6804376141.7997007</v>
      </c>
      <c r="AR64" s="24">
        <f t="shared" si="19"/>
        <v>6875884086.0629635</v>
      </c>
      <c r="AS64" s="24">
        <f t="shared" si="19"/>
        <v>6944489828.6404591</v>
      </c>
      <c r="AT64" s="24">
        <f t="shared" ref="AT64:BM64" si="20">AT21*AT$49</f>
        <v>7009810925.6807165</v>
      </c>
      <c r="AU64" s="24">
        <f t="shared" si="20"/>
        <v>7071785219.7891712</v>
      </c>
      <c r="AV64" s="24">
        <f t="shared" si="20"/>
        <v>7130659099.0961637</v>
      </c>
      <c r="AW64" s="24">
        <f t="shared" si="20"/>
        <v>7186606128.7302465</v>
      </c>
      <c r="AX64" s="24">
        <f t="shared" si="20"/>
        <v>7239403832.8621273</v>
      </c>
      <c r="AY64" s="24">
        <f t="shared" si="20"/>
        <v>7288678144.0746737</v>
      </c>
      <c r="AZ64" s="24">
        <f t="shared" si="20"/>
        <v>7334334710.3617201</v>
      </c>
      <c r="BA64" s="24">
        <f t="shared" si="20"/>
        <v>7376563134.593997</v>
      </c>
      <c r="BB64" s="24">
        <f t="shared" si="20"/>
        <v>7415529043.3780832</v>
      </c>
      <c r="BC64" s="24">
        <f t="shared" si="20"/>
        <v>7451088753.3508816</v>
      </c>
      <c r="BD64" s="24">
        <f t="shared" si="20"/>
        <v>7482963867.7123079</v>
      </c>
      <c r="BE64" s="24">
        <f t="shared" si="20"/>
        <v>7511098465.5108624</v>
      </c>
      <c r="BF64" s="24">
        <f t="shared" si="20"/>
        <v>7535828771.3612633</v>
      </c>
      <c r="BG64" s="24">
        <f t="shared" si="20"/>
        <v>7552872898.447752</v>
      </c>
      <c r="BH64" s="24">
        <f t="shared" si="20"/>
        <v>7563799384.2428789</v>
      </c>
      <c r="BI64" s="24">
        <f t="shared" si="20"/>
        <v>7574741659.6631308</v>
      </c>
      <c r="BJ64" s="24">
        <f t="shared" si="20"/>
        <v>7585699747.5014963</v>
      </c>
      <c r="BK64" s="24">
        <f t="shared" si="20"/>
        <v>7596673670.5838518</v>
      </c>
      <c r="BL64" s="24">
        <f t="shared" si="20"/>
        <v>7607663451.7689762</v>
      </c>
      <c r="BM64" s="24">
        <f t="shared" si="20"/>
        <v>7618669113.948616</v>
      </c>
    </row>
    <row r="65" spans="3:65" s="6" customFormat="1" x14ac:dyDescent="0.25">
      <c r="C65" s="18" t="str">
        <v>Llamadas entrantes Larga Distancia de otros operadores fijos</v>
      </c>
      <c r="G65" s="18" t="str">
        <v>Minutos</v>
      </c>
      <c r="N65" s="24">
        <f t="shared" ref="N65:AS65" si="21">N22*N$49</f>
        <v>0</v>
      </c>
      <c r="O65" s="24">
        <f t="shared" si="21"/>
        <v>0</v>
      </c>
      <c r="P65" s="24">
        <f t="shared" si="21"/>
        <v>0</v>
      </c>
      <c r="Q65" s="24">
        <f t="shared" si="21"/>
        <v>0</v>
      </c>
      <c r="R65" s="24">
        <f t="shared" si="21"/>
        <v>0</v>
      </c>
      <c r="S65" s="24">
        <f t="shared" si="21"/>
        <v>0</v>
      </c>
      <c r="T65" s="24">
        <f t="shared" si="21"/>
        <v>0</v>
      </c>
      <c r="U65" s="24">
        <f t="shared" si="21"/>
        <v>241673959.99725795</v>
      </c>
      <c r="V65" s="24">
        <f t="shared" si="21"/>
        <v>931153245.27700615</v>
      </c>
      <c r="W65" s="24">
        <f t="shared" si="21"/>
        <v>1988627456.9487886</v>
      </c>
      <c r="X65" s="24">
        <f t="shared" si="21"/>
        <v>3171544361.2494903</v>
      </c>
      <c r="Y65" s="24">
        <f t="shared" si="21"/>
        <v>4225640647.0994925</v>
      </c>
      <c r="Z65" s="24">
        <f t="shared" si="21"/>
        <v>4021272684.9970098</v>
      </c>
      <c r="AA65" s="24">
        <f t="shared" si="21"/>
        <v>3826388035.8344717</v>
      </c>
      <c r="AB65" s="24">
        <f t="shared" si="21"/>
        <v>3683873794.8405185</v>
      </c>
      <c r="AC65" s="24">
        <f t="shared" si="21"/>
        <v>3544090425.6346931</v>
      </c>
      <c r="AD65" s="24">
        <f t="shared" si="21"/>
        <v>3450417233.0948977</v>
      </c>
      <c r="AE65" s="24">
        <f t="shared" si="21"/>
        <v>3360633367.8667073</v>
      </c>
      <c r="AF65" s="24">
        <f t="shared" si="21"/>
        <v>3312957164.3262658</v>
      </c>
      <c r="AG65" s="24">
        <f t="shared" si="21"/>
        <v>3264474468.4389415</v>
      </c>
      <c r="AH65" s="24">
        <f t="shared" si="21"/>
        <v>3215421486.0483904</v>
      </c>
      <c r="AI65" s="24">
        <f t="shared" si="21"/>
        <v>3238256558.2452922</v>
      </c>
      <c r="AJ65" s="24">
        <f t="shared" si="21"/>
        <v>3286562543.7612185</v>
      </c>
      <c r="AK65" s="24">
        <f t="shared" si="21"/>
        <v>3333029158.5978746</v>
      </c>
      <c r="AL65" s="24">
        <f t="shared" si="21"/>
        <v>3378048881.214314</v>
      </c>
      <c r="AM65" s="24">
        <f t="shared" si="21"/>
        <v>3422388564.4643874</v>
      </c>
      <c r="AN65" s="24">
        <f t="shared" si="21"/>
        <v>3466313721.8274875</v>
      </c>
      <c r="AO65" s="24">
        <f t="shared" si="21"/>
        <v>3508932021.1549959</v>
      </c>
      <c r="AP65" s="24">
        <f t="shared" si="21"/>
        <v>3549704527.7040429</v>
      </c>
      <c r="AQ65" s="24">
        <f t="shared" si="21"/>
        <v>3588860829.1260147</v>
      </c>
      <c r="AR65" s="24">
        <f t="shared" si="21"/>
        <v>3626576565.9973559</v>
      </c>
      <c r="AS65" s="24">
        <f t="shared" si="21"/>
        <v>3662761582.3836422</v>
      </c>
      <c r="AT65" s="24">
        <f t="shared" ref="AT65:BM65" si="22">AT22*AT$49</f>
        <v>3697214164.3100314</v>
      </c>
      <c r="AU65" s="24">
        <f t="shared" si="22"/>
        <v>3729901527.8395467</v>
      </c>
      <c r="AV65" s="24">
        <f t="shared" si="22"/>
        <v>3760953626.5037565</v>
      </c>
      <c r="AW65" s="24">
        <f t="shared" si="22"/>
        <v>3790462004.491015</v>
      </c>
      <c r="AX65" s="24">
        <f t="shared" si="22"/>
        <v>3818309320.4356289</v>
      </c>
      <c r="AY65" s="24">
        <f t="shared" si="22"/>
        <v>3844298278.3808761</v>
      </c>
      <c r="AZ65" s="24">
        <f t="shared" si="22"/>
        <v>3868379113.8498921</v>
      </c>
      <c r="BA65" s="24">
        <f t="shared" si="22"/>
        <v>3890651829.8850832</v>
      </c>
      <c r="BB65" s="24">
        <f t="shared" si="22"/>
        <v>3911203783.6266522</v>
      </c>
      <c r="BC65" s="24">
        <f t="shared" si="22"/>
        <v>3929959191.5519271</v>
      </c>
      <c r="BD65" s="24">
        <f t="shared" si="22"/>
        <v>3946771217.66155</v>
      </c>
      <c r="BE65" s="24">
        <f t="shared" si="22"/>
        <v>3961610367.3320355</v>
      </c>
      <c r="BF65" s="24">
        <f t="shared" si="22"/>
        <v>3974653976.931098</v>
      </c>
      <c r="BG65" s="24">
        <f t="shared" si="22"/>
        <v>3983643632.8220444</v>
      </c>
      <c r="BH65" s="24">
        <f t="shared" si="22"/>
        <v>3989406635.3446774</v>
      </c>
      <c r="BI65" s="24">
        <f t="shared" si="22"/>
        <v>3995177965.8559365</v>
      </c>
      <c r="BJ65" s="24">
        <f t="shared" si="22"/>
        <v>4000957636.3776231</v>
      </c>
      <c r="BK65" s="24">
        <f t="shared" si="22"/>
        <v>4006745658.9488873</v>
      </c>
      <c r="BL65" s="24">
        <f t="shared" si="22"/>
        <v>4012542045.6262298</v>
      </c>
      <c r="BM65" s="24">
        <f t="shared" si="22"/>
        <v>4018346808.4835434</v>
      </c>
    </row>
    <row r="66" spans="3:65" s="6" customFormat="1" x14ac:dyDescent="0.25">
      <c r="C66" s="18" t="str">
        <v>Llamadas entrantes de móvil</v>
      </c>
      <c r="G66" s="18" t="str">
        <v>Minutos</v>
      </c>
      <c r="N66" s="24">
        <f t="shared" ref="N66:AS66" si="23">N23*N$49</f>
        <v>0</v>
      </c>
      <c r="O66" s="24">
        <f t="shared" si="23"/>
        <v>0</v>
      </c>
      <c r="P66" s="24">
        <f t="shared" si="23"/>
        <v>0</v>
      </c>
      <c r="Q66" s="24">
        <f t="shared" si="23"/>
        <v>0</v>
      </c>
      <c r="R66" s="24">
        <f t="shared" si="23"/>
        <v>0</v>
      </c>
      <c r="S66" s="24">
        <f t="shared" si="23"/>
        <v>0</v>
      </c>
      <c r="T66" s="24">
        <f t="shared" si="23"/>
        <v>0</v>
      </c>
      <c r="U66" s="24">
        <f t="shared" si="23"/>
        <v>832612925.12174773</v>
      </c>
      <c r="V66" s="24">
        <f t="shared" si="23"/>
        <v>1751821007.6706069</v>
      </c>
      <c r="W66" s="24">
        <f t="shared" si="23"/>
        <v>2663300245.9557672</v>
      </c>
      <c r="X66" s="24">
        <f t="shared" si="23"/>
        <v>3665422702.7023644</v>
      </c>
      <c r="Y66" s="24">
        <f t="shared" si="23"/>
        <v>4975391893.6269341</v>
      </c>
      <c r="Z66" s="24">
        <f t="shared" si="23"/>
        <v>5401498111.907711</v>
      </c>
      <c r="AA66" s="24">
        <f t="shared" si="23"/>
        <v>5813113707.9426451</v>
      </c>
      <c r="AB66" s="24">
        <f t="shared" si="23"/>
        <v>6234698565.2017927</v>
      </c>
      <c r="AC66" s="24">
        <f t="shared" si="23"/>
        <v>6666201300.6937685</v>
      </c>
      <c r="AD66" s="24">
        <f t="shared" si="23"/>
        <v>7107808979.3710833</v>
      </c>
      <c r="AE66" s="24">
        <f t="shared" si="23"/>
        <v>7522303216.0752945</v>
      </c>
      <c r="AF66" s="24">
        <f t="shared" si="23"/>
        <v>7942734008.2836676</v>
      </c>
      <c r="AG66" s="24">
        <f t="shared" si="23"/>
        <v>8368931612.4821959</v>
      </c>
      <c r="AH66" s="24">
        <f t="shared" si="23"/>
        <v>8800749979.6376266</v>
      </c>
      <c r="AI66" s="24">
        <f t="shared" si="23"/>
        <v>8937478682.1119156</v>
      </c>
      <c r="AJ66" s="24">
        <f t="shared" si="23"/>
        <v>9004719991.5108223</v>
      </c>
      <c r="AK66" s="24">
        <f t="shared" si="23"/>
        <v>9070284373.8461895</v>
      </c>
      <c r="AL66" s="24">
        <f t="shared" si="23"/>
        <v>9134113594.99333</v>
      </c>
      <c r="AM66" s="24">
        <f t="shared" si="23"/>
        <v>9196162874.423933</v>
      </c>
      <c r="AN66" s="24">
        <f t="shared" si="23"/>
        <v>9256540858.1391449</v>
      </c>
      <c r="AO66" s="24">
        <f t="shared" si="23"/>
        <v>9315365974.090229</v>
      </c>
      <c r="AP66" s="24">
        <f t="shared" si="23"/>
        <v>9372610116.2935047</v>
      </c>
      <c r="AQ66" s="24">
        <f t="shared" si="23"/>
        <v>9428218608.0349159</v>
      </c>
      <c r="AR66" s="24">
        <f t="shared" si="23"/>
        <v>9482175053.9843941</v>
      </c>
      <c r="AS66" s="24">
        <f t="shared" si="23"/>
        <v>9534472777.0755806</v>
      </c>
      <c r="AT66" s="24">
        <f t="shared" ref="AT66:BM66" si="24">AT23*AT$49</f>
        <v>9585105935.2299061</v>
      </c>
      <c r="AU66" s="24">
        <f t="shared" si="24"/>
        <v>9634063873.2325535</v>
      </c>
      <c r="AV66" s="24">
        <f t="shared" si="24"/>
        <v>9681338110.5592594</v>
      </c>
      <c r="AW66" s="24">
        <f t="shared" si="24"/>
        <v>9726931335.5080948</v>
      </c>
      <c r="AX66" s="24">
        <f t="shared" si="24"/>
        <v>9770854750.0293846</v>
      </c>
      <c r="AY66" s="24">
        <f t="shared" si="24"/>
        <v>9813116278.4651031</v>
      </c>
      <c r="AZ66" s="24">
        <f t="shared" si="24"/>
        <v>9853718868.8375301</v>
      </c>
      <c r="BA66" s="24">
        <f t="shared" si="24"/>
        <v>9892667742.2974262</v>
      </c>
      <c r="BB66" s="24">
        <f t="shared" si="24"/>
        <v>9929976795.5222912</v>
      </c>
      <c r="BC66" s="24">
        <f t="shared" si="24"/>
        <v>9965668472.761898</v>
      </c>
      <c r="BD66" s="24">
        <f t="shared" si="24"/>
        <v>9999765251.9053669</v>
      </c>
      <c r="BE66" s="24">
        <f t="shared" si="24"/>
        <v>10032286185.307463</v>
      </c>
      <c r="BF66" s="24">
        <f t="shared" si="24"/>
        <v>10062491279.049591</v>
      </c>
      <c r="BG66" s="24">
        <f t="shared" si="24"/>
        <v>10083424142.126307</v>
      </c>
      <c r="BH66" s="24">
        <f t="shared" si="24"/>
        <v>10096625893.052336</v>
      </c>
      <c r="BI66" s="24">
        <f t="shared" si="24"/>
        <v>10109844928.407248</v>
      </c>
      <c r="BJ66" s="24">
        <f t="shared" si="24"/>
        <v>10123081270.820734</v>
      </c>
      <c r="BK66" s="24">
        <f t="shared" si="24"/>
        <v>10136334942.952108</v>
      </c>
      <c r="BL66" s="24">
        <f t="shared" si="24"/>
        <v>10149605967.490347</v>
      </c>
      <c r="BM66" s="24">
        <f t="shared" si="24"/>
        <v>10162894367.154139</v>
      </c>
    </row>
    <row r="67" spans="3:65" s="6" customFormat="1" x14ac:dyDescent="0.25">
      <c r="C67" s="18" t="str">
        <v>Llamadas entrantes de internacional</v>
      </c>
      <c r="G67" s="18" t="str">
        <v>Minutos</v>
      </c>
      <c r="N67" s="24">
        <f t="shared" ref="N67:AS67" si="25">N24*N$49</f>
        <v>0</v>
      </c>
      <c r="O67" s="24">
        <f t="shared" si="25"/>
        <v>0</v>
      </c>
      <c r="P67" s="24">
        <f t="shared" si="25"/>
        <v>0</v>
      </c>
      <c r="Q67" s="24">
        <f t="shared" si="25"/>
        <v>0</v>
      </c>
      <c r="R67" s="24">
        <f t="shared" si="25"/>
        <v>0</v>
      </c>
      <c r="S67" s="24">
        <f t="shared" si="25"/>
        <v>0</v>
      </c>
      <c r="T67" s="24">
        <f t="shared" si="25"/>
        <v>0</v>
      </c>
      <c r="U67" s="24">
        <f t="shared" si="25"/>
        <v>1703620073.2857997</v>
      </c>
      <c r="V67" s="24">
        <f t="shared" si="25"/>
        <v>3749263175.9897118</v>
      </c>
      <c r="W67" s="24">
        <f t="shared" si="25"/>
        <v>5978220597.2514229</v>
      </c>
      <c r="X67" s="24">
        <f t="shared" si="25"/>
        <v>8449218444.115346</v>
      </c>
      <c r="Y67" s="24">
        <f t="shared" si="25"/>
        <v>11195214438.452835</v>
      </c>
      <c r="Z67" s="24">
        <f t="shared" si="25"/>
        <v>11643023015.990948</v>
      </c>
      <c r="AA67" s="24">
        <f t="shared" si="25"/>
        <v>11992313706.470676</v>
      </c>
      <c r="AB67" s="24">
        <f t="shared" si="25"/>
        <v>12292121549.132442</v>
      </c>
      <c r="AC67" s="24">
        <f t="shared" si="25"/>
        <v>12537963980.115091</v>
      </c>
      <c r="AD67" s="24">
        <f t="shared" si="25"/>
        <v>12726033439.816814</v>
      </c>
      <c r="AE67" s="24">
        <f t="shared" si="25"/>
        <v>12853293774.214985</v>
      </c>
      <c r="AF67" s="24">
        <f t="shared" si="25"/>
        <v>12981826711.957134</v>
      </c>
      <c r="AG67" s="24">
        <f t="shared" si="25"/>
        <v>13111644979.076706</v>
      </c>
      <c r="AH67" s="24">
        <f t="shared" si="25"/>
        <v>13242761428.867474</v>
      </c>
      <c r="AI67" s="24">
        <f t="shared" si="25"/>
        <v>13360971991.012447</v>
      </c>
      <c r="AJ67" s="24">
        <f t="shared" si="25"/>
        <v>13538773142.106243</v>
      </c>
      <c r="AK67" s="24">
        <f t="shared" si="25"/>
        <v>13710043458.177635</v>
      </c>
      <c r="AL67" s="24">
        <f t="shared" si="25"/>
        <v>13876037843.847713</v>
      </c>
      <c r="AM67" s="24">
        <f t="shared" si="25"/>
        <v>14039217502.248465</v>
      </c>
      <c r="AN67" s="24">
        <f t="shared" si="25"/>
        <v>14200474221.765989</v>
      </c>
      <c r="AO67" s="24">
        <f t="shared" si="25"/>
        <v>14356976396.72838</v>
      </c>
      <c r="AP67" s="24">
        <f t="shared" si="25"/>
        <v>14506986658.449205</v>
      </c>
      <c r="AQ67" s="24">
        <f t="shared" si="25"/>
        <v>14651231700.55698</v>
      </c>
      <c r="AR67" s="24">
        <f t="shared" si="25"/>
        <v>14790275519.947039</v>
      </c>
      <c r="AS67" s="24">
        <f t="shared" si="25"/>
        <v>14923830353.689964</v>
      </c>
      <c r="AT67" s="24">
        <f t="shared" ref="AT67:BM67" si="26">AT24*AT$49</f>
        <v>15051250672.0604</v>
      </c>
      <c r="AU67" s="24">
        <f t="shared" si="26"/>
        <v>15172431976.533022</v>
      </c>
      <c r="AV67" s="24">
        <f t="shared" si="26"/>
        <v>15287792261.209162</v>
      </c>
      <c r="AW67" s="24">
        <f t="shared" si="26"/>
        <v>15397629157.811026</v>
      </c>
      <c r="AX67" s="24">
        <f t="shared" si="26"/>
        <v>15501572724.957212</v>
      </c>
      <c r="AY67" s="24">
        <f t="shared" si="26"/>
        <v>15598995694.800598</v>
      </c>
      <c r="AZ67" s="24">
        <f t="shared" si="26"/>
        <v>15689742195.754414</v>
      </c>
      <c r="BA67" s="24">
        <f t="shared" si="26"/>
        <v>15774136791.19964</v>
      </c>
      <c r="BB67" s="24">
        <f t="shared" si="26"/>
        <v>15852465860.590075</v>
      </c>
      <c r="BC67" s="24">
        <f t="shared" si="26"/>
        <v>15924495504.313854</v>
      </c>
      <c r="BD67" s="24">
        <f t="shared" si="26"/>
        <v>15989764010.43998</v>
      </c>
      <c r="BE67" s="24">
        <f t="shared" si="26"/>
        <v>16048184220.004246</v>
      </c>
      <c r="BF67" s="24">
        <f t="shared" si="26"/>
        <v>16100077191.582726</v>
      </c>
      <c r="BG67" s="24">
        <f t="shared" si="26"/>
        <v>16135880433.906116</v>
      </c>
      <c r="BH67" s="24">
        <f t="shared" si="26"/>
        <v>16158759961.316544</v>
      </c>
      <c r="BI67" s="24">
        <f t="shared" si="26"/>
        <v>16181671930.264742</v>
      </c>
      <c r="BJ67" s="24">
        <f t="shared" si="26"/>
        <v>16204616386.750492</v>
      </c>
      <c r="BK67" s="24">
        <f t="shared" si="26"/>
        <v>16227593376.838808</v>
      </c>
      <c r="BL67" s="24">
        <f t="shared" si="26"/>
        <v>16250602946.660019</v>
      </c>
      <c r="BM67" s="24">
        <f t="shared" si="26"/>
        <v>16273645142.409861</v>
      </c>
    </row>
    <row r="68" spans="3:65" s="6" customFormat="1" x14ac:dyDescent="0.25">
      <c r="C68" s="18" t="str">
        <v>Llamadas entrantes de números no geográficos</v>
      </c>
      <c r="G68" s="18" t="str">
        <v>Minutos</v>
      </c>
      <c r="N68" s="24">
        <f t="shared" ref="N68:AS68" si="27">N25*N$49</f>
        <v>0</v>
      </c>
      <c r="O68" s="24">
        <f t="shared" si="27"/>
        <v>0</v>
      </c>
      <c r="P68" s="24">
        <f t="shared" si="27"/>
        <v>0</v>
      </c>
      <c r="Q68" s="24">
        <f t="shared" si="27"/>
        <v>0</v>
      </c>
      <c r="R68" s="24">
        <f t="shared" si="27"/>
        <v>0</v>
      </c>
      <c r="S68" s="24">
        <f t="shared" si="27"/>
        <v>0</v>
      </c>
      <c r="T68" s="24">
        <f t="shared" si="27"/>
        <v>0</v>
      </c>
      <c r="U68" s="24">
        <f t="shared" si="27"/>
        <v>0</v>
      </c>
      <c r="V68" s="24">
        <f t="shared" si="27"/>
        <v>0</v>
      </c>
      <c r="W68" s="24">
        <f t="shared" si="27"/>
        <v>0</v>
      </c>
      <c r="X68" s="24">
        <f t="shared" si="27"/>
        <v>0</v>
      </c>
      <c r="Y68" s="24">
        <f t="shared" si="27"/>
        <v>0</v>
      </c>
      <c r="Z68" s="24">
        <f t="shared" si="27"/>
        <v>0</v>
      </c>
      <c r="AA68" s="24">
        <f t="shared" si="27"/>
        <v>0</v>
      </c>
      <c r="AB68" s="24">
        <f t="shared" si="27"/>
        <v>0</v>
      </c>
      <c r="AC68" s="24">
        <f t="shared" si="27"/>
        <v>0</v>
      </c>
      <c r="AD68" s="24">
        <f t="shared" si="27"/>
        <v>0</v>
      </c>
      <c r="AE68" s="24">
        <f t="shared" si="27"/>
        <v>0</v>
      </c>
      <c r="AF68" s="24">
        <f t="shared" si="27"/>
        <v>0</v>
      </c>
      <c r="AG68" s="24">
        <f t="shared" si="27"/>
        <v>0</v>
      </c>
      <c r="AH68" s="24">
        <f t="shared" si="27"/>
        <v>0</v>
      </c>
      <c r="AI68" s="24">
        <f t="shared" si="27"/>
        <v>0</v>
      </c>
      <c r="AJ68" s="24">
        <f t="shared" si="27"/>
        <v>0</v>
      </c>
      <c r="AK68" s="24">
        <f t="shared" si="27"/>
        <v>0</v>
      </c>
      <c r="AL68" s="24">
        <f t="shared" si="27"/>
        <v>0</v>
      </c>
      <c r="AM68" s="24">
        <f t="shared" si="27"/>
        <v>0</v>
      </c>
      <c r="AN68" s="24">
        <f t="shared" si="27"/>
        <v>0</v>
      </c>
      <c r="AO68" s="24">
        <f t="shared" si="27"/>
        <v>0</v>
      </c>
      <c r="AP68" s="24">
        <f t="shared" si="27"/>
        <v>0</v>
      </c>
      <c r="AQ68" s="24">
        <f t="shared" si="27"/>
        <v>0</v>
      </c>
      <c r="AR68" s="24">
        <f t="shared" si="27"/>
        <v>0</v>
      </c>
      <c r="AS68" s="24">
        <f t="shared" si="27"/>
        <v>0</v>
      </c>
      <c r="AT68" s="24">
        <f t="shared" ref="AT68:BM68" si="28">AT25*AT$49</f>
        <v>0</v>
      </c>
      <c r="AU68" s="24">
        <f t="shared" si="28"/>
        <v>0</v>
      </c>
      <c r="AV68" s="24">
        <f t="shared" si="28"/>
        <v>0</v>
      </c>
      <c r="AW68" s="24">
        <f t="shared" si="28"/>
        <v>0</v>
      </c>
      <c r="AX68" s="24">
        <f t="shared" si="28"/>
        <v>0</v>
      </c>
      <c r="AY68" s="24">
        <f t="shared" si="28"/>
        <v>0</v>
      </c>
      <c r="AZ68" s="24">
        <f t="shared" si="28"/>
        <v>0</v>
      </c>
      <c r="BA68" s="24">
        <f t="shared" si="28"/>
        <v>0</v>
      </c>
      <c r="BB68" s="24">
        <f t="shared" si="28"/>
        <v>0</v>
      </c>
      <c r="BC68" s="24">
        <f t="shared" si="28"/>
        <v>0</v>
      </c>
      <c r="BD68" s="24">
        <f t="shared" si="28"/>
        <v>0</v>
      </c>
      <c r="BE68" s="24">
        <f t="shared" si="28"/>
        <v>0</v>
      </c>
      <c r="BF68" s="24">
        <f t="shared" si="28"/>
        <v>0</v>
      </c>
      <c r="BG68" s="24">
        <f t="shared" si="28"/>
        <v>0</v>
      </c>
      <c r="BH68" s="24">
        <f t="shared" si="28"/>
        <v>0</v>
      </c>
      <c r="BI68" s="24">
        <f t="shared" si="28"/>
        <v>0</v>
      </c>
      <c r="BJ68" s="24">
        <f t="shared" si="28"/>
        <v>0</v>
      </c>
      <c r="BK68" s="24">
        <f t="shared" si="28"/>
        <v>0</v>
      </c>
      <c r="BL68" s="24">
        <f t="shared" si="28"/>
        <v>0</v>
      </c>
      <c r="BM68" s="24">
        <f t="shared" si="28"/>
        <v>0</v>
      </c>
    </row>
    <row r="69" spans="3:65" s="6" customFormat="1" x14ac:dyDescent="0.25">
      <c r="C69" s="18" t="str">
        <v>Fixed Service14</v>
      </c>
      <c r="G69" s="18" t="str">
        <v>Fixed Unit14</v>
      </c>
      <c r="N69" s="24">
        <f t="shared" ref="N69:AS69" si="29">N26*N$49</f>
        <v>0</v>
      </c>
      <c r="O69" s="24">
        <f t="shared" si="29"/>
        <v>0</v>
      </c>
      <c r="P69" s="24">
        <f t="shared" si="29"/>
        <v>0</v>
      </c>
      <c r="Q69" s="24">
        <f t="shared" si="29"/>
        <v>0</v>
      </c>
      <c r="R69" s="24">
        <f t="shared" si="29"/>
        <v>0</v>
      </c>
      <c r="S69" s="24">
        <f t="shared" si="29"/>
        <v>0</v>
      </c>
      <c r="T69" s="24">
        <f t="shared" si="29"/>
        <v>0</v>
      </c>
      <c r="U69" s="24">
        <f t="shared" si="29"/>
        <v>0</v>
      </c>
      <c r="V69" s="24">
        <f t="shared" si="29"/>
        <v>0</v>
      </c>
      <c r="W69" s="24">
        <f t="shared" si="29"/>
        <v>0</v>
      </c>
      <c r="X69" s="24">
        <f t="shared" si="29"/>
        <v>0</v>
      </c>
      <c r="Y69" s="24">
        <f t="shared" si="29"/>
        <v>0</v>
      </c>
      <c r="Z69" s="24">
        <f t="shared" si="29"/>
        <v>0</v>
      </c>
      <c r="AA69" s="24">
        <f t="shared" si="29"/>
        <v>0</v>
      </c>
      <c r="AB69" s="24">
        <f t="shared" si="29"/>
        <v>0</v>
      </c>
      <c r="AC69" s="24">
        <f t="shared" si="29"/>
        <v>0</v>
      </c>
      <c r="AD69" s="24">
        <f t="shared" si="29"/>
        <v>0</v>
      </c>
      <c r="AE69" s="24">
        <f t="shared" si="29"/>
        <v>0</v>
      </c>
      <c r="AF69" s="24">
        <f t="shared" si="29"/>
        <v>0</v>
      </c>
      <c r="AG69" s="24">
        <f t="shared" si="29"/>
        <v>0</v>
      </c>
      <c r="AH69" s="24">
        <f t="shared" si="29"/>
        <v>0</v>
      </c>
      <c r="AI69" s="24">
        <f t="shared" si="29"/>
        <v>0</v>
      </c>
      <c r="AJ69" s="24">
        <f t="shared" si="29"/>
        <v>0</v>
      </c>
      <c r="AK69" s="24">
        <f t="shared" si="29"/>
        <v>0</v>
      </c>
      <c r="AL69" s="24">
        <f t="shared" si="29"/>
        <v>0</v>
      </c>
      <c r="AM69" s="24">
        <f t="shared" si="29"/>
        <v>0</v>
      </c>
      <c r="AN69" s="24">
        <f t="shared" si="29"/>
        <v>0</v>
      </c>
      <c r="AO69" s="24">
        <f t="shared" si="29"/>
        <v>0</v>
      </c>
      <c r="AP69" s="24">
        <f t="shared" si="29"/>
        <v>0</v>
      </c>
      <c r="AQ69" s="24">
        <f t="shared" si="29"/>
        <v>0</v>
      </c>
      <c r="AR69" s="24">
        <f t="shared" si="29"/>
        <v>0</v>
      </c>
      <c r="AS69" s="24">
        <f t="shared" si="29"/>
        <v>0</v>
      </c>
      <c r="AT69" s="24">
        <f t="shared" ref="AT69:BM69" si="30">AT26*AT$49</f>
        <v>0</v>
      </c>
      <c r="AU69" s="24">
        <f t="shared" si="30"/>
        <v>0</v>
      </c>
      <c r="AV69" s="24">
        <f t="shared" si="30"/>
        <v>0</v>
      </c>
      <c r="AW69" s="24">
        <f t="shared" si="30"/>
        <v>0</v>
      </c>
      <c r="AX69" s="24">
        <f t="shared" si="30"/>
        <v>0</v>
      </c>
      <c r="AY69" s="24">
        <f t="shared" si="30"/>
        <v>0</v>
      </c>
      <c r="AZ69" s="24">
        <f t="shared" si="30"/>
        <v>0</v>
      </c>
      <c r="BA69" s="24">
        <f t="shared" si="30"/>
        <v>0</v>
      </c>
      <c r="BB69" s="24">
        <f t="shared" si="30"/>
        <v>0</v>
      </c>
      <c r="BC69" s="24">
        <f t="shared" si="30"/>
        <v>0</v>
      </c>
      <c r="BD69" s="24">
        <f t="shared" si="30"/>
        <v>0</v>
      </c>
      <c r="BE69" s="24">
        <f t="shared" si="30"/>
        <v>0</v>
      </c>
      <c r="BF69" s="24">
        <f t="shared" si="30"/>
        <v>0</v>
      </c>
      <c r="BG69" s="24">
        <f t="shared" si="30"/>
        <v>0</v>
      </c>
      <c r="BH69" s="24">
        <f t="shared" si="30"/>
        <v>0</v>
      </c>
      <c r="BI69" s="24">
        <f t="shared" si="30"/>
        <v>0</v>
      </c>
      <c r="BJ69" s="24">
        <f t="shared" si="30"/>
        <v>0</v>
      </c>
      <c r="BK69" s="24">
        <f t="shared" si="30"/>
        <v>0</v>
      </c>
      <c r="BL69" s="24">
        <f t="shared" si="30"/>
        <v>0</v>
      </c>
      <c r="BM69" s="24">
        <f t="shared" si="30"/>
        <v>0</v>
      </c>
    </row>
    <row r="70" spans="3:65" s="6" customFormat="1" x14ac:dyDescent="0.25">
      <c r="C70" s="18" t="str">
        <v>Llamadas en tránsito Local</v>
      </c>
      <c r="G70" s="18" t="str">
        <v>Minutos</v>
      </c>
      <c r="N70" s="24">
        <f t="shared" ref="N70:AS70" si="31">N27*N$49</f>
        <v>0</v>
      </c>
      <c r="O70" s="24">
        <f t="shared" si="31"/>
        <v>0</v>
      </c>
      <c r="P70" s="24">
        <f t="shared" si="31"/>
        <v>0</v>
      </c>
      <c r="Q70" s="24">
        <f t="shared" si="31"/>
        <v>0</v>
      </c>
      <c r="R70" s="24">
        <f t="shared" si="31"/>
        <v>0</v>
      </c>
      <c r="S70" s="24">
        <f t="shared" si="31"/>
        <v>0</v>
      </c>
      <c r="T70" s="24">
        <f t="shared" si="31"/>
        <v>0</v>
      </c>
      <c r="U70" s="24">
        <f t="shared" si="31"/>
        <v>3197465442.8310051</v>
      </c>
      <c r="V70" s="24">
        <f t="shared" si="31"/>
        <v>8053886336.9122229</v>
      </c>
      <c r="W70" s="24">
        <f t="shared" si="31"/>
        <v>13222969113.965179</v>
      </c>
      <c r="X70" s="24">
        <f t="shared" si="31"/>
        <v>19055176014.039108</v>
      </c>
      <c r="Y70" s="24">
        <f t="shared" si="31"/>
        <v>25448793552.409645</v>
      </c>
      <c r="Z70" s="24">
        <f t="shared" si="31"/>
        <v>25931627032.706154</v>
      </c>
      <c r="AA70" s="24">
        <f t="shared" si="31"/>
        <v>26369665032.068573</v>
      </c>
      <c r="AB70" s="24">
        <f t="shared" si="31"/>
        <v>26953913687.07003</v>
      </c>
      <c r="AC70" s="24">
        <f t="shared" si="31"/>
        <v>27547682706.196804</v>
      </c>
      <c r="AD70" s="24">
        <f t="shared" si="31"/>
        <v>28278145556.059662</v>
      </c>
      <c r="AE70" s="24">
        <f t="shared" si="31"/>
        <v>28932043267.062851</v>
      </c>
      <c r="AF70" s="24">
        <f t="shared" si="31"/>
        <v>29710041529.952145</v>
      </c>
      <c r="AG70" s="24">
        <f t="shared" si="31"/>
        <v>30487071286.030594</v>
      </c>
      <c r="AH70" s="24">
        <f t="shared" si="31"/>
        <v>31263858811.414036</v>
      </c>
      <c r="AI70" s="24">
        <f t="shared" si="31"/>
        <v>31667266996.462162</v>
      </c>
      <c r="AJ70" s="24">
        <f t="shared" si="31"/>
        <v>31978190949.511868</v>
      </c>
      <c r="AK70" s="24">
        <f t="shared" si="31"/>
        <v>32279325831.313072</v>
      </c>
      <c r="AL70" s="24">
        <f t="shared" si="31"/>
        <v>32571736585.106709</v>
      </c>
      <c r="AM70" s="24">
        <f t="shared" si="31"/>
        <v>32857642877.162285</v>
      </c>
      <c r="AN70" s="24">
        <f t="shared" si="31"/>
        <v>33138114831.484257</v>
      </c>
      <c r="AO70" s="24">
        <f t="shared" si="31"/>
        <v>33410755819.765759</v>
      </c>
      <c r="AP70" s="24">
        <f t="shared" si="31"/>
        <v>33673886737.797371</v>
      </c>
      <c r="AQ70" s="24">
        <f t="shared" si="31"/>
        <v>33928078654.038303</v>
      </c>
      <c r="AR70" s="24">
        <f t="shared" si="31"/>
        <v>34173830098.519844</v>
      </c>
      <c r="AS70" s="24">
        <f t="shared" si="31"/>
        <v>34410863278.907257</v>
      </c>
      <c r="AT70" s="24">
        <f t="shared" ref="AT70:BM70" si="32">AT27*AT$49</f>
        <v>34638568409.127357</v>
      </c>
      <c r="AU70" s="24">
        <f t="shared" si="32"/>
        <v>34856830726.319344</v>
      </c>
      <c r="AV70" s="24">
        <f t="shared" si="32"/>
        <v>35066026908.558784</v>
      </c>
      <c r="AW70" s="24">
        <f t="shared" si="32"/>
        <v>35266444282.323105</v>
      </c>
      <c r="AX70" s="24">
        <f t="shared" si="32"/>
        <v>35457765656.069801</v>
      </c>
      <c r="AY70" s="24">
        <f t="shared" si="32"/>
        <v>35639427212.4627</v>
      </c>
      <c r="AZ70" s="24">
        <f t="shared" si="32"/>
        <v>35811293647.612427</v>
      </c>
      <c r="BA70" s="24">
        <f t="shared" si="32"/>
        <v>35973681459.329994</v>
      </c>
      <c r="BB70" s="24">
        <f t="shared" si="32"/>
        <v>36126889528.731445</v>
      </c>
      <c r="BC70" s="24">
        <f t="shared" si="32"/>
        <v>36270750327.704117</v>
      </c>
      <c r="BD70" s="24">
        <f t="shared" si="32"/>
        <v>36404884145.592514</v>
      </c>
      <c r="BE70" s="24">
        <f t="shared" si="32"/>
        <v>36529252152.538383</v>
      </c>
      <c r="BF70" s="24">
        <f t="shared" si="32"/>
        <v>36642560907.669678</v>
      </c>
      <c r="BG70" s="24">
        <f t="shared" si="32"/>
        <v>36720937821.829514</v>
      </c>
      <c r="BH70" s="24">
        <f t="shared" si="32"/>
        <v>36770646487.474144</v>
      </c>
      <c r="BI70" s="24">
        <f t="shared" si="32"/>
        <v>36820422520.04734</v>
      </c>
      <c r="BJ70" s="24">
        <f t="shared" si="32"/>
        <v>36870266010.954605</v>
      </c>
      <c r="BK70" s="24">
        <f t="shared" si="32"/>
        <v>36920177051.72551</v>
      </c>
      <c r="BL70" s="24">
        <f t="shared" si="32"/>
        <v>36970155734.014053</v>
      </c>
      <c r="BM70" s="24">
        <f t="shared" si="32"/>
        <v>37020202149.598694</v>
      </c>
    </row>
    <row r="71" spans="3:65" s="6" customFormat="1" x14ac:dyDescent="0.25">
      <c r="C71" s="18" t="str">
        <v>Llamadas en tránsito Larga Distancia</v>
      </c>
      <c r="G71" s="18" t="str">
        <v>Minutos</v>
      </c>
      <c r="N71" s="24">
        <f t="shared" ref="N71:AG71" si="33">N28*N$49</f>
        <v>0</v>
      </c>
      <c r="O71" s="24">
        <f t="shared" si="33"/>
        <v>0</v>
      </c>
      <c r="P71" s="24">
        <f t="shared" si="33"/>
        <v>0</v>
      </c>
      <c r="Q71" s="24">
        <f t="shared" si="33"/>
        <v>0</v>
      </c>
      <c r="R71" s="24">
        <f t="shared" si="33"/>
        <v>0</v>
      </c>
      <c r="S71" s="24">
        <f t="shared" si="33"/>
        <v>0</v>
      </c>
      <c r="T71" s="24">
        <f t="shared" si="33"/>
        <v>0</v>
      </c>
      <c r="U71" s="24">
        <f t="shared" si="33"/>
        <v>355273938.09233379</v>
      </c>
      <c r="V71" s="24">
        <f t="shared" si="33"/>
        <v>894876259.6569134</v>
      </c>
      <c r="W71" s="24">
        <f t="shared" si="33"/>
        <v>1469218790.4405749</v>
      </c>
      <c r="X71" s="24">
        <f t="shared" si="33"/>
        <v>2117241779.3376782</v>
      </c>
      <c r="Y71" s="24">
        <f t="shared" si="33"/>
        <v>2827643728.0455155</v>
      </c>
      <c r="Z71" s="24">
        <f t="shared" si="33"/>
        <v>2881291892.5229053</v>
      </c>
      <c r="AA71" s="24">
        <f t="shared" si="33"/>
        <v>2929962781.3409519</v>
      </c>
      <c r="AB71" s="24">
        <f t="shared" si="33"/>
        <v>2994879298.5633359</v>
      </c>
      <c r="AC71" s="24">
        <f t="shared" si="33"/>
        <v>3060853634.0218658</v>
      </c>
      <c r="AD71" s="24">
        <f t="shared" si="33"/>
        <v>3142016172.8955173</v>
      </c>
      <c r="AE71" s="24">
        <f t="shared" si="33"/>
        <v>3214671474.1180935</v>
      </c>
      <c r="AF71" s="24">
        <f t="shared" si="33"/>
        <v>3301115725.5502372</v>
      </c>
      <c r="AG71" s="24">
        <f t="shared" si="33"/>
        <v>3387452365.1145101</v>
      </c>
      <c r="AH71" s="24">
        <f t="shared" ref="AH71:BJ71" si="34">AH28*AH$49</f>
        <v>3473762090.1571145</v>
      </c>
      <c r="AI71" s="24">
        <f t="shared" si="34"/>
        <v>3518585221.8291278</v>
      </c>
      <c r="AJ71" s="24">
        <f t="shared" si="34"/>
        <v>3553132327.7235398</v>
      </c>
      <c r="AK71" s="24">
        <f t="shared" si="34"/>
        <v>3586591759.0347853</v>
      </c>
      <c r="AL71" s="24">
        <f t="shared" si="34"/>
        <v>3619081842.7896338</v>
      </c>
      <c r="AM71" s="24">
        <f t="shared" si="34"/>
        <v>3650849208.5735865</v>
      </c>
      <c r="AN71" s="24">
        <f t="shared" si="34"/>
        <v>3682012759.0538058</v>
      </c>
      <c r="AO71" s="24">
        <f t="shared" si="34"/>
        <v>3712306202.1961942</v>
      </c>
      <c r="AP71" s="24">
        <f t="shared" si="34"/>
        <v>3741542970.8663735</v>
      </c>
      <c r="AQ71" s="24">
        <f t="shared" si="34"/>
        <v>3769786517.1153665</v>
      </c>
      <c r="AR71" s="24">
        <f t="shared" si="34"/>
        <v>3797092233.1688704</v>
      </c>
      <c r="AS71" s="24">
        <f t="shared" si="34"/>
        <v>3823429253.2119174</v>
      </c>
      <c r="AT71" s="24">
        <f t="shared" si="34"/>
        <v>3848729823.236372</v>
      </c>
      <c r="AU71" s="24">
        <f t="shared" si="34"/>
        <v>3872981191.8132591</v>
      </c>
      <c r="AV71" s="24">
        <f t="shared" si="34"/>
        <v>3896225212.0620861</v>
      </c>
      <c r="AW71" s="24">
        <f t="shared" si="34"/>
        <v>3918493809.1470113</v>
      </c>
      <c r="AX71" s="24">
        <f t="shared" si="34"/>
        <v>3939751739.5633106</v>
      </c>
      <c r="AY71" s="24">
        <f t="shared" si="34"/>
        <v>3959936356.940299</v>
      </c>
      <c r="AZ71" s="24">
        <f t="shared" si="34"/>
        <v>3979032627.5124912</v>
      </c>
      <c r="BA71" s="24">
        <f t="shared" si="34"/>
        <v>3997075717.7033319</v>
      </c>
      <c r="BB71" s="24">
        <f t="shared" si="34"/>
        <v>4014098836.5257154</v>
      </c>
      <c r="BC71" s="24">
        <f t="shared" si="34"/>
        <v>4030083369.7449017</v>
      </c>
      <c r="BD71" s="24">
        <f t="shared" si="34"/>
        <v>4044987127.2880564</v>
      </c>
      <c r="BE71" s="24">
        <f t="shared" si="34"/>
        <v>4058805794.7264867</v>
      </c>
      <c r="BF71" s="24">
        <f t="shared" si="34"/>
        <v>4071395656.4077406</v>
      </c>
      <c r="BG71" s="24">
        <f t="shared" si="34"/>
        <v>4080104202.4255013</v>
      </c>
      <c r="BH71" s="24">
        <f t="shared" si="34"/>
        <v>4085627387.4971256</v>
      </c>
      <c r="BI71" s="24">
        <f t="shared" si="34"/>
        <v>4091158057.7830367</v>
      </c>
      <c r="BJ71" s="24">
        <f t="shared" si="34"/>
        <v>4096696223.4393988</v>
      </c>
      <c r="BK71" s="24">
        <f t="shared" ref="BK71:BM85" si="35">BK28*BK$49</f>
        <v>4102241894.6361666</v>
      </c>
      <c r="BL71" s="24">
        <f t="shared" si="35"/>
        <v>4107795081.557116</v>
      </c>
      <c r="BM71" s="24">
        <f t="shared" si="35"/>
        <v>4113355794.3998537</v>
      </c>
    </row>
    <row r="72" spans="3:65" s="6" customFormat="1" x14ac:dyDescent="0.25">
      <c r="C72" s="18" t="str">
        <v>Fixed Service17</v>
      </c>
      <c r="G72" s="18" t="str">
        <v>Fixed Unit17</v>
      </c>
      <c r="N72" s="24">
        <f t="shared" ref="N72:AG72" si="36">N29*N$49</f>
        <v>0</v>
      </c>
      <c r="O72" s="24">
        <f t="shared" si="36"/>
        <v>0</v>
      </c>
      <c r="P72" s="24">
        <f t="shared" si="36"/>
        <v>0</v>
      </c>
      <c r="Q72" s="24">
        <f t="shared" si="36"/>
        <v>0</v>
      </c>
      <c r="R72" s="24">
        <f t="shared" si="36"/>
        <v>0</v>
      </c>
      <c r="S72" s="24">
        <f t="shared" si="36"/>
        <v>0</v>
      </c>
      <c r="T72" s="24">
        <f t="shared" si="36"/>
        <v>0</v>
      </c>
      <c r="U72" s="24">
        <f t="shared" si="36"/>
        <v>0</v>
      </c>
      <c r="V72" s="24">
        <f t="shared" si="36"/>
        <v>0</v>
      </c>
      <c r="W72" s="24">
        <f t="shared" si="36"/>
        <v>0</v>
      </c>
      <c r="X72" s="24">
        <f t="shared" si="36"/>
        <v>0</v>
      </c>
      <c r="Y72" s="24">
        <f t="shared" si="36"/>
        <v>0</v>
      </c>
      <c r="Z72" s="24">
        <f t="shared" si="36"/>
        <v>0</v>
      </c>
      <c r="AA72" s="24">
        <f t="shared" si="36"/>
        <v>0</v>
      </c>
      <c r="AB72" s="24">
        <f t="shared" si="36"/>
        <v>0</v>
      </c>
      <c r="AC72" s="24">
        <f t="shared" si="36"/>
        <v>0</v>
      </c>
      <c r="AD72" s="24">
        <f t="shared" si="36"/>
        <v>0</v>
      </c>
      <c r="AE72" s="24">
        <f t="shared" si="36"/>
        <v>0</v>
      </c>
      <c r="AF72" s="24">
        <f t="shared" si="36"/>
        <v>0</v>
      </c>
      <c r="AG72" s="24">
        <f t="shared" si="36"/>
        <v>0</v>
      </c>
      <c r="AH72" s="24">
        <f t="shared" ref="AH72:BJ72" si="37">AH29*AH$49</f>
        <v>0</v>
      </c>
      <c r="AI72" s="24">
        <f t="shared" si="37"/>
        <v>0</v>
      </c>
      <c r="AJ72" s="24">
        <f t="shared" si="37"/>
        <v>0</v>
      </c>
      <c r="AK72" s="24">
        <f t="shared" si="37"/>
        <v>0</v>
      </c>
      <c r="AL72" s="24">
        <f t="shared" si="37"/>
        <v>0</v>
      </c>
      <c r="AM72" s="24">
        <f t="shared" si="37"/>
        <v>0</v>
      </c>
      <c r="AN72" s="24">
        <f t="shared" si="37"/>
        <v>0</v>
      </c>
      <c r="AO72" s="24">
        <f t="shared" si="37"/>
        <v>0</v>
      </c>
      <c r="AP72" s="24">
        <f t="shared" si="37"/>
        <v>0</v>
      </c>
      <c r="AQ72" s="24">
        <f t="shared" si="37"/>
        <v>0</v>
      </c>
      <c r="AR72" s="24">
        <f t="shared" si="37"/>
        <v>0</v>
      </c>
      <c r="AS72" s="24">
        <f t="shared" si="37"/>
        <v>0</v>
      </c>
      <c r="AT72" s="24">
        <f t="shared" si="37"/>
        <v>0</v>
      </c>
      <c r="AU72" s="24">
        <f t="shared" si="37"/>
        <v>0</v>
      </c>
      <c r="AV72" s="24">
        <f t="shared" si="37"/>
        <v>0</v>
      </c>
      <c r="AW72" s="24">
        <f t="shared" si="37"/>
        <v>0</v>
      </c>
      <c r="AX72" s="24">
        <f t="shared" si="37"/>
        <v>0</v>
      </c>
      <c r="AY72" s="24">
        <f t="shared" si="37"/>
        <v>0</v>
      </c>
      <c r="AZ72" s="24">
        <f t="shared" si="37"/>
        <v>0</v>
      </c>
      <c r="BA72" s="24">
        <f t="shared" si="37"/>
        <v>0</v>
      </c>
      <c r="BB72" s="24">
        <f t="shared" si="37"/>
        <v>0</v>
      </c>
      <c r="BC72" s="24">
        <f t="shared" si="37"/>
        <v>0</v>
      </c>
      <c r="BD72" s="24">
        <f t="shared" si="37"/>
        <v>0</v>
      </c>
      <c r="BE72" s="24">
        <f t="shared" si="37"/>
        <v>0</v>
      </c>
      <c r="BF72" s="24">
        <f t="shared" si="37"/>
        <v>0</v>
      </c>
      <c r="BG72" s="24">
        <f t="shared" si="37"/>
        <v>0</v>
      </c>
      <c r="BH72" s="24">
        <f t="shared" si="37"/>
        <v>0</v>
      </c>
      <c r="BI72" s="24">
        <f t="shared" si="37"/>
        <v>0</v>
      </c>
      <c r="BJ72" s="24">
        <f t="shared" si="37"/>
        <v>0</v>
      </c>
      <c r="BK72" s="24">
        <f t="shared" si="35"/>
        <v>0</v>
      </c>
      <c r="BL72" s="24">
        <f t="shared" si="35"/>
        <v>0</v>
      </c>
      <c r="BM72" s="24">
        <f t="shared" si="35"/>
        <v>0</v>
      </c>
    </row>
    <row r="73" spans="3:65" s="6" customFormat="1" x14ac:dyDescent="0.25">
      <c r="C73" s="18" t="str">
        <v>SMS on-net</v>
      </c>
      <c r="G73" s="18" t="str">
        <v>SMS</v>
      </c>
      <c r="N73" s="24">
        <f t="shared" ref="N73:AG73" si="38">N30*N$49</f>
        <v>0</v>
      </c>
      <c r="O73" s="24">
        <f t="shared" si="38"/>
        <v>0</v>
      </c>
      <c r="P73" s="24">
        <f t="shared" si="38"/>
        <v>0</v>
      </c>
      <c r="Q73" s="24">
        <f t="shared" si="38"/>
        <v>0</v>
      </c>
      <c r="R73" s="24">
        <f t="shared" si="38"/>
        <v>0</v>
      </c>
      <c r="S73" s="24">
        <f t="shared" si="38"/>
        <v>0</v>
      </c>
      <c r="T73" s="24">
        <f t="shared" si="38"/>
        <v>0</v>
      </c>
      <c r="U73" s="24">
        <f t="shared" si="38"/>
        <v>0</v>
      </c>
      <c r="V73" s="24">
        <f t="shared" si="38"/>
        <v>0</v>
      </c>
      <c r="W73" s="24">
        <f t="shared" si="38"/>
        <v>0</v>
      </c>
      <c r="X73" s="24">
        <f t="shared" si="38"/>
        <v>0</v>
      </c>
      <c r="Y73" s="24">
        <f t="shared" si="38"/>
        <v>0</v>
      </c>
      <c r="Z73" s="24">
        <f t="shared" si="38"/>
        <v>0</v>
      </c>
      <c r="AA73" s="24">
        <f t="shared" si="38"/>
        <v>0</v>
      </c>
      <c r="AB73" s="24">
        <f t="shared" si="38"/>
        <v>0</v>
      </c>
      <c r="AC73" s="24">
        <f t="shared" si="38"/>
        <v>0</v>
      </c>
      <c r="AD73" s="24">
        <f t="shared" si="38"/>
        <v>0</v>
      </c>
      <c r="AE73" s="24">
        <f t="shared" si="38"/>
        <v>0</v>
      </c>
      <c r="AF73" s="24">
        <f t="shared" si="38"/>
        <v>0</v>
      </c>
      <c r="AG73" s="24">
        <f t="shared" si="38"/>
        <v>0</v>
      </c>
      <c r="AH73" s="24">
        <f t="shared" ref="AH73:BJ73" si="39">AH30*AH$49</f>
        <v>0</v>
      </c>
      <c r="AI73" s="24">
        <f t="shared" si="39"/>
        <v>0</v>
      </c>
      <c r="AJ73" s="24">
        <f t="shared" si="39"/>
        <v>0</v>
      </c>
      <c r="AK73" s="24">
        <f t="shared" si="39"/>
        <v>0</v>
      </c>
      <c r="AL73" s="24">
        <f t="shared" si="39"/>
        <v>0</v>
      </c>
      <c r="AM73" s="24">
        <f t="shared" si="39"/>
        <v>0</v>
      </c>
      <c r="AN73" s="24">
        <f t="shared" si="39"/>
        <v>0</v>
      </c>
      <c r="AO73" s="24">
        <f t="shared" si="39"/>
        <v>0</v>
      </c>
      <c r="AP73" s="24">
        <f t="shared" si="39"/>
        <v>0</v>
      </c>
      <c r="AQ73" s="24">
        <f t="shared" si="39"/>
        <v>0</v>
      </c>
      <c r="AR73" s="24">
        <f t="shared" si="39"/>
        <v>0</v>
      </c>
      <c r="AS73" s="24">
        <f t="shared" si="39"/>
        <v>0</v>
      </c>
      <c r="AT73" s="24">
        <f t="shared" si="39"/>
        <v>0</v>
      </c>
      <c r="AU73" s="24">
        <f t="shared" si="39"/>
        <v>0</v>
      </c>
      <c r="AV73" s="24">
        <f t="shared" si="39"/>
        <v>0</v>
      </c>
      <c r="AW73" s="24">
        <f t="shared" si="39"/>
        <v>0</v>
      </c>
      <c r="AX73" s="24">
        <f t="shared" si="39"/>
        <v>0</v>
      </c>
      <c r="AY73" s="24">
        <f t="shared" si="39"/>
        <v>0</v>
      </c>
      <c r="AZ73" s="24">
        <f t="shared" si="39"/>
        <v>0</v>
      </c>
      <c r="BA73" s="24">
        <f t="shared" si="39"/>
        <v>0</v>
      </c>
      <c r="BB73" s="24">
        <f t="shared" si="39"/>
        <v>0</v>
      </c>
      <c r="BC73" s="24">
        <f t="shared" si="39"/>
        <v>0</v>
      </c>
      <c r="BD73" s="24">
        <f t="shared" si="39"/>
        <v>0</v>
      </c>
      <c r="BE73" s="24">
        <f t="shared" si="39"/>
        <v>0</v>
      </c>
      <c r="BF73" s="24">
        <f t="shared" si="39"/>
        <v>0</v>
      </c>
      <c r="BG73" s="24">
        <f t="shared" si="39"/>
        <v>0</v>
      </c>
      <c r="BH73" s="24">
        <f t="shared" si="39"/>
        <v>0</v>
      </c>
      <c r="BI73" s="24">
        <f t="shared" si="39"/>
        <v>0</v>
      </c>
      <c r="BJ73" s="24">
        <f t="shared" si="39"/>
        <v>0</v>
      </c>
      <c r="BK73" s="24">
        <f t="shared" si="35"/>
        <v>0</v>
      </c>
      <c r="BL73" s="24">
        <f t="shared" si="35"/>
        <v>0</v>
      </c>
      <c r="BM73" s="24">
        <f t="shared" si="35"/>
        <v>0</v>
      </c>
    </row>
    <row r="74" spans="3:65" s="6" customFormat="1" x14ac:dyDescent="0.25">
      <c r="C74" s="18" t="str">
        <v>SMS salientes</v>
      </c>
      <c r="G74" s="18" t="str">
        <v>SMS</v>
      </c>
      <c r="N74" s="24">
        <f t="shared" ref="N74:AG74" si="40">N31*N$49</f>
        <v>0</v>
      </c>
      <c r="O74" s="24">
        <f t="shared" si="40"/>
        <v>0</v>
      </c>
      <c r="P74" s="24">
        <f t="shared" si="40"/>
        <v>0</v>
      </c>
      <c r="Q74" s="24">
        <f t="shared" si="40"/>
        <v>0</v>
      </c>
      <c r="R74" s="24">
        <f t="shared" si="40"/>
        <v>0</v>
      </c>
      <c r="S74" s="24">
        <f t="shared" si="40"/>
        <v>0</v>
      </c>
      <c r="T74" s="24">
        <f t="shared" si="40"/>
        <v>0</v>
      </c>
      <c r="U74" s="24">
        <f t="shared" si="40"/>
        <v>138040821.90399998</v>
      </c>
      <c r="V74" s="24">
        <f t="shared" si="40"/>
        <v>222474667.30127999</v>
      </c>
      <c r="W74" s="24">
        <f t="shared" si="40"/>
        <v>230885549.06471449</v>
      </c>
      <c r="X74" s="24">
        <f t="shared" si="40"/>
        <v>213117191.55578879</v>
      </c>
      <c r="Y74" s="24">
        <f t="shared" si="40"/>
        <v>181448367.03639925</v>
      </c>
      <c r="Z74" s="24">
        <f t="shared" si="40"/>
        <v>132414525.96051924</v>
      </c>
      <c r="AA74" s="24">
        <f t="shared" si="40"/>
        <v>103207719.43162847</v>
      </c>
      <c r="AB74" s="24">
        <f t="shared" si="40"/>
        <v>85564647.257926613</v>
      </c>
      <c r="AC74" s="24">
        <f t="shared" si="40"/>
        <v>75182029.626018763</v>
      </c>
      <c r="AD74" s="24">
        <f t="shared" si="40"/>
        <v>69789836.084385246</v>
      </c>
      <c r="AE74" s="24">
        <f t="shared" si="40"/>
        <v>68248648.47165437</v>
      </c>
      <c r="AF74" s="24">
        <f t="shared" si="40"/>
        <v>68024839.497347251</v>
      </c>
      <c r="AG74" s="24">
        <f t="shared" si="40"/>
        <v>67691111.005810961</v>
      </c>
      <c r="AH74" s="24">
        <f t="shared" ref="AH74:BJ74" si="41">AH31*AH$49</f>
        <v>69338523.256657645</v>
      </c>
      <c r="AI74" s="24">
        <f t="shared" si="41"/>
        <v>70415768.529878855</v>
      </c>
      <c r="AJ74" s="24">
        <f t="shared" si="41"/>
        <v>70945543.049817681</v>
      </c>
      <c r="AK74" s="24">
        <f t="shared" si="41"/>
        <v>71462105.554136917</v>
      </c>
      <c r="AL74" s="24">
        <f t="shared" si="41"/>
        <v>71964997.233278528</v>
      </c>
      <c r="AM74" s="24">
        <f t="shared" si="41"/>
        <v>72453865.274617329</v>
      </c>
      <c r="AN74" s="24">
        <f t="shared" si="41"/>
        <v>72929565.668073982</v>
      </c>
      <c r="AO74" s="24">
        <f t="shared" si="41"/>
        <v>73393031.472680062</v>
      </c>
      <c r="AP74" s="24">
        <f t="shared" si="41"/>
        <v>73844041.249648273</v>
      </c>
      <c r="AQ74" s="24">
        <f t="shared" si="41"/>
        <v>74282164.217213601</v>
      </c>
      <c r="AR74" s="24">
        <f t="shared" si="41"/>
        <v>74707271.201387763</v>
      </c>
      <c r="AS74" s="24">
        <f t="shared" si="41"/>
        <v>75119309.595526725</v>
      </c>
      <c r="AT74" s="24">
        <f t="shared" si="41"/>
        <v>75518233.371609986</v>
      </c>
      <c r="AU74" s="24">
        <f t="shared" si="41"/>
        <v>75903958.5803307</v>
      </c>
      <c r="AV74" s="24">
        <f t="shared" si="41"/>
        <v>76276418.406129971</v>
      </c>
      <c r="AW74" s="24">
        <f t="shared" si="41"/>
        <v>76635634.029318348</v>
      </c>
      <c r="AX74" s="24">
        <f t="shared" si="41"/>
        <v>76981693.70677118</v>
      </c>
      <c r="AY74" s="24">
        <f t="shared" si="41"/>
        <v>77314659.872050509</v>
      </c>
      <c r="AZ74" s="24">
        <f t="shared" si="41"/>
        <v>77634555.751757652</v>
      </c>
      <c r="BA74" s="24">
        <f t="shared" si="41"/>
        <v>77941422.481805459</v>
      </c>
      <c r="BB74" s="24">
        <f t="shared" si="41"/>
        <v>78235369.55003278</v>
      </c>
      <c r="BC74" s="24">
        <f t="shared" si="41"/>
        <v>78516573.788089022</v>
      </c>
      <c r="BD74" s="24">
        <f t="shared" si="41"/>
        <v>78785212.29265818</v>
      </c>
      <c r="BE74" s="24">
        <f t="shared" si="41"/>
        <v>79041435.171645358</v>
      </c>
      <c r="BF74" s="24">
        <f t="shared" si="41"/>
        <v>79279412.230390802</v>
      </c>
      <c r="BG74" s="24">
        <f t="shared" si="41"/>
        <v>79444336.108086646</v>
      </c>
      <c r="BH74" s="24">
        <f t="shared" si="41"/>
        <v>79548348.824699551</v>
      </c>
      <c r="BI74" s="24">
        <f t="shared" si="41"/>
        <v>79652497.720249116</v>
      </c>
      <c r="BJ74" s="24">
        <f t="shared" si="41"/>
        <v>79756782.973028034</v>
      </c>
      <c r="BK74" s="24">
        <f t="shared" si="35"/>
        <v>79861204.761562377</v>
      </c>
      <c r="BL74" s="24">
        <f t="shared" si="35"/>
        <v>79965763.264611959</v>
      </c>
      <c r="BM74" s="24">
        <f t="shared" si="35"/>
        <v>80070458.661170602</v>
      </c>
    </row>
    <row r="75" spans="3:65" s="6" customFormat="1" x14ac:dyDescent="0.25">
      <c r="C75" s="18" t="str">
        <v>SMS entrantes</v>
      </c>
      <c r="G75" s="18" t="str">
        <v>SMS</v>
      </c>
      <c r="N75" s="24">
        <f t="shared" ref="N75:AG75" si="42">N32*N$49</f>
        <v>0</v>
      </c>
      <c r="O75" s="24">
        <f t="shared" si="42"/>
        <v>0</v>
      </c>
      <c r="P75" s="24">
        <f t="shared" si="42"/>
        <v>0</v>
      </c>
      <c r="Q75" s="24">
        <f t="shared" si="42"/>
        <v>0</v>
      </c>
      <c r="R75" s="24">
        <f t="shared" si="42"/>
        <v>0</v>
      </c>
      <c r="S75" s="24">
        <f t="shared" si="42"/>
        <v>0</v>
      </c>
      <c r="T75" s="24">
        <f t="shared" si="42"/>
        <v>0</v>
      </c>
      <c r="U75" s="24">
        <f t="shared" si="42"/>
        <v>138040821.90399998</v>
      </c>
      <c r="V75" s="24">
        <f t="shared" si="42"/>
        <v>222474667.30127999</v>
      </c>
      <c r="W75" s="24">
        <f t="shared" si="42"/>
        <v>230885549.06471449</v>
      </c>
      <c r="X75" s="24">
        <f t="shared" si="42"/>
        <v>213117191.55578879</v>
      </c>
      <c r="Y75" s="24">
        <f t="shared" si="42"/>
        <v>181448367.03639925</v>
      </c>
      <c r="Z75" s="24">
        <f t="shared" si="42"/>
        <v>132414525.96051924</v>
      </c>
      <c r="AA75" s="24">
        <f t="shared" si="42"/>
        <v>103207719.43162847</v>
      </c>
      <c r="AB75" s="24">
        <f t="shared" si="42"/>
        <v>85564647.257926613</v>
      </c>
      <c r="AC75" s="24">
        <f t="shared" si="42"/>
        <v>75182029.626018763</v>
      </c>
      <c r="AD75" s="24">
        <f t="shared" si="42"/>
        <v>69789836.084385246</v>
      </c>
      <c r="AE75" s="24">
        <f t="shared" si="42"/>
        <v>68248648.47165437</v>
      </c>
      <c r="AF75" s="24">
        <f t="shared" si="42"/>
        <v>68024839.497347251</v>
      </c>
      <c r="AG75" s="24">
        <f t="shared" si="42"/>
        <v>67691111.005810961</v>
      </c>
      <c r="AH75" s="24">
        <f t="shared" ref="AH75:BJ75" si="43">AH32*AH$49</f>
        <v>69338523.256657645</v>
      </c>
      <c r="AI75" s="24">
        <f t="shared" si="43"/>
        <v>70415768.529878855</v>
      </c>
      <c r="AJ75" s="24">
        <f t="shared" si="43"/>
        <v>70945543.049817681</v>
      </c>
      <c r="AK75" s="24">
        <f t="shared" si="43"/>
        <v>71462105.554136917</v>
      </c>
      <c r="AL75" s="24">
        <f t="shared" si="43"/>
        <v>71964997.233278528</v>
      </c>
      <c r="AM75" s="24">
        <f t="shared" si="43"/>
        <v>72453865.274617329</v>
      </c>
      <c r="AN75" s="24">
        <f t="shared" si="43"/>
        <v>72929565.668073982</v>
      </c>
      <c r="AO75" s="24">
        <f t="shared" si="43"/>
        <v>73393031.472680062</v>
      </c>
      <c r="AP75" s="24">
        <f t="shared" si="43"/>
        <v>73844041.249648273</v>
      </c>
      <c r="AQ75" s="24">
        <f t="shared" si="43"/>
        <v>74282164.217213601</v>
      </c>
      <c r="AR75" s="24">
        <f t="shared" si="43"/>
        <v>74707271.201387763</v>
      </c>
      <c r="AS75" s="24">
        <f t="shared" si="43"/>
        <v>75119309.595526725</v>
      </c>
      <c r="AT75" s="24">
        <f t="shared" si="43"/>
        <v>75518233.371609986</v>
      </c>
      <c r="AU75" s="24">
        <f t="shared" si="43"/>
        <v>75903958.5803307</v>
      </c>
      <c r="AV75" s="24">
        <f t="shared" si="43"/>
        <v>76276418.406129971</v>
      </c>
      <c r="AW75" s="24">
        <f t="shared" si="43"/>
        <v>76635634.029318348</v>
      </c>
      <c r="AX75" s="24">
        <f t="shared" si="43"/>
        <v>76981693.70677118</v>
      </c>
      <c r="AY75" s="24">
        <f t="shared" si="43"/>
        <v>77314659.872050509</v>
      </c>
      <c r="AZ75" s="24">
        <f t="shared" si="43"/>
        <v>77634555.751757652</v>
      </c>
      <c r="BA75" s="24">
        <f t="shared" si="43"/>
        <v>77941422.481805459</v>
      </c>
      <c r="BB75" s="24">
        <f t="shared" si="43"/>
        <v>78235369.55003278</v>
      </c>
      <c r="BC75" s="24">
        <f t="shared" si="43"/>
        <v>78516573.788089022</v>
      </c>
      <c r="BD75" s="24">
        <f t="shared" si="43"/>
        <v>78785212.29265818</v>
      </c>
      <c r="BE75" s="24">
        <f t="shared" si="43"/>
        <v>79041435.171645358</v>
      </c>
      <c r="BF75" s="24">
        <f t="shared" si="43"/>
        <v>79279412.230390802</v>
      </c>
      <c r="BG75" s="24">
        <f t="shared" si="43"/>
        <v>79444336.108086646</v>
      </c>
      <c r="BH75" s="24">
        <f t="shared" si="43"/>
        <v>79548348.824699551</v>
      </c>
      <c r="BI75" s="24">
        <f t="shared" si="43"/>
        <v>79652497.720249116</v>
      </c>
      <c r="BJ75" s="24">
        <f t="shared" si="43"/>
        <v>79756782.973028034</v>
      </c>
      <c r="BK75" s="24">
        <f t="shared" si="35"/>
        <v>79861204.761562377</v>
      </c>
      <c r="BL75" s="24">
        <f t="shared" si="35"/>
        <v>79965763.264611959</v>
      </c>
      <c r="BM75" s="24">
        <f t="shared" si="35"/>
        <v>80070458.661170602</v>
      </c>
    </row>
    <row r="76" spans="3:65" s="6" customFormat="1" x14ac:dyDescent="0.25">
      <c r="C76" s="18" t="str">
        <v>Fixed Service21</v>
      </c>
      <c r="G76" s="18" t="str">
        <v>Fixed Unit21</v>
      </c>
      <c r="N76" s="24">
        <f t="shared" ref="N76:AG76" si="44">N33*N$49</f>
        <v>0</v>
      </c>
      <c r="O76" s="24">
        <f t="shared" si="44"/>
        <v>0</v>
      </c>
      <c r="P76" s="24">
        <f t="shared" si="44"/>
        <v>0</v>
      </c>
      <c r="Q76" s="24">
        <f t="shared" si="44"/>
        <v>0</v>
      </c>
      <c r="R76" s="24">
        <f t="shared" si="44"/>
        <v>0</v>
      </c>
      <c r="S76" s="24">
        <f t="shared" si="44"/>
        <v>0</v>
      </c>
      <c r="T76" s="24">
        <f t="shared" si="44"/>
        <v>0</v>
      </c>
      <c r="U76" s="24">
        <f t="shared" si="44"/>
        <v>0</v>
      </c>
      <c r="V76" s="24">
        <f t="shared" si="44"/>
        <v>0</v>
      </c>
      <c r="W76" s="24">
        <f t="shared" si="44"/>
        <v>0</v>
      </c>
      <c r="X76" s="24">
        <f t="shared" si="44"/>
        <v>0</v>
      </c>
      <c r="Y76" s="24">
        <f t="shared" si="44"/>
        <v>0</v>
      </c>
      <c r="Z76" s="24">
        <f t="shared" si="44"/>
        <v>0</v>
      </c>
      <c r="AA76" s="24">
        <f t="shared" si="44"/>
        <v>0</v>
      </c>
      <c r="AB76" s="24">
        <f t="shared" si="44"/>
        <v>0</v>
      </c>
      <c r="AC76" s="24">
        <f t="shared" si="44"/>
        <v>0</v>
      </c>
      <c r="AD76" s="24">
        <f t="shared" si="44"/>
        <v>0</v>
      </c>
      <c r="AE76" s="24">
        <f t="shared" si="44"/>
        <v>0</v>
      </c>
      <c r="AF76" s="24">
        <f t="shared" si="44"/>
        <v>0</v>
      </c>
      <c r="AG76" s="24">
        <f t="shared" si="44"/>
        <v>0</v>
      </c>
      <c r="AH76" s="24">
        <f t="shared" ref="AH76:BJ76" si="45">AH33*AH$49</f>
        <v>0</v>
      </c>
      <c r="AI76" s="24">
        <f t="shared" si="45"/>
        <v>0</v>
      </c>
      <c r="AJ76" s="24">
        <f t="shared" si="45"/>
        <v>0</v>
      </c>
      <c r="AK76" s="24">
        <f t="shared" si="45"/>
        <v>0</v>
      </c>
      <c r="AL76" s="24">
        <f t="shared" si="45"/>
        <v>0</v>
      </c>
      <c r="AM76" s="24">
        <f t="shared" si="45"/>
        <v>0</v>
      </c>
      <c r="AN76" s="24">
        <f t="shared" si="45"/>
        <v>0</v>
      </c>
      <c r="AO76" s="24">
        <f t="shared" si="45"/>
        <v>0</v>
      </c>
      <c r="AP76" s="24">
        <f t="shared" si="45"/>
        <v>0</v>
      </c>
      <c r="AQ76" s="24">
        <f t="shared" si="45"/>
        <v>0</v>
      </c>
      <c r="AR76" s="24">
        <f t="shared" si="45"/>
        <v>0</v>
      </c>
      <c r="AS76" s="24">
        <f t="shared" si="45"/>
        <v>0</v>
      </c>
      <c r="AT76" s="24">
        <f t="shared" si="45"/>
        <v>0</v>
      </c>
      <c r="AU76" s="24">
        <f t="shared" si="45"/>
        <v>0</v>
      </c>
      <c r="AV76" s="24">
        <f t="shared" si="45"/>
        <v>0</v>
      </c>
      <c r="AW76" s="24">
        <f t="shared" si="45"/>
        <v>0</v>
      </c>
      <c r="AX76" s="24">
        <f t="shared" si="45"/>
        <v>0</v>
      </c>
      <c r="AY76" s="24">
        <f t="shared" si="45"/>
        <v>0</v>
      </c>
      <c r="AZ76" s="24">
        <f t="shared" si="45"/>
        <v>0</v>
      </c>
      <c r="BA76" s="24">
        <f t="shared" si="45"/>
        <v>0</v>
      </c>
      <c r="BB76" s="24">
        <f t="shared" si="45"/>
        <v>0</v>
      </c>
      <c r="BC76" s="24">
        <f t="shared" si="45"/>
        <v>0</v>
      </c>
      <c r="BD76" s="24">
        <f t="shared" si="45"/>
        <v>0</v>
      </c>
      <c r="BE76" s="24">
        <f t="shared" si="45"/>
        <v>0</v>
      </c>
      <c r="BF76" s="24">
        <f t="shared" si="45"/>
        <v>0</v>
      </c>
      <c r="BG76" s="24">
        <f t="shared" si="45"/>
        <v>0</v>
      </c>
      <c r="BH76" s="24">
        <f t="shared" si="45"/>
        <v>0</v>
      </c>
      <c r="BI76" s="24">
        <f t="shared" si="45"/>
        <v>0</v>
      </c>
      <c r="BJ76" s="24">
        <f t="shared" si="45"/>
        <v>0</v>
      </c>
      <c r="BK76" s="24">
        <f t="shared" si="35"/>
        <v>0</v>
      </c>
      <c r="BL76" s="24">
        <f t="shared" si="35"/>
        <v>0</v>
      </c>
      <c r="BM76" s="24">
        <f t="shared" si="35"/>
        <v>0</v>
      </c>
    </row>
    <row r="77" spans="3:65" s="6" customFormat="1" x14ac:dyDescent="0.25">
      <c r="C77" s="18" t="str">
        <v>Enlaces dedicados</v>
      </c>
      <c r="G77" s="18" t="str">
        <v>Mbps</v>
      </c>
      <c r="N77" s="24">
        <f t="shared" ref="N77:AG77" si="46">N34*N$49</f>
        <v>0</v>
      </c>
      <c r="O77" s="24">
        <f t="shared" si="46"/>
        <v>0</v>
      </c>
      <c r="P77" s="24">
        <f t="shared" si="46"/>
        <v>0</v>
      </c>
      <c r="Q77" s="24">
        <f t="shared" si="46"/>
        <v>0</v>
      </c>
      <c r="R77" s="24">
        <f t="shared" si="46"/>
        <v>0</v>
      </c>
      <c r="S77" s="24">
        <f t="shared" si="46"/>
        <v>0</v>
      </c>
      <c r="T77" s="24">
        <f t="shared" si="46"/>
        <v>0</v>
      </c>
      <c r="U77" s="24">
        <f t="shared" si="46"/>
        <v>24663.712419402636</v>
      </c>
      <c r="V77" s="24">
        <f t="shared" si="46"/>
        <v>63819.959644842915</v>
      </c>
      <c r="W77" s="24">
        <f t="shared" si="46"/>
        <v>126513.35698401042</v>
      </c>
      <c r="X77" s="24">
        <f t="shared" si="46"/>
        <v>190731.8627865469</v>
      </c>
      <c r="Y77" s="24">
        <f t="shared" si="46"/>
        <v>255660.35783839153</v>
      </c>
      <c r="Z77" s="24">
        <f t="shared" si="46"/>
        <v>282576.62135323382</v>
      </c>
      <c r="AA77" s="24">
        <f t="shared" si="46"/>
        <v>304995.19524616643</v>
      </c>
      <c r="AB77" s="24">
        <f t="shared" si="46"/>
        <v>326009.2694165904</v>
      </c>
      <c r="AC77" s="24">
        <f t="shared" si="46"/>
        <v>341877.62994877767</v>
      </c>
      <c r="AD77" s="24">
        <f t="shared" si="46"/>
        <v>361013.60179289494</v>
      </c>
      <c r="AE77" s="24">
        <f t="shared" si="46"/>
        <v>368611.79446551768</v>
      </c>
      <c r="AF77" s="24">
        <f t="shared" si="46"/>
        <v>383601.61371522793</v>
      </c>
      <c r="AG77" s="24">
        <f t="shared" si="46"/>
        <v>391423.56237599009</v>
      </c>
      <c r="AH77" s="24">
        <f t="shared" ref="AH77:BJ77" si="47">AH34*AH$49</f>
        <v>404581.47327188915</v>
      </c>
      <c r="AI77" s="24">
        <f t="shared" si="47"/>
        <v>405564.05888707819</v>
      </c>
      <c r="AJ77" s="24">
        <f t="shared" si="47"/>
        <v>405360.52329536044</v>
      </c>
      <c r="AK77" s="24">
        <f t="shared" si="47"/>
        <v>405381.5787014002</v>
      </c>
      <c r="AL77" s="24">
        <f t="shared" si="47"/>
        <v>405402.63410743995</v>
      </c>
      <c r="AM77" s="24">
        <f t="shared" si="47"/>
        <v>405430.70798215969</v>
      </c>
      <c r="AN77" s="24">
        <f t="shared" si="47"/>
        <v>405451.76338819938</v>
      </c>
      <c r="AO77" s="24">
        <f t="shared" si="47"/>
        <v>405465.80032555922</v>
      </c>
      <c r="AP77" s="24">
        <f t="shared" si="47"/>
        <v>405486.85573159903</v>
      </c>
      <c r="AQ77" s="24">
        <f t="shared" si="47"/>
        <v>415425.00738236762</v>
      </c>
      <c r="AR77" s="24">
        <f t="shared" si="47"/>
        <v>415453.08125708729</v>
      </c>
      <c r="AS77" s="24">
        <f t="shared" si="47"/>
        <v>418099.04394941771</v>
      </c>
      <c r="AT77" s="24">
        <f t="shared" si="47"/>
        <v>418120.09935545741</v>
      </c>
      <c r="AU77" s="24">
        <f t="shared" si="47"/>
        <v>418141.15476149716</v>
      </c>
      <c r="AV77" s="24">
        <f t="shared" si="47"/>
        <v>418148.17323017708</v>
      </c>
      <c r="AW77" s="24">
        <f t="shared" si="47"/>
        <v>418176.24710489681</v>
      </c>
      <c r="AX77" s="24">
        <f t="shared" si="47"/>
        <v>418183.26557357673</v>
      </c>
      <c r="AY77" s="24">
        <f t="shared" si="47"/>
        <v>418204.32097961649</v>
      </c>
      <c r="AZ77" s="24">
        <f t="shared" si="47"/>
        <v>418218.35791697633</v>
      </c>
      <c r="BA77" s="24">
        <f t="shared" si="47"/>
        <v>418239.41332301614</v>
      </c>
      <c r="BB77" s="24">
        <f t="shared" si="47"/>
        <v>418246.43179169606</v>
      </c>
      <c r="BC77" s="24">
        <f t="shared" si="47"/>
        <v>418253.45026037598</v>
      </c>
      <c r="BD77" s="24">
        <f t="shared" si="47"/>
        <v>418267.48719773575</v>
      </c>
      <c r="BE77" s="24">
        <f t="shared" si="47"/>
        <v>418281.52413509559</v>
      </c>
      <c r="BF77" s="24">
        <f t="shared" si="47"/>
        <v>418288.54260377551</v>
      </c>
      <c r="BG77" s="24">
        <f t="shared" si="47"/>
        <v>418302.5795411354</v>
      </c>
      <c r="BH77" s="24">
        <f t="shared" si="47"/>
        <v>418309.59800981532</v>
      </c>
      <c r="BI77" s="24">
        <f t="shared" si="47"/>
        <v>418316.61647849524</v>
      </c>
      <c r="BJ77" s="24">
        <f t="shared" si="47"/>
        <v>418316.61647849524</v>
      </c>
      <c r="BK77" s="24">
        <f t="shared" si="35"/>
        <v>418323.63494717516</v>
      </c>
      <c r="BL77" s="24">
        <f t="shared" si="35"/>
        <v>418323.63494717516</v>
      </c>
      <c r="BM77" s="24">
        <f t="shared" si="35"/>
        <v>418337.671884535</v>
      </c>
    </row>
    <row r="78" spans="3:65" s="6" customFormat="1" x14ac:dyDescent="0.25">
      <c r="C78" s="18" t="str">
        <v>xDSL propio (líneas)</v>
      </c>
      <c r="G78" s="18" t="str">
        <v># lineas</v>
      </c>
      <c r="N78" s="24">
        <f t="shared" ref="N78:AG78" si="48">N35*N$49</f>
        <v>0</v>
      </c>
      <c r="O78" s="24">
        <f t="shared" si="48"/>
        <v>0</v>
      </c>
      <c r="P78" s="24">
        <f t="shared" si="48"/>
        <v>0</v>
      </c>
      <c r="Q78" s="24">
        <f t="shared" si="48"/>
        <v>0</v>
      </c>
      <c r="R78" s="24">
        <f t="shared" si="48"/>
        <v>0</v>
      </c>
      <c r="S78" s="24">
        <f t="shared" si="48"/>
        <v>0</v>
      </c>
      <c r="T78" s="24">
        <f t="shared" si="48"/>
        <v>0</v>
      </c>
      <c r="U78" s="24">
        <f t="shared" si="48"/>
        <v>954322.82556666655</v>
      </c>
      <c r="V78" s="24">
        <f t="shared" si="48"/>
        <v>1980605.2501999999</v>
      </c>
      <c r="W78" s="24">
        <f t="shared" si="48"/>
        <v>3078847.2738999999</v>
      </c>
      <c r="X78" s="24">
        <f t="shared" si="48"/>
        <v>4293574.5132600013</v>
      </c>
      <c r="Y78" s="24">
        <f t="shared" si="48"/>
        <v>5650764.3516574427</v>
      </c>
      <c r="Z78" s="24">
        <f t="shared" si="48"/>
        <v>5920401.4328720802</v>
      </c>
      <c r="AA78" s="24">
        <f t="shared" si="48"/>
        <v>6177344.0062981807</v>
      </c>
      <c r="AB78" s="24">
        <f t="shared" si="48"/>
        <v>6422735.2201892715</v>
      </c>
      <c r="AC78" s="24">
        <f t="shared" si="48"/>
        <v>6656785.5300854649</v>
      </c>
      <c r="AD78" s="24">
        <f t="shared" si="48"/>
        <v>6879495.6301008323</v>
      </c>
      <c r="AE78" s="24">
        <f t="shared" si="48"/>
        <v>7091655.4572791699</v>
      </c>
      <c r="AF78" s="24">
        <f t="shared" si="48"/>
        <v>7294714.2206480475</v>
      </c>
      <c r="AG78" s="24">
        <f t="shared" si="48"/>
        <v>7489651.3619792983</v>
      </c>
      <c r="AH78" s="24">
        <f t="shared" ref="AH78:BJ78" si="49">AH35*AH$49</f>
        <v>7636952.8328709854</v>
      </c>
      <c r="AI78" s="24">
        <f t="shared" si="49"/>
        <v>7738581.5920246495</v>
      </c>
      <c r="AJ78" s="24">
        <f t="shared" si="49"/>
        <v>7836477.4132559169</v>
      </c>
      <c r="AK78" s="24">
        <f t="shared" si="49"/>
        <v>7931357.5832567606</v>
      </c>
      <c r="AL78" s="24">
        <f t="shared" si="49"/>
        <v>8024628.8928088527</v>
      </c>
      <c r="AM78" s="24">
        <f t="shared" si="49"/>
        <v>8116801.0762223983</v>
      </c>
      <c r="AN78" s="24">
        <f t="shared" si="49"/>
        <v>8206255.6255795462</v>
      </c>
      <c r="AO78" s="24">
        <f t="shared" si="49"/>
        <v>8291999.4841834866</v>
      </c>
      <c r="AP78" s="24">
        <f t="shared" si="49"/>
        <v>8374448.0203898018</v>
      </c>
      <c r="AQ78" s="24">
        <f t="shared" si="49"/>
        <v>8453923.6072781235</v>
      </c>
      <c r="AR78" s="24">
        <f t="shared" si="49"/>
        <v>8530261.7634079847</v>
      </c>
      <c r="AS78" s="24">
        <f t="shared" si="49"/>
        <v>8603093.5126249604</v>
      </c>
      <c r="AT78" s="24">
        <f t="shared" si="49"/>
        <v>8672359.1249700598</v>
      </c>
      <c r="AU78" s="24">
        <f t="shared" si="49"/>
        <v>8738297.520279238</v>
      </c>
      <c r="AV78" s="24">
        <f t="shared" si="49"/>
        <v>8801078.8208628763</v>
      </c>
      <c r="AW78" s="24">
        <f t="shared" si="49"/>
        <v>8860491.5731768385</v>
      </c>
      <c r="AX78" s="24">
        <f t="shared" si="49"/>
        <v>8916177.2393119559</v>
      </c>
      <c r="AY78" s="24">
        <f t="shared" si="49"/>
        <v>8968046.725154642</v>
      </c>
      <c r="AZ78" s="24">
        <f t="shared" si="49"/>
        <v>9016285.5467911176</v>
      </c>
      <c r="BA78" s="24">
        <f t="shared" si="49"/>
        <v>9061057.394885689</v>
      </c>
      <c r="BB78" s="24">
        <f t="shared" si="49"/>
        <v>9102228.575549569</v>
      </c>
      <c r="BC78" s="24">
        <f t="shared" si="49"/>
        <v>9139535.1804202683</v>
      </c>
      <c r="BD78" s="24">
        <f t="shared" si="49"/>
        <v>9172927.3905999511</v>
      </c>
      <c r="BE78" s="24">
        <f t="shared" si="49"/>
        <v>9202588.7188752387</v>
      </c>
      <c r="BF78" s="24">
        <f t="shared" si="49"/>
        <v>9223053.3731737081</v>
      </c>
      <c r="BG78" s="24">
        <f t="shared" si="49"/>
        <v>9236131.0049350318</v>
      </c>
      <c r="BH78" s="24">
        <f t="shared" si="49"/>
        <v>9249227.1798453052</v>
      </c>
      <c r="BI78" s="24">
        <f t="shared" si="49"/>
        <v>9262341.9241973963</v>
      </c>
      <c r="BJ78" s="24">
        <f t="shared" si="49"/>
        <v>9275475.2643214408</v>
      </c>
      <c r="BK78" s="24">
        <f t="shared" si="35"/>
        <v>9301816.5123793129</v>
      </c>
      <c r="BL78" s="24">
        <f t="shared" si="35"/>
        <v>9295207.8665497918</v>
      </c>
      <c r="BM78" s="24">
        <f t="shared" si="35"/>
        <v>9308387.8082356174</v>
      </c>
    </row>
    <row r="79" spans="3:65" s="6" customFormat="1" x14ac:dyDescent="0.25">
      <c r="C79" s="18" t="str">
        <v>xDSL propio (contendido)</v>
      </c>
      <c r="G79" s="18" t="str">
        <v>Mbps</v>
      </c>
      <c r="N79" s="24">
        <f t="shared" ref="N79:AG79" si="50">N36*N$49</f>
        <v>0</v>
      </c>
      <c r="O79" s="24">
        <f t="shared" si="50"/>
        <v>0</v>
      </c>
      <c r="P79" s="24">
        <f t="shared" si="50"/>
        <v>0</v>
      </c>
      <c r="Q79" s="24">
        <f t="shared" si="50"/>
        <v>0</v>
      </c>
      <c r="R79" s="24">
        <f t="shared" si="50"/>
        <v>0</v>
      </c>
      <c r="S79" s="24">
        <f t="shared" si="50"/>
        <v>0</v>
      </c>
      <c r="T79" s="24">
        <f t="shared" si="50"/>
        <v>0</v>
      </c>
      <c r="U79" s="24">
        <f t="shared" si="50"/>
        <v>180456.89115418182</v>
      </c>
      <c r="V79" s="24">
        <f t="shared" si="50"/>
        <v>411907.02727757581</v>
      </c>
      <c r="W79" s="24">
        <f t="shared" si="50"/>
        <v>698471.73086218187</v>
      </c>
      <c r="X79" s="24">
        <f t="shared" si="50"/>
        <v>1044272.3243999999</v>
      </c>
      <c r="Y79" s="24">
        <f t="shared" si="50"/>
        <v>1405706.5385932506</v>
      </c>
      <c r="Z79" s="24">
        <f t="shared" si="50"/>
        <v>1505706.9463670861</v>
      </c>
      <c r="AA79" s="24">
        <f t="shared" si="50"/>
        <v>1605567.5965932303</v>
      </c>
      <c r="AB79" s="24">
        <f t="shared" si="50"/>
        <v>1705598.9593751023</v>
      </c>
      <c r="AC79" s="24">
        <f t="shared" si="50"/>
        <v>1805898.3917611458</v>
      </c>
      <c r="AD79" s="24">
        <f t="shared" si="50"/>
        <v>1906294.4889449496</v>
      </c>
      <c r="AE79" s="24">
        <f t="shared" si="50"/>
        <v>2006768.6367524909</v>
      </c>
      <c r="AF79" s="24">
        <f t="shared" si="50"/>
        <v>2107598.3121909848</v>
      </c>
      <c r="AG79" s="24">
        <f t="shared" si="50"/>
        <v>2209179.0992251835</v>
      </c>
      <c r="AH79" s="24">
        <f t="shared" ref="AH79:BJ79" si="51">AH36*AH$49</f>
        <v>2311558.9277697625</v>
      </c>
      <c r="AI79" s="24">
        <f t="shared" si="51"/>
        <v>2343142.5167466798</v>
      </c>
      <c r="AJ79" s="24">
        <f t="shared" si="51"/>
        <v>2373501.3729294171</v>
      </c>
      <c r="AK79" s="24">
        <f t="shared" si="51"/>
        <v>2402809.7466575392</v>
      </c>
      <c r="AL79" s="24">
        <f t="shared" si="51"/>
        <v>2431330.5718290089</v>
      </c>
      <c r="AM79" s="24">
        <f t="shared" si="51"/>
        <v>2459658.3496023407</v>
      </c>
      <c r="AN79" s="24">
        <f t="shared" si="51"/>
        <v>2487509.2604589327</v>
      </c>
      <c r="AO79" s="24">
        <f t="shared" si="51"/>
        <v>2514180.6478570942</v>
      </c>
      <c r="AP79" s="24">
        <f t="shared" si="51"/>
        <v>2539769.9030524436</v>
      </c>
      <c r="AQ79" s="24">
        <f t="shared" si="51"/>
        <v>2564432.8006432117</v>
      </c>
      <c r="AR79" s="24">
        <f t="shared" si="51"/>
        <v>2588210.0515237795</v>
      </c>
      <c r="AS79" s="24">
        <f t="shared" si="51"/>
        <v>2610960.693820707</v>
      </c>
      <c r="AT79" s="24">
        <f t="shared" si="51"/>
        <v>2632600.7994707553</v>
      </c>
      <c r="AU79" s="24">
        <f t="shared" si="51"/>
        <v>2653177.8912938046</v>
      </c>
      <c r="AV79" s="24">
        <f t="shared" si="51"/>
        <v>2672790.0674434039</v>
      </c>
      <c r="AW79" s="24">
        <f t="shared" si="51"/>
        <v>2691442.9188395389</v>
      </c>
      <c r="AX79" s="24">
        <f t="shared" si="51"/>
        <v>2709001.9742170288</v>
      </c>
      <c r="AY79" s="24">
        <f t="shared" si="51"/>
        <v>2725383.1769857383</v>
      </c>
      <c r="AZ79" s="24">
        <f t="shared" si="51"/>
        <v>2740616.2811221457</v>
      </c>
      <c r="BA79" s="24">
        <f t="shared" si="51"/>
        <v>2754784.6041867314</v>
      </c>
      <c r="BB79" s="24">
        <f t="shared" si="51"/>
        <v>2767904.597622213</v>
      </c>
      <c r="BC79" s="24">
        <f t="shared" si="51"/>
        <v>2779878.3239336642</v>
      </c>
      <c r="BD79" s="24">
        <f t="shared" si="51"/>
        <v>2790642.8692053785</v>
      </c>
      <c r="BE79" s="24">
        <f t="shared" si="51"/>
        <v>2800230.7828738266</v>
      </c>
      <c r="BF79" s="24">
        <f t="shared" si="51"/>
        <v>2808721.3660339834</v>
      </c>
      <c r="BG79" s="24">
        <f t="shared" si="51"/>
        <v>2812703.9325723047</v>
      </c>
      <c r="BH79" s="24">
        <f t="shared" si="51"/>
        <v>2816692.1461058832</v>
      </c>
      <c r="BI79" s="24">
        <f t="shared" si="51"/>
        <v>2820686.0146417548</v>
      </c>
      <c r="BJ79" s="24">
        <f t="shared" si="51"/>
        <v>2824685.5461983094</v>
      </c>
      <c r="BK79" s="24">
        <f t="shared" si="35"/>
        <v>2828690.7488053078</v>
      </c>
      <c r="BL79" s="24">
        <f t="shared" si="35"/>
        <v>2832701.6305038929</v>
      </c>
      <c r="BM79" s="24">
        <f t="shared" si="35"/>
        <v>2836718.1993466122</v>
      </c>
    </row>
    <row r="80" spans="3:65" s="6" customFormat="1" x14ac:dyDescent="0.25">
      <c r="C80" s="18" t="str">
        <v>xDSL ajeno (líneas)</v>
      </c>
      <c r="G80" s="18" t="str">
        <v># lineas</v>
      </c>
      <c r="N80" s="24">
        <f t="shared" ref="N80:AG80" si="52">N37*N$49</f>
        <v>0</v>
      </c>
      <c r="O80" s="24">
        <f t="shared" si="52"/>
        <v>0</v>
      </c>
      <c r="P80" s="24">
        <f t="shared" si="52"/>
        <v>0</v>
      </c>
      <c r="Q80" s="24">
        <f t="shared" si="52"/>
        <v>0</v>
      </c>
      <c r="R80" s="24">
        <f t="shared" si="52"/>
        <v>0</v>
      </c>
      <c r="S80" s="24">
        <f t="shared" si="52"/>
        <v>0</v>
      </c>
      <c r="T80" s="24">
        <f t="shared" si="52"/>
        <v>0</v>
      </c>
      <c r="U80" s="24">
        <f t="shared" si="52"/>
        <v>0</v>
      </c>
      <c r="V80" s="24">
        <f t="shared" si="52"/>
        <v>0</v>
      </c>
      <c r="W80" s="24">
        <f t="shared" si="52"/>
        <v>0</v>
      </c>
      <c r="X80" s="24">
        <f t="shared" si="52"/>
        <v>0</v>
      </c>
      <c r="Y80" s="24">
        <f t="shared" si="52"/>
        <v>0</v>
      </c>
      <c r="Z80" s="24">
        <f t="shared" si="52"/>
        <v>0</v>
      </c>
      <c r="AA80" s="24">
        <f t="shared" si="52"/>
        <v>0</v>
      </c>
      <c r="AB80" s="24">
        <f t="shared" si="52"/>
        <v>0</v>
      </c>
      <c r="AC80" s="24">
        <f t="shared" si="52"/>
        <v>0</v>
      </c>
      <c r="AD80" s="24">
        <f t="shared" si="52"/>
        <v>0</v>
      </c>
      <c r="AE80" s="24">
        <f t="shared" si="52"/>
        <v>0</v>
      </c>
      <c r="AF80" s="24">
        <f t="shared" si="52"/>
        <v>0</v>
      </c>
      <c r="AG80" s="24">
        <f t="shared" si="52"/>
        <v>0</v>
      </c>
      <c r="AH80" s="24">
        <f t="shared" ref="AH80:BJ80" si="53">AH37*AH$49</f>
        <v>0</v>
      </c>
      <c r="AI80" s="24">
        <f t="shared" si="53"/>
        <v>0</v>
      </c>
      <c r="AJ80" s="24">
        <f t="shared" si="53"/>
        <v>0</v>
      </c>
      <c r="AK80" s="24">
        <f t="shared" si="53"/>
        <v>0</v>
      </c>
      <c r="AL80" s="24">
        <f t="shared" si="53"/>
        <v>0</v>
      </c>
      <c r="AM80" s="24">
        <f t="shared" si="53"/>
        <v>0</v>
      </c>
      <c r="AN80" s="24">
        <f t="shared" si="53"/>
        <v>0</v>
      </c>
      <c r="AO80" s="24">
        <f t="shared" si="53"/>
        <v>0</v>
      </c>
      <c r="AP80" s="24">
        <f t="shared" si="53"/>
        <v>0</v>
      </c>
      <c r="AQ80" s="24">
        <f t="shared" si="53"/>
        <v>0</v>
      </c>
      <c r="AR80" s="24">
        <f t="shared" si="53"/>
        <v>0</v>
      </c>
      <c r="AS80" s="24">
        <f t="shared" si="53"/>
        <v>0</v>
      </c>
      <c r="AT80" s="24">
        <f t="shared" si="53"/>
        <v>0</v>
      </c>
      <c r="AU80" s="24">
        <f t="shared" si="53"/>
        <v>0</v>
      </c>
      <c r="AV80" s="24">
        <f t="shared" si="53"/>
        <v>0</v>
      </c>
      <c r="AW80" s="24">
        <f t="shared" si="53"/>
        <v>0</v>
      </c>
      <c r="AX80" s="24">
        <f t="shared" si="53"/>
        <v>0</v>
      </c>
      <c r="AY80" s="24">
        <f t="shared" si="53"/>
        <v>0</v>
      </c>
      <c r="AZ80" s="24">
        <f t="shared" si="53"/>
        <v>0</v>
      </c>
      <c r="BA80" s="24">
        <f t="shared" si="53"/>
        <v>0</v>
      </c>
      <c r="BB80" s="24">
        <f t="shared" si="53"/>
        <v>0</v>
      </c>
      <c r="BC80" s="24">
        <f t="shared" si="53"/>
        <v>0</v>
      </c>
      <c r="BD80" s="24">
        <f t="shared" si="53"/>
        <v>0</v>
      </c>
      <c r="BE80" s="24">
        <f t="shared" si="53"/>
        <v>0</v>
      </c>
      <c r="BF80" s="24">
        <f t="shared" si="53"/>
        <v>0</v>
      </c>
      <c r="BG80" s="24">
        <f t="shared" si="53"/>
        <v>0</v>
      </c>
      <c r="BH80" s="24">
        <f t="shared" si="53"/>
        <v>0</v>
      </c>
      <c r="BI80" s="24">
        <f t="shared" si="53"/>
        <v>0</v>
      </c>
      <c r="BJ80" s="24">
        <f t="shared" si="53"/>
        <v>0</v>
      </c>
      <c r="BK80" s="24">
        <f t="shared" si="35"/>
        <v>0</v>
      </c>
      <c r="BL80" s="24">
        <f t="shared" si="35"/>
        <v>0</v>
      </c>
      <c r="BM80" s="24">
        <f t="shared" si="35"/>
        <v>0</v>
      </c>
    </row>
    <row r="81" spans="1:72" s="6" customFormat="1" x14ac:dyDescent="0.25">
      <c r="C81" s="18" t="str">
        <v>xDSL ajeno (bitstream)</v>
      </c>
      <c r="G81" s="18" t="str">
        <v>Mbps</v>
      </c>
      <c r="N81" s="24">
        <f t="shared" ref="N81:AG81" si="54">N38*N$49</f>
        <v>0</v>
      </c>
      <c r="O81" s="24">
        <f t="shared" si="54"/>
        <v>0</v>
      </c>
      <c r="P81" s="24">
        <f t="shared" si="54"/>
        <v>0</v>
      </c>
      <c r="Q81" s="24">
        <f t="shared" si="54"/>
        <v>0</v>
      </c>
      <c r="R81" s="24">
        <f t="shared" si="54"/>
        <v>0</v>
      </c>
      <c r="S81" s="24">
        <f t="shared" si="54"/>
        <v>0</v>
      </c>
      <c r="T81" s="24">
        <f t="shared" si="54"/>
        <v>0</v>
      </c>
      <c r="U81" s="24">
        <f t="shared" si="54"/>
        <v>0</v>
      </c>
      <c r="V81" s="24">
        <f t="shared" si="54"/>
        <v>0</v>
      </c>
      <c r="W81" s="24">
        <f t="shared" si="54"/>
        <v>0</v>
      </c>
      <c r="X81" s="24">
        <f t="shared" si="54"/>
        <v>0</v>
      </c>
      <c r="Y81" s="24">
        <f t="shared" si="54"/>
        <v>0</v>
      </c>
      <c r="Z81" s="24">
        <f t="shared" si="54"/>
        <v>0</v>
      </c>
      <c r="AA81" s="24">
        <f t="shared" si="54"/>
        <v>0</v>
      </c>
      <c r="AB81" s="24">
        <f t="shared" si="54"/>
        <v>0</v>
      </c>
      <c r="AC81" s="24">
        <f t="shared" si="54"/>
        <v>0</v>
      </c>
      <c r="AD81" s="24">
        <f t="shared" si="54"/>
        <v>0</v>
      </c>
      <c r="AE81" s="24">
        <f t="shared" si="54"/>
        <v>0</v>
      </c>
      <c r="AF81" s="24">
        <f t="shared" si="54"/>
        <v>0</v>
      </c>
      <c r="AG81" s="24">
        <f t="shared" si="54"/>
        <v>0</v>
      </c>
      <c r="AH81" s="24">
        <f t="shared" ref="AH81:BJ81" si="55">AH38*AH$49</f>
        <v>0</v>
      </c>
      <c r="AI81" s="24">
        <f t="shared" si="55"/>
        <v>0</v>
      </c>
      <c r="AJ81" s="24">
        <f t="shared" si="55"/>
        <v>0</v>
      </c>
      <c r="AK81" s="24">
        <f t="shared" si="55"/>
        <v>0</v>
      </c>
      <c r="AL81" s="24">
        <f t="shared" si="55"/>
        <v>0</v>
      </c>
      <c r="AM81" s="24">
        <f t="shared" si="55"/>
        <v>0</v>
      </c>
      <c r="AN81" s="24">
        <f t="shared" si="55"/>
        <v>0</v>
      </c>
      <c r="AO81" s="24">
        <f t="shared" si="55"/>
        <v>0</v>
      </c>
      <c r="AP81" s="24">
        <f t="shared" si="55"/>
        <v>0</v>
      </c>
      <c r="AQ81" s="24">
        <f t="shared" si="55"/>
        <v>0</v>
      </c>
      <c r="AR81" s="24">
        <f t="shared" si="55"/>
        <v>0</v>
      </c>
      <c r="AS81" s="24">
        <f t="shared" si="55"/>
        <v>0</v>
      </c>
      <c r="AT81" s="24">
        <f t="shared" si="55"/>
        <v>0</v>
      </c>
      <c r="AU81" s="24">
        <f t="shared" si="55"/>
        <v>0</v>
      </c>
      <c r="AV81" s="24">
        <f t="shared" si="55"/>
        <v>0</v>
      </c>
      <c r="AW81" s="24">
        <f t="shared" si="55"/>
        <v>0</v>
      </c>
      <c r="AX81" s="24">
        <f t="shared" si="55"/>
        <v>0</v>
      </c>
      <c r="AY81" s="24">
        <f t="shared" si="55"/>
        <v>0</v>
      </c>
      <c r="AZ81" s="24">
        <f t="shared" si="55"/>
        <v>0</v>
      </c>
      <c r="BA81" s="24">
        <f t="shared" si="55"/>
        <v>0</v>
      </c>
      <c r="BB81" s="24">
        <f t="shared" si="55"/>
        <v>0</v>
      </c>
      <c r="BC81" s="24">
        <f t="shared" si="55"/>
        <v>0</v>
      </c>
      <c r="BD81" s="24">
        <f t="shared" si="55"/>
        <v>0</v>
      </c>
      <c r="BE81" s="24">
        <f t="shared" si="55"/>
        <v>0</v>
      </c>
      <c r="BF81" s="24">
        <f t="shared" si="55"/>
        <v>0</v>
      </c>
      <c r="BG81" s="24">
        <f t="shared" si="55"/>
        <v>0</v>
      </c>
      <c r="BH81" s="24">
        <f t="shared" si="55"/>
        <v>0</v>
      </c>
      <c r="BI81" s="24">
        <f t="shared" si="55"/>
        <v>0</v>
      </c>
      <c r="BJ81" s="24">
        <f t="shared" si="55"/>
        <v>0</v>
      </c>
      <c r="BK81" s="24">
        <f t="shared" si="35"/>
        <v>0</v>
      </c>
      <c r="BL81" s="24">
        <f t="shared" si="35"/>
        <v>0</v>
      </c>
      <c r="BM81" s="24">
        <f t="shared" si="35"/>
        <v>0</v>
      </c>
    </row>
    <row r="82" spans="1:72" s="6" customFormat="1" x14ac:dyDescent="0.25">
      <c r="C82" s="18" t="str">
        <v>Fixed Service27</v>
      </c>
      <c r="G82" s="18" t="str">
        <v>Fixed Unit27</v>
      </c>
      <c r="N82" s="24">
        <f t="shared" ref="N82:AG82" si="56">N39*N$49</f>
        <v>0</v>
      </c>
      <c r="O82" s="24">
        <f t="shared" si="56"/>
        <v>0</v>
      </c>
      <c r="P82" s="24">
        <f t="shared" si="56"/>
        <v>0</v>
      </c>
      <c r="Q82" s="24">
        <f t="shared" si="56"/>
        <v>0</v>
      </c>
      <c r="R82" s="24">
        <f t="shared" si="56"/>
        <v>0</v>
      </c>
      <c r="S82" s="24">
        <f t="shared" si="56"/>
        <v>0</v>
      </c>
      <c r="T82" s="24">
        <f t="shared" si="56"/>
        <v>0</v>
      </c>
      <c r="U82" s="24">
        <f t="shared" si="56"/>
        <v>0</v>
      </c>
      <c r="V82" s="24">
        <f t="shared" si="56"/>
        <v>0</v>
      </c>
      <c r="W82" s="24">
        <f t="shared" si="56"/>
        <v>0</v>
      </c>
      <c r="X82" s="24">
        <f t="shared" si="56"/>
        <v>0</v>
      </c>
      <c r="Y82" s="24">
        <f t="shared" si="56"/>
        <v>0</v>
      </c>
      <c r="Z82" s="24">
        <f t="shared" si="56"/>
        <v>0</v>
      </c>
      <c r="AA82" s="24">
        <f t="shared" si="56"/>
        <v>0</v>
      </c>
      <c r="AB82" s="24">
        <f t="shared" si="56"/>
        <v>0</v>
      </c>
      <c r="AC82" s="24">
        <f t="shared" si="56"/>
        <v>0</v>
      </c>
      <c r="AD82" s="24">
        <f t="shared" si="56"/>
        <v>0</v>
      </c>
      <c r="AE82" s="24">
        <f t="shared" si="56"/>
        <v>0</v>
      </c>
      <c r="AF82" s="24">
        <f t="shared" si="56"/>
        <v>0</v>
      </c>
      <c r="AG82" s="24">
        <f t="shared" si="56"/>
        <v>0</v>
      </c>
      <c r="AH82" s="24">
        <f t="shared" ref="AH82:BJ82" si="57">AH39*AH$49</f>
        <v>0</v>
      </c>
      <c r="AI82" s="24">
        <f t="shared" si="57"/>
        <v>0</v>
      </c>
      <c r="AJ82" s="24">
        <f t="shared" si="57"/>
        <v>0</v>
      </c>
      <c r="AK82" s="24">
        <f t="shared" si="57"/>
        <v>0</v>
      </c>
      <c r="AL82" s="24">
        <f t="shared" si="57"/>
        <v>0</v>
      </c>
      <c r="AM82" s="24">
        <f t="shared" si="57"/>
        <v>0</v>
      </c>
      <c r="AN82" s="24">
        <f t="shared" si="57"/>
        <v>0</v>
      </c>
      <c r="AO82" s="24">
        <f t="shared" si="57"/>
        <v>0</v>
      </c>
      <c r="AP82" s="24">
        <f t="shared" si="57"/>
        <v>0</v>
      </c>
      <c r="AQ82" s="24">
        <f t="shared" si="57"/>
        <v>0</v>
      </c>
      <c r="AR82" s="24">
        <f t="shared" si="57"/>
        <v>0</v>
      </c>
      <c r="AS82" s="24">
        <f t="shared" si="57"/>
        <v>0</v>
      </c>
      <c r="AT82" s="24">
        <f t="shared" si="57"/>
        <v>0</v>
      </c>
      <c r="AU82" s="24">
        <f t="shared" si="57"/>
        <v>0</v>
      </c>
      <c r="AV82" s="24">
        <f t="shared" si="57"/>
        <v>0</v>
      </c>
      <c r="AW82" s="24">
        <f t="shared" si="57"/>
        <v>0</v>
      </c>
      <c r="AX82" s="24">
        <f t="shared" si="57"/>
        <v>0</v>
      </c>
      <c r="AY82" s="24">
        <f t="shared" si="57"/>
        <v>0</v>
      </c>
      <c r="AZ82" s="24">
        <f t="shared" si="57"/>
        <v>0</v>
      </c>
      <c r="BA82" s="24">
        <f t="shared" si="57"/>
        <v>0</v>
      </c>
      <c r="BB82" s="24">
        <f t="shared" si="57"/>
        <v>0</v>
      </c>
      <c r="BC82" s="24">
        <f t="shared" si="57"/>
        <v>0</v>
      </c>
      <c r="BD82" s="24">
        <f t="shared" si="57"/>
        <v>0</v>
      </c>
      <c r="BE82" s="24">
        <f t="shared" si="57"/>
        <v>0</v>
      </c>
      <c r="BF82" s="24">
        <f t="shared" si="57"/>
        <v>0</v>
      </c>
      <c r="BG82" s="24">
        <f t="shared" si="57"/>
        <v>0</v>
      </c>
      <c r="BH82" s="24">
        <f t="shared" si="57"/>
        <v>0</v>
      </c>
      <c r="BI82" s="24">
        <f t="shared" si="57"/>
        <v>0</v>
      </c>
      <c r="BJ82" s="24">
        <f t="shared" si="57"/>
        <v>0</v>
      </c>
      <c r="BK82" s="24">
        <f t="shared" si="35"/>
        <v>0</v>
      </c>
      <c r="BL82" s="24">
        <f t="shared" si="35"/>
        <v>0</v>
      </c>
      <c r="BM82" s="24">
        <f t="shared" si="35"/>
        <v>0</v>
      </c>
    </row>
    <row r="83" spans="1:72" s="6" customFormat="1" x14ac:dyDescent="0.25">
      <c r="C83" s="18" t="str">
        <v>Fixed Service28</v>
      </c>
      <c r="G83" s="18" t="str">
        <v>Fixed Unit28</v>
      </c>
      <c r="N83" s="24">
        <f t="shared" ref="N83:AG83" si="58">N40*N$49</f>
        <v>0</v>
      </c>
      <c r="O83" s="24">
        <f t="shared" si="58"/>
        <v>0</v>
      </c>
      <c r="P83" s="24">
        <f t="shared" si="58"/>
        <v>0</v>
      </c>
      <c r="Q83" s="24">
        <f t="shared" si="58"/>
        <v>0</v>
      </c>
      <c r="R83" s="24">
        <f t="shared" si="58"/>
        <v>0</v>
      </c>
      <c r="S83" s="24">
        <f t="shared" si="58"/>
        <v>0</v>
      </c>
      <c r="T83" s="24">
        <f t="shared" si="58"/>
        <v>0</v>
      </c>
      <c r="U83" s="24">
        <f t="shared" si="58"/>
        <v>0</v>
      </c>
      <c r="V83" s="24">
        <f t="shared" si="58"/>
        <v>0</v>
      </c>
      <c r="W83" s="24">
        <f t="shared" si="58"/>
        <v>0</v>
      </c>
      <c r="X83" s="24">
        <f t="shared" si="58"/>
        <v>0</v>
      </c>
      <c r="Y83" s="24">
        <f t="shared" si="58"/>
        <v>0</v>
      </c>
      <c r="Z83" s="24">
        <f t="shared" si="58"/>
        <v>0</v>
      </c>
      <c r="AA83" s="24">
        <f t="shared" si="58"/>
        <v>0</v>
      </c>
      <c r="AB83" s="24">
        <f t="shared" si="58"/>
        <v>0</v>
      </c>
      <c r="AC83" s="24">
        <f t="shared" si="58"/>
        <v>0</v>
      </c>
      <c r="AD83" s="24">
        <f t="shared" si="58"/>
        <v>0</v>
      </c>
      <c r="AE83" s="24">
        <f t="shared" si="58"/>
        <v>0</v>
      </c>
      <c r="AF83" s="24">
        <f t="shared" si="58"/>
        <v>0</v>
      </c>
      <c r="AG83" s="24">
        <f t="shared" si="58"/>
        <v>0</v>
      </c>
      <c r="AH83" s="24">
        <f t="shared" ref="AH83:BJ83" si="59">AH40*AH$49</f>
        <v>0</v>
      </c>
      <c r="AI83" s="24">
        <f t="shared" si="59"/>
        <v>0</v>
      </c>
      <c r="AJ83" s="24">
        <f t="shared" si="59"/>
        <v>0</v>
      </c>
      <c r="AK83" s="24">
        <f t="shared" si="59"/>
        <v>0</v>
      </c>
      <c r="AL83" s="24">
        <f t="shared" si="59"/>
        <v>0</v>
      </c>
      <c r="AM83" s="24">
        <f t="shared" si="59"/>
        <v>0</v>
      </c>
      <c r="AN83" s="24">
        <f t="shared" si="59"/>
        <v>0</v>
      </c>
      <c r="AO83" s="24">
        <f t="shared" si="59"/>
        <v>0</v>
      </c>
      <c r="AP83" s="24">
        <f t="shared" si="59"/>
        <v>0</v>
      </c>
      <c r="AQ83" s="24">
        <f t="shared" si="59"/>
        <v>0</v>
      </c>
      <c r="AR83" s="24">
        <f t="shared" si="59"/>
        <v>0</v>
      </c>
      <c r="AS83" s="24">
        <f t="shared" si="59"/>
        <v>0</v>
      </c>
      <c r="AT83" s="24">
        <f t="shared" si="59"/>
        <v>0</v>
      </c>
      <c r="AU83" s="24">
        <f t="shared" si="59"/>
        <v>0</v>
      </c>
      <c r="AV83" s="24">
        <f t="shared" si="59"/>
        <v>0</v>
      </c>
      <c r="AW83" s="24">
        <f t="shared" si="59"/>
        <v>0</v>
      </c>
      <c r="AX83" s="24">
        <f t="shared" si="59"/>
        <v>0</v>
      </c>
      <c r="AY83" s="24">
        <f t="shared" si="59"/>
        <v>0</v>
      </c>
      <c r="AZ83" s="24">
        <f t="shared" si="59"/>
        <v>0</v>
      </c>
      <c r="BA83" s="24">
        <f t="shared" si="59"/>
        <v>0</v>
      </c>
      <c r="BB83" s="24">
        <f t="shared" si="59"/>
        <v>0</v>
      </c>
      <c r="BC83" s="24">
        <f t="shared" si="59"/>
        <v>0</v>
      </c>
      <c r="BD83" s="24">
        <f t="shared" si="59"/>
        <v>0</v>
      </c>
      <c r="BE83" s="24">
        <f t="shared" si="59"/>
        <v>0</v>
      </c>
      <c r="BF83" s="24">
        <f t="shared" si="59"/>
        <v>0</v>
      </c>
      <c r="BG83" s="24">
        <f t="shared" si="59"/>
        <v>0</v>
      </c>
      <c r="BH83" s="24">
        <f t="shared" si="59"/>
        <v>0</v>
      </c>
      <c r="BI83" s="24">
        <f t="shared" si="59"/>
        <v>0</v>
      </c>
      <c r="BJ83" s="24">
        <f t="shared" si="59"/>
        <v>0</v>
      </c>
      <c r="BK83" s="24">
        <f t="shared" si="35"/>
        <v>0</v>
      </c>
      <c r="BL83" s="24">
        <f t="shared" si="35"/>
        <v>0</v>
      </c>
      <c r="BM83" s="24">
        <f t="shared" si="35"/>
        <v>0</v>
      </c>
    </row>
    <row r="84" spans="1:72" s="6" customFormat="1" x14ac:dyDescent="0.25">
      <c r="C84" s="18" t="str">
        <v>Fixed Service29</v>
      </c>
      <c r="G84" s="18" t="str">
        <v>Fixed Unit29</v>
      </c>
      <c r="N84" s="24">
        <f t="shared" ref="N84:AG84" si="60">N41*N$49</f>
        <v>0</v>
      </c>
      <c r="O84" s="24">
        <f t="shared" si="60"/>
        <v>0</v>
      </c>
      <c r="P84" s="24">
        <f t="shared" si="60"/>
        <v>0</v>
      </c>
      <c r="Q84" s="24">
        <f t="shared" si="60"/>
        <v>0</v>
      </c>
      <c r="R84" s="24">
        <f t="shared" si="60"/>
        <v>0</v>
      </c>
      <c r="S84" s="24">
        <f t="shared" si="60"/>
        <v>0</v>
      </c>
      <c r="T84" s="24">
        <f t="shared" si="60"/>
        <v>0</v>
      </c>
      <c r="U84" s="24">
        <f t="shared" si="60"/>
        <v>0</v>
      </c>
      <c r="V84" s="24">
        <f t="shared" si="60"/>
        <v>0</v>
      </c>
      <c r="W84" s="24">
        <f t="shared" si="60"/>
        <v>0</v>
      </c>
      <c r="X84" s="24">
        <f t="shared" si="60"/>
        <v>0</v>
      </c>
      <c r="Y84" s="24">
        <f t="shared" si="60"/>
        <v>0</v>
      </c>
      <c r="Z84" s="24">
        <f t="shared" si="60"/>
        <v>0</v>
      </c>
      <c r="AA84" s="24">
        <f t="shared" si="60"/>
        <v>0</v>
      </c>
      <c r="AB84" s="24">
        <f t="shared" si="60"/>
        <v>0</v>
      </c>
      <c r="AC84" s="24">
        <f t="shared" si="60"/>
        <v>0</v>
      </c>
      <c r="AD84" s="24">
        <f t="shared" si="60"/>
        <v>0</v>
      </c>
      <c r="AE84" s="24">
        <f t="shared" si="60"/>
        <v>0</v>
      </c>
      <c r="AF84" s="24">
        <f t="shared" si="60"/>
        <v>0</v>
      </c>
      <c r="AG84" s="24">
        <f t="shared" si="60"/>
        <v>0</v>
      </c>
      <c r="AH84" s="24">
        <f t="shared" ref="AH84:BJ84" si="61">AH41*AH$49</f>
        <v>0</v>
      </c>
      <c r="AI84" s="24">
        <f t="shared" si="61"/>
        <v>0</v>
      </c>
      <c r="AJ84" s="24">
        <f t="shared" si="61"/>
        <v>0</v>
      </c>
      <c r="AK84" s="24">
        <f t="shared" si="61"/>
        <v>0</v>
      </c>
      <c r="AL84" s="24">
        <f t="shared" si="61"/>
        <v>0</v>
      </c>
      <c r="AM84" s="24">
        <f t="shared" si="61"/>
        <v>0</v>
      </c>
      <c r="AN84" s="24">
        <f t="shared" si="61"/>
        <v>0</v>
      </c>
      <c r="AO84" s="24">
        <f t="shared" si="61"/>
        <v>0</v>
      </c>
      <c r="AP84" s="24">
        <f t="shared" si="61"/>
        <v>0</v>
      </c>
      <c r="AQ84" s="24">
        <f t="shared" si="61"/>
        <v>0</v>
      </c>
      <c r="AR84" s="24">
        <f t="shared" si="61"/>
        <v>0</v>
      </c>
      <c r="AS84" s="24">
        <f t="shared" si="61"/>
        <v>0</v>
      </c>
      <c r="AT84" s="24">
        <f t="shared" si="61"/>
        <v>0</v>
      </c>
      <c r="AU84" s="24">
        <f t="shared" si="61"/>
        <v>0</v>
      </c>
      <c r="AV84" s="24">
        <f t="shared" si="61"/>
        <v>0</v>
      </c>
      <c r="AW84" s="24">
        <f t="shared" si="61"/>
        <v>0</v>
      </c>
      <c r="AX84" s="24">
        <f t="shared" si="61"/>
        <v>0</v>
      </c>
      <c r="AY84" s="24">
        <f t="shared" si="61"/>
        <v>0</v>
      </c>
      <c r="AZ84" s="24">
        <f t="shared" si="61"/>
        <v>0</v>
      </c>
      <c r="BA84" s="24">
        <f t="shared" si="61"/>
        <v>0</v>
      </c>
      <c r="BB84" s="24">
        <f t="shared" si="61"/>
        <v>0</v>
      </c>
      <c r="BC84" s="24">
        <f t="shared" si="61"/>
        <v>0</v>
      </c>
      <c r="BD84" s="24">
        <f t="shared" si="61"/>
        <v>0</v>
      </c>
      <c r="BE84" s="24">
        <f t="shared" si="61"/>
        <v>0</v>
      </c>
      <c r="BF84" s="24">
        <f t="shared" si="61"/>
        <v>0</v>
      </c>
      <c r="BG84" s="24">
        <f t="shared" si="61"/>
        <v>0</v>
      </c>
      <c r="BH84" s="24">
        <f t="shared" si="61"/>
        <v>0</v>
      </c>
      <c r="BI84" s="24">
        <f t="shared" si="61"/>
        <v>0</v>
      </c>
      <c r="BJ84" s="24">
        <f t="shared" si="61"/>
        <v>0</v>
      </c>
      <c r="BK84" s="24">
        <f t="shared" si="35"/>
        <v>0</v>
      </c>
      <c r="BL84" s="24">
        <f t="shared" si="35"/>
        <v>0</v>
      </c>
      <c r="BM84" s="24">
        <f t="shared" si="35"/>
        <v>0</v>
      </c>
    </row>
    <row r="85" spans="1:72" s="6" customFormat="1" x14ac:dyDescent="0.25">
      <c r="C85" s="18" t="str">
        <v>Televisión</v>
      </c>
      <c r="G85" s="18" t="str">
        <v>#</v>
      </c>
      <c r="N85" s="24">
        <f t="shared" ref="N85:AG85" si="62">N42*N$49</f>
        <v>0</v>
      </c>
      <c r="O85" s="24">
        <f t="shared" si="62"/>
        <v>0</v>
      </c>
      <c r="P85" s="24">
        <f t="shared" si="62"/>
        <v>0</v>
      </c>
      <c r="Q85" s="24">
        <f t="shared" si="62"/>
        <v>0</v>
      </c>
      <c r="R85" s="24">
        <f t="shared" si="62"/>
        <v>0</v>
      </c>
      <c r="S85" s="24">
        <f t="shared" si="62"/>
        <v>0</v>
      </c>
      <c r="T85" s="24">
        <f t="shared" si="62"/>
        <v>0</v>
      </c>
      <c r="U85" s="24">
        <f t="shared" si="62"/>
        <v>421975.24439999997</v>
      </c>
      <c r="V85" s="24">
        <f t="shared" si="62"/>
        <v>961691.10399999993</v>
      </c>
      <c r="W85" s="24">
        <f t="shared" si="62"/>
        <v>1362763.8023999999</v>
      </c>
      <c r="X85" s="24">
        <f t="shared" si="62"/>
        <v>2077995.8207999999</v>
      </c>
      <c r="Y85" s="24">
        <f t="shared" si="62"/>
        <v>2739527.5239962102</v>
      </c>
      <c r="Z85" s="24">
        <f t="shared" si="62"/>
        <v>2891517.5182378236</v>
      </c>
      <c r="AA85" s="24">
        <f t="shared" si="62"/>
        <v>3037044.2092534676</v>
      </c>
      <c r="AB85" s="24">
        <f t="shared" si="62"/>
        <v>3176159.5844563963</v>
      </c>
      <c r="AC85" s="24">
        <f t="shared" si="62"/>
        <v>3308692.019694949</v>
      </c>
      <c r="AD85" s="24">
        <f t="shared" si="62"/>
        <v>3434144.2172740572</v>
      </c>
      <c r="AE85" s="24">
        <f t="shared" si="62"/>
        <v>3552447.9293248351</v>
      </c>
      <c r="AF85" s="24">
        <f t="shared" si="62"/>
        <v>3664158.9882572917</v>
      </c>
      <c r="AG85" s="24">
        <f t="shared" si="62"/>
        <v>3770078.9879144165</v>
      </c>
      <c r="AH85" s="24">
        <f t="shared" ref="AH85:BJ85" si="63">AH42*AH$49</f>
        <v>3870432.8144342271</v>
      </c>
      <c r="AI85" s="24">
        <f t="shared" si="63"/>
        <v>3923315.809414505</v>
      </c>
      <c r="AJ85" s="24">
        <f t="shared" si="63"/>
        <v>3974148.1337678898</v>
      </c>
      <c r="AK85" s="24">
        <f t="shared" si="63"/>
        <v>4023221.5491380403</v>
      </c>
      <c r="AL85" s="24">
        <f t="shared" si="63"/>
        <v>4070976.3073283937</v>
      </c>
      <c r="AM85" s="24">
        <f t="shared" si="63"/>
        <v>4118407.8304173108</v>
      </c>
      <c r="AN85" s="24">
        <f t="shared" si="63"/>
        <v>4165040.8960927073</v>
      </c>
      <c r="AO85" s="24">
        <f t="shared" si="63"/>
        <v>4209698.9888422312</v>
      </c>
      <c r="AP85" s="24">
        <f t="shared" si="63"/>
        <v>4252545.1788377287</v>
      </c>
      <c r="AQ85" s="24">
        <f t="shared" si="63"/>
        <v>4293840.2922729021</v>
      </c>
      <c r="AR85" s="24">
        <f t="shared" si="63"/>
        <v>4333652.4947392158</v>
      </c>
      <c r="AS85" s="24">
        <f t="shared" si="63"/>
        <v>4371745.7622037129</v>
      </c>
      <c r="AT85" s="24">
        <f t="shared" si="63"/>
        <v>4407979.5670224298</v>
      </c>
      <c r="AU85" s="24">
        <f t="shared" si="63"/>
        <v>4442433.4805527236</v>
      </c>
      <c r="AV85" s="24">
        <f t="shared" si="63"/>
        <v>4475271.756583658</v>
      </c>
      <c r="AW85" s="24">
        <f t="shared" si="63"/>
        <v>4506503.7564513925</v>
      </c>
      <c r="AX85" s="24">
        <f t="shared" si="63"/>
        <v>4535904.3238810422</v>
      </c>
      <c r="AY85" s="24">
        <f t="shared" si="63"/>
        <v>4563332.7160255099</v>
      </c>
      <c r="AZ85" s="24">
        <f t="shared" si="63"/>
        <v>4588838.752409419</v>
      </c>
      <c r="BA85" s="24">
        <f t="shared" si="63"/>
        <v>4612561.9384618662</v>
      </c>
      <c r="BB85" s="24">
        <f t="shared" si="63"/>
        <v>4634529.8201835081</v>
      </c>
      <c r="BC85" s="24">
        <f t="shared" si="63"/>
        <v>4654578.4127891948</v>
      </c>
      <c r="BD85" s="24">
        <f t="shared" si="63"/>
        <v>4672602.3743467322</v>
      </c>
      <c r="BE85" s="24">
        <f t="shared" si="63"/>
        <v>4688656.2050488247</v>
      </c>
      <c r="BF85" s="24">
        <f t="shared" si="63"/>
        <v>4702872.6852267534</v>
      </c>
      <c r="BG85" s="24">
        <f t="shared" si="63"/>
        <v>4709541.0232173651</v>
      </c>
      <c r="BH85" s="24">
        <f t="shared" si="63"/>
        <v>4716218.8164355662</v>
      </c>
      <c r="BI85" s="24">
        <f t="shared" si="63"/>
        <v>4722906.0782881929</v>
      </c>
      <c r="BJ85" s="24">
        <f t="shared" si="63"/>
        <v>4729602.8222010955</v>
      </c>
      <c r="BK85" s="24">
        <f t="shared" si="35"/>
        <v>4736309.061619156</v>
      </c>
      <c r="BL85" s="24">
        <f t="shared" si="35"/>
        <v>4743024.8100063261</v>
      </c>
      <c r="BM85" s="24">
        <f t="shared" si="35"/>
        <v>4749750.0808456438</v>
      </c>
    </row>
    <row r="86" spans="1:72" s="6" customFormat="1" x14ac:dyDescent="0.25">
      <c r="BN86" s="16" t="s">
        <v>16</v>
      </c>
    </row>
    <row r="87" spans="1:72" s="6" customFormat="1" x14ac:dyDescent="0.25"/>
    <row r="88" spans="1:72" s="6" customFormat="1" x14ac:dyDescent="0.25"/>
    <row r="89" spans="1:72" s="11" customFormat="1" ht="18" customHeight="1" x14ac:dyDescent="0.25">
      <c r="A89" s="9">
        <v>3</v>
      </c>
      <c r="B89" s="9" t="s">
        <v>11</v>
      </c>
      <c r="C89" s="10"/>
      <c r="D89" s="10"/>
      <c r="E89" s="10"/>
      <c r="F89" s="10"/>
      <c r="G89" s="10"/>
      <c r="H89" s="10"/>
      <c r="I89" s="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</row>
    <row r="90" spans="1:72" s="6" customFormat="1" x14ac:dyDescent="0.25"/>
    <row r="91" spans="1:72" s="6" customFormat="1" ht="15.75" x14ac:dyDescent="0.25">
      <c r="A91" s="25"/>
      <c r="B91" s="12" t="s">
        <v>17</v>
      </c>
    </row>
    <row r="92" spans="1:72" s="6" customFormat="1" x14ac:dyDescent="0.25">
      <c r="A92" s="25"/>
    </row>
    <row r="93" spans="1:72" s="6" customFormat="1" x14ac:dyDescent="0.25">
      <c r="A93" s="25"/>
      <c r="C93" s="26" t="str">
        <f t="array" ref="C93:C122">Fixed.Retail.Services</f>
        <v>Llamadas salientes Local on-net</v>
      </c>
      <c r="G93" s="6" t="s">
        <v>18</v>
      </c>
      <c r="M93" s="27"/>
      <c r="N93" s="28">
        <f t="array" ref="N93:BM122">Market.Retail.Services.Proporcion.Urbano</f>
        <v>0.995</v>
      </c>
      <c r="O93" s="28">
        <v>0.995</v>
      </c>
      <c r="P93" s="28">
        <v>0.995</v>
      </c>
      <c r="Q93" s="28">
        <v>0.995</v>
      </c>
      <c r="R93" s="28">
        <v>0.995</v>
      </c>
      <c r="S93" s="28">
        <v>0.995</v>
      </c>
      <c r="T93" s="28">
        <v>0.995</v>
      </c>
      <c r="U93" s="28">
        <v>0.995</v>
      </c>
      <c r="V93" s="28">
        <v>0.995</v>
      </c>
      <c r="W93" s="28">
        <v>0.995</v>
      </c>
      <c r="X93" s="28">
        <v>0.995</v>
      </c>
      <c r="Y93" s="28">
        <v>0.995</v>
      </c>
      <c r="Z93" s="28">
        <v>0.995</v>
      </c>
      <c r="AA93" s="28">
        <v>0.995</v>
      </c>
      <c r="AB93" s="28">
        <v>0.995</v>
      </c>
      <c r="AC93" s="28">
        <v>0.995</v>
      </c>
      <c r="AD93" s="28">
        <v>0.995</v>
      </c>
      <c r="AE93" s="28">
        <v>0.995</v>
      </c>
      <c r="AF93" s="28">
        <v>0.995</v>
      </c>
      <c r="AG93" s="28">
        <v>0.995</v>
      </c>
      <c r="AH93" s="28">
        <v>0.995</v>
      </c>
      <c r="AI93" s="28">
        <v>0.995</v>
      </c>
      <c r="AJ93" s="28">
        <v>0.995</v>
      </c>
      <c r="AK93" s="28">
        <v>0.995</v>
      </c>
      <c r="AL93" s="28">
        <v>0.995</v>
      </c>
      <c r="AM93" s="28">
        <v>0.995</v>
      </c>
      <c r="AN93" s="28">
        <v>0.995</v>
      </c>
      <c r="AO93" s="28">
        <v>0.995</v>
      </c>
      <c r="AP93" s="28">
        <v>0.995</v>
      </c>
      <c r="AQ93" s="28">
        <v>0.995</v>
      </c>
      <c r="AR93" s="28">
        <v>0.995</v>
      </c>
      <c r="AS93" s="28">
        <v>0.995</v>
      </c>
      <c r="AT93" s="28">
        <v>0.995</v>
      </c>
      <c r="AU93" s="28">
        <v>0.995</v>
      </c>
      <c r="AV93" s="28">
        <v>0.995</v>
      </c>
      <c r="AW93" s="28">
        <v>0.995</v>
      </c>
      <c r="AX93" s="28">
        <v>0.995</v>
      </c>
      <c r="AY93" s="28">
        <v>0.995</v>
      </c>
      <c r="AZ93" s="28">
        <v>0.995</v>
      </c>
      <c r="BA93" s="28">
        <v>0.995</v>
      </c>
      <c r="BB93" s="28">
        <v>0.995</v>
      </c>
      <c r="BC93" s="28">
        <v>0.995</v>
      </c>
      <c r="BD93" s="28">
        <v>0.995</v>
      </c>
      <c r="BE93" s="28">
        <v>0.995</v>
      </c>
      <c r="BF93" s="28">
        <v>0.995</v>
      </c>
      <c r="BG93" s="28">
        <v>0.995</v>
      </c>
      <c r="BH93" s="28">
        <v>0.995</v>
      </c>
      <c r="BI93" s="28">
        <v>0.995</v>
      </c>
      <c r="BJ93" s="28">
        <v>0.995</v>
      </c>
      <c r="BK93" s="28">
        <v>0.995</v>
      </c>
      <c r="BL93" s="28">
        <v>0.995</v>
      </c>
      <c r="BM93" s="28">
        <v>0.995</v>
      </c>
    </row>
    <row r="94" spans="1:72" s="6" customFormat="1" x14ac:dyDescent="0.25">
      <c r="A94" s="25"/>
      <c r="C94" s="26" t="str">
        <v>Llamadas salientes Larga Distancia on-net</v>
      </c>
      <c r="G94" s="6" t="s">
        <v>18</v>
      </c>
      <c r="N94" s="28">
        <v>0.995</v>
      </c>
      <c r="O94" s="28">
        <v>0.995</v>
      </c>
      <c r="P94" s="28">
        <v>0.995</v>
      </c>
      <c r="Q94" s="28">
        <v>0.995</v>
      </c>
      <c r="R94" s="28">
        <v>0.995</v>
      </c>
      <c r="S94" s="28">
        <v>0.995</v>
      </c>
      <c r="T94" s="28">
        <v>0.995</v>
      </c>
      <c r="U94" s="28">
        <v>0.995</v>
      </c>
      <c r="V94" s="28">
        <v>0.995</v>
      </c>
      <c r="W94" s="28">
        <v>0.995</v>
      </c>
      <c r="X94" s="28">
        <v>0.995</v>
      </c>
      <c r="Y94" s="28">
        <v>0.995</v>
      </c>
      <c r="Z94" s="28">
        <v>0.995</v>
      </c>
      <c r="AA94" s="28">
        <v>0.995</v>
      </c>
      <c r="AB94" s="28">
        <v>0.995</v>
      </c>
      <c r="AC94" s="28">
        <v>0.995</v>
      </c>
      <c r="AD94" s="28">
        <v>0.995</v>
      </c>
      <c r="AE94" s="28">
        <v>0.995</v>
      </c>
      <c r="AF94" s="28">
        <v>0.995</v>
      </c>
      <c r="AG94" s="28">
        <v>0.995</v>
      </c>
      <c r="AH94" s="28">
        <v>0.995</v>
      </c>
      <c r="AI94" s="28">
        <v>0.995</v>
      </c>
      <c r="AJ94" s="28">
        <v>0.995</v>
      </c>
      <c r="AK94" s="28">
        <v>0.995</v>
      </c>
      <c r="AL94" s="28">
        <v>0.995</v>
      </c>
      <c r="AM94" s="28">
        <v>0.995</v>
      </c>
      <c r="AN94" s="28">
        <v>0.995</v>
      </c>
      <c r="AO94" s="28">
        <v>0.995</v>
      </c>
      <c r="AP94" s="28">
        <v>0.995</v>
      </c>
      <c r="AQ94" s="28">
        <v>0.995</v>
      </c>
      <c r="AR94" s="28">
        <v>0.995</v>
      </c>
      <c r="AS94" s="28">
        <v>0.995</v>
      </c>
      <c r="AT94" s="28">
        <v>0.995</v>
      </c>
      <c r="AU94" s="28">
        <v>0.995</v>
      </c>
      <c r="AV94" s="28">
        <v>0.995</v>
      </c>
      <c r="AW94" s="28">
        <v>0.995</v>
      </c>
      <c r="AX94" s="28">
        <v>0.995</v>
      </c>
      <c r="AY94" s="28">
        <v>0.995</v>
      </c>
      <c r="AZ94" s="28">
        <v>0.995</v>
      </c>
      <c r="BA94" s="28">
        <v>0.995</v>
      </c>
      <c r="BB94" s="28">
        <v>0.995</v>
      </c>
      <c r="BC94" s="28">
        <v>0.995</v>
      </c>
      <c r="BD94" s="28">
        <v>0.995</v>
      </c>
      <c r="BE94" s="28">
        <v>0.995</v>
      </c>
      <c r="BF94" s="28">
        <v>0.995</v>
      </c>
      <c r="BG94" s="28">
        <v>0.995</v>
      </c>
      <c r="BH94" s="28">
        <v>0.995</v>
      </c>
      <c r="BI94" s="28">
        <v>0.995</v>
      </c>
      <c r="BJ94" s="28">
        <v>0.995</v>
      </c>
      <c r="BK94" s="28">
        <v>0.995</v>
      </c>
      <c r="BL94" s="28">
        <v>0.995</v>
      </c>
      <c r="BM94" s="28">
        <v>0.995</v>
      </c>
    </row>
    <row r="95" spans="1:72" s="6" customFormat="1" x14ac:dyDescent="0.25">
      <c r="A95" s="25"/>
      <c r="C95" s="26" t="str">
        <v>Llamadas salientes Local a otros operadores fijos</v>
      </c>
      <c r="G95" s="6" t="s">
        <v>18</v>
      </c>
      <c r="N95" s="28">
        <v>0.995</v>
      </c>
      <c r="O95" s="28">
        <v>0.995</v>
      </c>
      <c r="P95" s="28">
        <v>0.995</v>
      </c>
      <c r="Q95" s="28">
        <v>0.995</v>
      </c>
      <c r="R95" s="28">
        <v>0.995</v>
      </c>
      <c r="S95" s="28">
        <v>0.995</v>
      </c>
      <c r="T95" s="28">
        <v>0.995</v>
      </c>
      <c r="U95" s="28">
        <v>0.995</v>
      </c>
      <c r="V95" s="28">
        <v>0.995</v>
      </c>
      <c r="W95" s="28">
        <v>0.995</v>
      </c>
      <c r="X95" s="28">
        <v>0.995</v>
      </c>
      <c r="Y95" s="28">
        <v>0.995</v>
      </c>
      <c r="Z95" s="28">
        <v>0.995</v>
      </c>
      <c r="AA95" s="28">
        <v>0.995</v>
      </c>
      <c r="AB95" s="28">
        <v>0.995</v>
      </c>
      <c r="AC95" s="28">
        <v>0.995</v>
      </c>
      <c r="AD95" s="28">
        <v>0.995</v>
      </c>
      <c r="AE95" s="28">
        <v>0.995</v>
      </c>
      <c r="AF95" s="28">
        <v>0.995</v>
      </c>
      <c r="AG95" s="28">
        <v>0.995</v>
      </c>
      <c r="AH95" s="28">
        <v>0.995</v>
      </c>
      <c r="AI95" s="28">
        <v>0.995</v>
      </c>
      <c r="AJ95" s="28">
        <v>0.995</v>
      </c>
      <c r="AK95" s="28">
        <v>0.995</v>
      </c>
      <c r="AL95" s="28">
        <v>0.995</v>
      </c>
      <c r="AM95" s="28">
        <v>0.995</v>
      </c>
      <c r="AN95" s="28">
        <v>0.995</v>
      </c>
      <c r="AO95" s="28">
        <v>0.995</v>
      </c>
      <c r="AP95" s="28">
        <v>0.995</v>
      </c>
      <c r="AQ95" s="28">
        <v>0.995</v>
      </c>
      <c r="AR95" s="28">
        <v>0.995</v>
      </c>
      <c r="AS95" s="28">
        <v>0.995</v>
      </c>
      <c r="AT95" s="28">
        <v>0.995</v>
      </c>
      <c r="AU95" s="28">
        <v>0.995</v>
      </c>
      <c r="AV95" s="28">
        <v>0.995</v>
      </c>
      <c r="AW95" s="28">
        <v>0.995</v>
      </c>
      <c r="AX95" s="28">
        <v>0.995</v>
      </c>
      <c r="AY95" s="28">
        <v>0.995</v>
      </c>
      <c r="AZ95" s="28">
        <v>0.995</v>
      </c>
      <c r="BA95" s="28">
        <v>0.995</v>
      </c>
      <c r="BB95" s="28">
        <v>0.995</v>
      </c>
      <c r="BC95" s="28">
        <v>0.995</v>
      </c>
      <c r="BD95" s="28">
        <v>0.995</v>
      </c>
      <c r="BE95" s="28">
        <v>0.995</v>
      </c>
      <c r="BF95" s="28">
        <v>0.995</v>
      </c>
      <c r="BG95" s="28">
        <v>0.995</v>
      </c>
      <c r="BH95" s="28">
        <v>0.995</v>
      </c>
      <c r="BI95" s="28">
        <v>0.995</v>
      </c>
      <c r="BJ95" s="28">
        <v>0.995</v>
      </c>
      <c r="BK95" s="28">
        <v>0.995</v>
      </c>
      <c r="BL95" s="28">
        <v>0.995</v>
      </c>
      <c r="BM95" s="28">
        <v>0.995</v>
      </c>
    </row>
    <row r="96" spans="1:72" s="6" customFormat="1" x14ac:dyDescent="0.25">
      <c r="A96" s="25"/>
      <c r="C96" s="26" t="str">
        <v>Llamadas salientes larga Distancia a otros operadores fijos</v>
      </c>
      <c r="G96" s="6" t="s">
        <v>18</v>
      </c>
      <c r="N96" s="28">
        <v>0.995</v>
      </c>
      <c r="O96" s="28">
        <v>0.995</v>
      </c>
      <c r="P96" s="28">
        <v>0.995</v>
      </c>
      <c r="Q96" s="28">
        <v>0.995</v>
      </c>
      <c r="R96" s="28">
        <v>0.995</v>
      </c>
      <c r="S96" s="28">
        <v>0.995</v>
      </c>
      <c r="T96" s="28">
        <v>0.995</v>
      </c>
      <c r="U96" s="28">
        <v>0.995</v>
      </c>
      <c r="V96" s="28">
        <v>0.995</v>
      </c>
      <c r="W96" s="28">
        <v>0.995</v>
      </c>
      <c r="X96" s="28">
        <v>0.995</v>
      </c>
      <c r="Y96" s="28">
        <v>0.995</v>
      </c>
      <c r="Z96" s="28">
        <v>0.995</v>
      </c>
      <c r="AA96" s="28">
        <v>0.995</v>
      </c>
      <c r="AB96" s="28">
        <v>0.995</v>
      </c>
      <c r="AC96" s="28">
        <v>0.995</v>
      </c>
      <c r="AD96" s="28">
        <v>0.995</v>
      </c>
      <c r="AE96" s="28">
        <v>0.995</v>
      </c>
      <c r="AF96" s="28">
        <v>0.995</v>
      </c>
      <c r="AG96" s="28">
        <v>0.995</v>
      </c>
      <c r="AH96" s="28">
        <v>0.995</v>
      </c>
      <c r="AI96" s="28">
        <v>0.995</v>
      </c>
      <c r="AJ96" s="28">
        <v>0.995</v>
      </c>
      <c r="AK96" s="28">
        <v>0.995</v>
      </c>
      <c r="AL96" s="28">
        <v>0.995</v>
      </c>
      <c r="AM96" s="28">
        <v>0.995</v>
      </c>
      <c r="AN96" s="28">
        <v>0.995</v>
      </c>
      <c r="AO96" s="28">
        <v>0.995</v>
      </c>
      <c r="AP96" s="28">
        <v>0.995</v>
      </c>
      <c r="AQ96" s="28">
        <v>0.995</v>
      </c>
      <c r="AR96" s="28">
        <v>0.995</v>
      </c>
      <c r="AS96" s="28">
        <v>0.995</v>
      </c>
      <c r="AT96" s="28">
        <v>0.995</v>
      </c>
      <c r="AU96" s="28">
        <v>0.995</v>
      </c>
      <c r="AV96" s="28">
        <v>0.995</v>
      </c>
      <c r="AW96" s="28">
        <v>0.995</v>
      </c>
      <c r="AX96" s="28">
        <v>0.995</v>
      </c>
      <c r="AY96" s="28">
        <v>0.995</v>
      </c>
      <c r="AZ96" s="28">
        <v>0.995</v>
      </c>
      <c r="BA96" s="28">
        <v>0.995</v>
      </c>
      <c r="BB96" s="28">
        <v>0.995</v>
      </c>
      <c r="BC96" s="28">
        <v>0.995</v>
      </c>
      <c r="BD96" s="28">
        <v>0.995</v>
      </c>
      <c r="BE96" s="28">
        <v>0.995</v>
      </c>
      <c r="BF96" s="28">
        <v>0.995</v>
      </c>
      <c r="BG96" s="28">
        <v>0.995</v>
      </c>
      <c r="BH96" s="28">
        <v>0.995</v>
      </c>
      <c r="BI96" s="28">
        <v>0.995</v>
      </c>
      <c r="BJ96" s="28">
        <v>0.995</v>
      </c>
      <c r="BK96" s="28">
        <v>0.995</v>
      </c>
      <c r="BL96" s="28">
        <v>0.995</v>
      </c>
      <c r="BM96" s="28">
        <v>0.995</v>
      </c>
    </row>
    <row r="97" spans="1:65" s="6" customFormat="1" x14ac:dyDescent="0.25">
      <c r="A97" s="25"/>
      <c r="C97" s="26" t="str">
        <v>Llamadas salientes a móvil</v>
      </c>
      <c r="G97" s="6" t="s">
        <v>18</v>
      </c>
      <c r="N97" s="28">
        <v>0.995</v>
      </c>
      <c r="O97" s="28">
        <v>0.995</v>
      </c>
      <c r="P97" s="28">
        <v>0.995</v>
      </c>
      <c r="Q97" s="28">
        <v>0.995</v>
      </c>
      <c r="R97" s="28">
        <v>0.995</v>
      </c>
      <c r="S97" s="28">
        <v>0.995</v>
      </c>
      <c r="T97" s="28">
        <v>0.995</v>
      </c>
      <c r="U97" s="28">
        <v>0.995</v>
      </c>
      <c r="V97" s="28">
        <v>0.995</v>
      </c>
      <c r="W97" s="28">
        <v>0.995</v>
      </c>
      <c r="X97" s="28">
        <v>0.995</v>
      </c>
      <c r="Y97" s="28">
        <v>0.995</v>
      </c>
      <c r="Z97" s="28">
        <v>0.995</v>
      </c>
      <c r="AA97" s="28">
        <v>0.995</v>
      </c>
      <c r="AB97" s="28">
        <v>0.995</v>
      </c>
      <c r="AC97" s="28">
        <v>0.995</v>
      </c>
      <c r="AD97" s="28">
        <v>0.995</v>
      </c>
      <c r="AE97" s="28">
        <v>0.995</v>
      </c>
      <c r="AF97" s="28">
        <v>0.995</v>
      </c>
      <c r="AG97" s="28">
        <v>0.995</v>
      </c>
      <c r="AH97" s="28">
        <v>0.995</v>
      </c>
      <c r="AI97" s="28">
        <v>0.995</v>
      </c>
      <c r="AJ97" s="28">
        <v>0.995</v>
      </c>
      <c r="AK97" s="28">
        <v>0.995</v>
      </c>
      <c r="AL97" s="28">
        <v>0.995</v>
      </c>
      <c r="AM97" s="28">
        <v>0.995</v>
      </c>
      <c r="AN97" s="28">
        <v>0.995</v>
      </c>
      <c r="AO97" s="28">
        <v>0.995</v>
      </c>
      <c r="AP97" s="28">
        <v>0.995</v>
      </c>
      <c r="AQ97" s="28">
        <v>0.995</v>
      </c>
      <c r="AR97" s="28">
        <v>0.995</v>
      </c>
      <c r="AS97" s="28">
        <v>0.995</v>
      </c>
      <c r="AT97" s="28">
        <v>0.995</v>
      </c>
      <c r="AU97" s="28">
        <v>0.995</v>
      </c>
      <c r="AV97" s="28">
        <v>0.995</v>
      </c>
      <c r="AW97" s="28">
        <v>0.995</v>
      </c>
      <c r="AX97" s="28">
        <v>0.995</v>
      </c>
      <c r="AY97" s="28">
        <v>0.995</v>
      </c>
      <c r="AZ97" s="28">
        <v>0.995</v>
      </c>
      <c r="BA97" s="28">
        <v>0.995</v>
      </c>
      <c r="BB97" s="28">
        <v>0.995</v>
      </c>
      <c r="BC97" s="28">
        <v>0.995</v>
      </c>
      <c r="BD97" s="28">
        <v>0.995</v>
      </c>
      <c r="BE97" s="28">
        <v>0.995</v>
      </c>
      <c r="BF97" s="28">
        <v>0.995</v>
      </c>
      <c r="BG97" s="28">
        <v>0.995</v>
      </c>
      <c r="BH97" s="28">
        <v>0.995</v>
      </c>
      <c r="BI97" s="28">
        <v>0.995</v>
      </c>
      <c r="BJ97" s="28">
        <v>0.995</v>
      </c>
      <c r="BK97" s="28">
        <v>0.995</v>
      </c>
      <c r="BL97" s="28">
        <v>0.995</v>
      </c>
      <c r="BM97" s="28">
        <v>0.995</v>
      </c>
    </row>
    <row r="98" spans="1:65" s="6" customFormat="1" x14ac:dyDescent="0.25">
      <c r="A98" s="25"/>
      <c r="C98" s="26" t="str">
        <v>Llamadas salientes a internacional</v>
      </c>
      <c r="G98" s="6" t="s">
        <v>18</v>
      </c>
      <c r="N98" s="28">
        <v>0.995</v>
      </c>
      <c r="O98" s="28">
        <v>0.995</v>
      </c>
      <c r="P98" s="28">
        <v>0.995</v>
      </c>
      <c r="Q98" s="28">
        <v>0.995</v>
      </c>
      <c r="R98" s="28">
        <v>0.995</v>
      </c>
      <c r="S98" s="28">
        <v>0.995</v>
      </c>
      <c r="T98" s="28">
        <v>0.995</v>
      </c>
      <c r="U98" s="28">
        <v>0.995</v>
      </c>
      <c r="V98" s="28">
        <v>0.995</v>
      </c>
      <c r="W98" s="28">
        <v>0.995</v>
      </c>
      <c r="X98" s="28">
        <v>0.995</v>
      </c>
      <c r="Y98" s="28">
        <v>0.995</v>
      </c>
      <c r="Z98" s="28">
        <v>0.995</v>
      </c>
      <c r="AA98" s="28">
        <v>0.995</v>
      </c>
      <c r="AB98" s="28">
        <v>0.995</v>
      </c>
      <c r="AC98" s="28">
        <v>0.995</v>
      </c>
      <c r="AD98" s="28">
        <v>0.995</v>
      </c>
      <c r="AE98" s="28">
        <v>0.995</v>
      </c>
      <c r="AF98" s="28">
        <v>0.995</v>
      </c>
      <c r="AG98" s="28">
        <v>0.995</v>
      </c>
      <c r="AH98" s="28">
        <v>0.995</v>
      </c>
      <c r="AI98" s="28">
        <v>0.995</v>
      </c>
      <c r="AJ98" s="28">
        <v>0.995</v>
      </c>
      <c r="AK98" s="28">
        <v>0.995</v>
      </c>
      <c r="AL98" s="28">
        <v>0.995</v>
      </c>
      <c r="AM98" s="28">
        <v>0.995</v>
      </c>
      <c r="AN98" s="28">
        <v>0.995</v>
      </c>
      <c r="AO98" s="28">
        <v>0.995</v>
      </c>
      <c r="AP98" s="28">
        <v>0.995</v>
      </c>
      <c r="AQ98" s="28">
        <v>0.995</v>
      </c>
      <c r="AR98" s="28">
        <v>0.995</v>
      </c>
      <c r="AS98" s="28">
        <v>0.995</v>
      </c>
      <c r="AT98" s="28">
        <v>0.995</v>
      </c>
      <c r="AU98" s="28">
        <v>0.995</v>
      </c>
      <c r="AV98" s="28">
        <v>0.995</v>
      </c>
      <c r="AW98" s="28">
        <v>0.995</v>
      </c>
      <c r="AX98" s="28">
        <v>0.995</v>
      </c>
      <c r="AY98" s="28">
        <v>0.995</v>
      </c>
      <c r="AZ98" s="28">
        <v>0.995</v>
      </c>
      <c r="BA98" s="28">
        <v>0.995</v>
      </c>
      <c r="BB98" s="28">
        <v>0.995</v>
      </c>
      <c r="BC98" s="28">
        <v>0.995</v>
      </c>
      <c r="BD98" s="28">
        <v>0.995</v>
      </c>
      <c r="BE98" s="28">
        <v>0.995</v>
      </c>
      <c r="BF98" s="28">
        <v>0.995</v>
      </c>
      <c r="BG98" s="28">
        <v>0.995</v>
      </c>
      <c r="BH98" s="28">
        <v>0.995</v>
      </c>
      <c r="BI98" s="28">
        <v>0.995</v>
      </c>
      <c r="BJ98" s="28">
        <v>0.995</v>
      </c>
      <c r="BK98" s="28">
        <v>0.995</v>
      </c>
      <c r="BL98" s="28">
        <v>0.995</v>
      </c>
      <c r="BM98" s="28">
        <v>0.995</v>
      </c>
    </row>
    <row r="99" spans="1:65" s="6" customFormat="1" x14ac:dyDescent="0.25">
      <c r="A99" s="25"/>
      <c r="C99" s="26" t="str">
        <v>Llamadas salientes a números no geográficos</v>
      </c>
      <c r="G99" s="6" t="s">
        <v>18</v>
      </c>
      <c r="N99" s="28">
        <v>0.995</v>
      </c>
      <c r="O99" s="28">
        <v>0.995</v>
      </c>
      <c r="P99" s="28">
        <v>0.995</v>
      </c>
      <c r="Q99" s="28">
        <v>0.995</v>
      </c>
      <c r="R99" s="28">
        <v>0.995</v>
      </c>
      <c r="S99" s="28">
        <v>0.995</v>
      </c>
      <c r="T99" s="28">
        <v>0.995</v>
      </c>
      <c r="U99" s="28">
        <v>0.995</v>
      </c>
      <c r="V99" s="28">
        <v>0.995</v>
      </c>
      <c r="W99" s="28">
        <v>0.995</v>
      </c>
      <c r="X99" s="28">
        <v>0.995</v>
      </c>
      <c r="Y99" s="28">
        <v>0.995</v>
      </c>
      <c r="Z99" s="28">
        <v>0.995</v>
      </c>
      <c r="AA99" s="28">
        <v>0.995</v>
      </c>
      <c r="AB99" s="28">
        <v>0.995</v>
      </c>
      <c r="AC99" s="28">
        <v>0.995</v>
      </c>
      <c r="AD99" s="28">
        <v>0.995</v>
      </c>
      <c r="AE99" s="28">
        <v>0.995</v>
      </c>
      <c r="AF99" s="28">
        <v>0.995</v>
      </c>
      <c r="AG99" s="28">
        <v>0.995</v>
      </c>
      <c r="AH99" s="28">
        <v>0.995</v>
      </c>
      <c r="AI99" s="28">
        <v>0.995</v>
      </c>
      <c r="AJ99" s="28">
        <v>0.995</v>
      </c>
      <c r="AK99" s="28">
        <v>0.995</v>
      </c>
      <c r="AL99" s="28">
        <v>0.995</v>
      </c>
      <c r="AM99" s="28">
        <v>0.995</v>
      </c>
      <c r="AN99" s="28">
        <v>0.995</v>
      </c>
      <c r="AO99" s="28">
        <v>0.995</v>
      </c>
      <c r="AP99" s="28">
        <v>0.995</v>
      </c>
      <c r="AQ99" s="28">
        <v>0.995</v>
      </c>
      <c r="AR99" s="28">
        <v>0.995</v>
      </c>
      <c r="AS99" s="28">
        <v>0.995</v>
      </c>
      <c r="AT99" s="28">
        <v>0.995</v>
      </c>
      <c r="AU99" s="28">
        <v>0.995</v>
      </c>
      <c r="AV99" s="28">
        <v>0.995</v>
      </c>
      <c r="AW99" s="28">
        <v>0.995</v>
      </c>
      <c r="AX99" s="28">
        <v>0.995</v>
      </c>
      <c r="AY99" s="28">
        <v>0.995</v>
      </c>
      <c r="AZ99" s="28">
        <v>0.995</v>
      </c>
      <c r="BA99" s="28">
        <v>0.995</v>
      </c>
      <c r="BB99" s="28">
        <v>0.995</v>
      </c>
      <c r="BC99" s="28">
        <v>0.995</v>
      </c>
      <c r="BD99" s="28">
        <v>0.995</v>
      </c>
      <c r="BE99" s="28">
        <v>0.995</v>
      </c>
      <c r="BF99" s="28">
        <v>0.995</v>
      </c>
      <c r="BG99" s="28">
        <v>0.995</v>
      </c>
      <c r="BH99" s="28">
        <v>0.995</v>
      </c>
      <c r="BI99" s="28">
        <v>0.995</v>
      </c>
      <c r="BJ99" s="28">
        <v>0.995</v>
      </c>
      <c r="BK99" s="28">
        <v>0.995</v>
      </c>
      <c r="BL99" s="28">
        <v>0.995</v>
      </c>
      <c r="BM99" s="28">
        <v>0.995</v>
      </c>
    </row>
    <row r="100" spans="1:65" s="6" customFormat="1" x14ac:dyDescent="0.25">
      <c r="A100" s="25"/>
      <c r="C100" s="26" t="str">
        <v>Fixed Service8</v>
      </c>
      <c r="G100" s="6" t="s">
        <v>18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0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</row>
    <row r="101" spans="1:65" s="6" customFormat="1" x14ac:dyDescent="0.25">
      <c r="A101" s="25"/>
      <c r="C101" s="26" t="str">
        <v>Llamadas entrantes Local de otros operadores fijos</v>
      </c>
      <c r="G101" s="6" t="s">
        <v>18</v>
      </c>
      <c r="N101" s="28">
        <v>0.92</v>
      </c>
      <c r="O101" s="28">
        <v>0.92</v>
      </c>
      <c r="P101" s="28">
        <v>0.92</v>
      </c>
      <c r="Q101" s="28">
        <v>0.92</v>
      </c>
      <c r="R101" s="28">
        <v>0.92</v>
      </c>
      <c r="S101" s="28">
        <v>0.92</v>
      </c>
      <c r="T101" s="28">
        <v>0.92</v>
      </c>
      <c r="U101" s="28">
        <v>0.92</v>
      </c>
      <c r="V101" s="28">
        <v>0.92</v>
      </c>
      <c r="W101" s="28">
        <v>0.92</v>
      </c>
      <c r="X101" s="28">
        <v>0.92</v>
      </c>
      <c r="Y101" s="28">
        <v>0.92</v>
      </c>
      <c r="Z101" s="28">
        <v>0.92</v>
      </c>
      <c r="AA101" s="28">
        <v>0.92</v>
      </c>
      <c r="AB101" s="28">
        <v>0.92</v>
      </c>
      <c r="AC101" s="28">
        <v>0.92</v>
      </c>
      <c r="AD101" s="28">
        <v>0.92</v>
      </c>
      <c r="AE101" s="28">
        <v>0.92</v>
      </c>
      <c r="AF101" s="28">
        <v>0.92</v>
      </c>
      <c r="AG101" s="28">
        <v>0.92</v>
      </c>
      <c r="AH101" s="28">
        <v>0.92</v>
      </c>
      <c r="AI101" s="28">
        <v>0.92</v>
      </c>
      <c r="AJ101" s="28">
        <v>0.92</v>
      </c>
      <c r="AK101" s="28">
        <v>0.92</v>
      </c>
      <c r="AL101" s="28">
        <v>0.92</v>
      </c>
      <c r="AM101" s="28">
        <v>0.92</v>
      </c>
      <c r="AN101" s="28">
        <v>0.92</v>
      </c>
      <c r="AO101" s="28">
        <v>0.92</v>
      </c>
      <c r="AP101" s="28">
        <v>0.92</v>
      </c>
      <c r="AQ101" s="28">
        <v>0.92</v>
      </c>
      <c r="AR101" s="28">
        <v>0.92</v>
      </c>
      <c r="AS101" s="28">
        <v>0.92</v>
      </c>
      <c r="AT101" s="28">
        <v>0.92</v>
      </c>
      <c r="AU101" s="28">
        <v>0.92</v>
      </c>
      <c r="AV101" s="28">
        <v>0.92</v>
      </c>
      <c r="AW101" s="28">
        <v>0.92</v>
      </c>
      <c r="AX101" s="28">
        <v>0.92</v>
      </c>
      <c r="AY101" s="28">
        <v>0.92</v>
      </c>
      <c r="AZ101" s="28">
        <v>0.92</v>
      </c>
      <c r="BA101" s="28">
        <v>0.92</v>
      </c>
      <c r="BB101" s="28">
        <v>0.92</v>
      </c>
      <c r="BC101" s="28">
        <v>0.92</v>
      </c>
      <c r="BD101" s="28">
        <v>0.92</v>
      </c>
      <c r="BE101" s="28">
        <v>0.92</v>
      </c>
      <c r="BF101" s="28">
        <v>0.92</v>
      </c>
      <c r="BG101" s="28">
        <v>0.92</v>
      </c>
      <c r="BH101" s="28">
        <v>0.92</v>
      </c>
      <c r="BI101" s="28">
        <v>0.92</v>
      </c>
      <c r="BJ101" s="28">
        <v>0.92</v>
      </c>
      <c r="BK101" s="28">
        <v>0.92</v>
      </c>
      <c r="BL101" s="28">
        <v>0.92</v>
      </c>
      <c r="BM101" s="28">
        <v>0.92</v>
      </c>
    </row>
    <row r="102" spans="1:65" s="6" customFormat="1" x14ac:dyDescent="0.25">
      <c r="A102" s="25"/>
      <c r="C102" s="26" t="str">
        <v>Llamadas entrantes Larga Distancia de otros operadores fijos</v>
      </c>
      <c r="G102" s="6" t="s">
        <v>18</v>
      </c>
      <c r="N102" s="28">
        <v>0.92</v>
      </c>
      <c r="O102" s="28">
        <v>0.92</v>
      </c>
      <c r="P102" s="28">
        <v>0.92</v>
      </c>
      <c r="Q102" s="28">
        <v>0.92</v>
      </c>
      <c r="R102" s="28">
        <v>0.92</v>
      </c>
      <c r="S102" s="28">
        <v>0.92</v>
      </c>
      <c r="T102" s="28">
        <v>0.92</v>
      </c>
      <c r="U102" s="28">
        <v>0.92</v>
      </c>
      <c r="V102" s="28">
        <v>0.92</v>
      </c>
      <c r="W102" s="28">
        <v>0.92</v>
      </c>
      <c r="X102" s="28">
        <v>0.92</v>
      </c>
      <c r="Y102" s="28">
        <v>0.92</v>
      </c>
      <c r="Z102" s="28">
        <v>0.92</v>
      </c>
      <c r="AA102" s="28">
        <v>0.92</v>
      </c>
      <c r="AB102" s="28">
        <v>0.92</v>
      </c>
      <c r="AC102" s="28">
        <v>0.92</v>
      </c>
      <c r="AD102" s="28">
        <v>0.92</v>
      </c>
      <c r="AE102" s="28">
        <v>0.92</v>
      </c>
      <c r="AF102" s="28">
        <v>0.92</v>
      </c>
      <c r="AG102" s="28">
        <v>0.92</v>
      </c>
      <c r="AH102" s="28">
        <v>0.92</v>
      </c>
      <c r="AI102" s="28">
        <v>0.92</v>
      </c>
      <c r="AJ102" s="28">
        <v>0.92</v>
      </c>
      <c r="AK102" s="28">
        <v>0.92</v>
      </c>
      <c r="AL102" s="28">
        <v>0.92</v>
      </c>
      <c r="AM102" s="28">
        <v>0.92</v>
      </c>
      <c r="AN102" s="28">
        <v>0.92</v>
      </c>
      <c r="AO102" s="28">
        <v>0.92</v>
      </c>
      <c r="AP102" s="28">
        <v>0.92</v>
      </c>
      <c r="AQ102" s="28">
        <v>0.92</v>
      </c>
      <c r="AR102" s="28">
        <v>0.92</v>
      </c>
      <c r="AS102" s="28">
        <v>0.92</v>
      </c>
      <c r="AT102" s="28">
        <v>0.92</v>
      </c>
      <c r="AU102" s="28">
        <v>0.92</v>
      </c>
      <c r="AV102" s="28">
        <v>0.92</v>
      </c>
      <c r="AW102" s="28">
        <v>0.92</v>
      </c>
      <c r="AX102" s="28">
        <v>0.92</v>
      </c>
      <c r="AY102" s="28">
        <v>0.92</v>
      </c>
      <c r="AZ102" s="28">
        <v>0.92</v>
      </c>
      <c r="BA102" s="28">
        <v>0.92</v>
      </c>
      <c r="BB102" s="28">
        <v>0.92</v>
      </c>
      <c r="BC102" s="28">
        <v>0.92</v>
      </c>
      <c r="BD102" s="28">
        <v>0.92</v>
      </c>
      <c r="BE102" s="28">
        <v>0.92</v>
      </c>
      <c r="BF102" s="28">
        <v>0.92</v>
      </c>
      <c r="BG102" s="28">
        <v>0.92</v>
      </c>
      <c r="BH102" s="28">
        <v>0.92</v>
      </c>
      <c r="BI102" s="28">
        <v>0.92</v>
      </c>
      <c r="BJ102" s="28">
        <v>0.92</v>
      </c>
      <c r="BK102" s="28">
        <v>0.92</v>
      </c>
      <c r="BL102" s="28">
        <v>0.92</v>
      </c>
      <c r="BM102" s="28">
        <v>0.92</v>
      </c>
    </row>
    <row r="103" spans="1:65" s="6" customFormat="1" x14ac:dyDescent="0.25">
      <c r="A103" s="25"/>
      <c r="C103" s="26" t="str">
        <v>Llamadas entrantes de móvil</v>
      </c>
      <c r="G103" s="6" t="s">
        <v>18</v>
      </c>
      <c r="N103" s="28">
        <v>0.92</v>
      </c>
      <c r="O103" s="28">
        <v>0.92</v>
      </c>
      <c r="P103" s="28">
        <v>0.92</v>
      </c>
      <c r="Q103" s="28">
        <v>0.92</v>
      </c>
      <c r="R103" s="28">
        <v>0.92</v>
      </c>
      <c r="S103" s="28">
        <v>0.92</v>
      </c>
      <c r="T103" s="28">
        <v>0.92</v>
      </c>
      <c r="U103" s="28">
        <v>0.92</v>
      </c>
      <c r="V103" s="28">
        <v>0.92</v>
      </c>
      <c r="W103" s="28">
        <v>0.92</v>
      </c>
      <c r="X103" s="28">
        <v>0.92</v>
      </c>
      <c r="Y103" s="28">
        <v>0.92</v>
      </c>
      <c r="Z103" s="28">
        <v>0.92</v>
      </c>
      <c r="AA103" s="28">
        <v>0.92</v>
      </c>
      <c r="AB103" s="28">
        <v>0.92</v>
      </c>
      <c r="AC103" s="28">
        <v>0.92</v>
      </c>
      <c r="AD103" s="28">
        <v>0.92</v>
      </c>
      <c r="AE103" s="28">
        <v>0.92</v>
      </c>
      <c r="AF103" s="28">
        <v>0.92</v>
      </c>
      <c r="AG103" s="28">
        <v>0.92</v>
      </c>
      <c r="AH103" s="28">
        <v>0.92</v>
      </c>
      <c r="AI103" s="28">
        <v>0.92</v>
      </c>
      <c r="AJ103" s="28">
        <v>0.92</v>
      </c>
      <c r="AK103" s="28">
        <v>0.92</v>
      </c>
      <c r="AL103" s="28">
        <v>0.92</v>
      </c>
      <c r="AM103" s="28">
        <v>0.92</v>
      </c>
      <c r="AN103" s="28">
        <v>0.92</v>
      </c>
      <c r="AO103" s="28">
        <v>0.92</v>
      </c>
      <c r="AP103" s="28">
        <v>0.92</v>
      </c>
      <c r="AQ103" s="28">
        <v>0.92</v>
      </c>
      <c r="AR103" s="28">
        <v>0.92</v>
      </c>
      <c r="AS103" s="28">
        <v>0.92</v>
      </c>
      <c r="AT103" s="28">
        <v>0.92</v>
      </c>
      <c r="AU103" s="28">
        <v>0.92</v>
      </c>
      <c r="AV103" s="28">
        <v>0.92</v>
      </c>
      <c r="AW103" s="28">
        <v>0.92</v>
      </c>
      <c r="AX103" s="28">
        <v>0.92</v>
      </c>
      <c r="AY103" s="28">
        <v>0.92</v>
      </c>
      <c r="AZ103" s="28">
        <v>0.92</v>
      </c>
      <c r="BA103" s="28">
        <v>0.92</v>
      </c>
      <c r="BB103" s="28">
        <v>0.92</v>
      </c>
      <c r="BC103" s="28">
        <v>0.92</v>
      </c>
      <c r="BD103" s="28">
        <v>0.92</v>
      </c>
      <c r="BE103" s="28">
        <v>0.92</v>
      </c>
      <c r="BF103" s="28">
        <v>0.92</v>
      </c>
      <c r="BG103" s="28">
        <v>0.92</v>
      </c>
      <c r="BH103" s="28">
        <v>0.92</v>
      </c>
      <c r="BI103" s="28">
        <v>0.92</v>
      </c>
      <c r="BJ103" s="28">
        <v>0.92</v>
      </c>
      <c r="BK103" s="28">
        <v>0.92</v>
      </c>
      <c r="BL103" s="28">
        <v>0.92</v>
      </c>
      <c r="BM103" s="28">
        <v>0.92</v>
      </c>
    </row>
    <row r="104" spans="1:65" s="6" customFormat="1" x14ac:dyDescent="0.25">
      <c r="A104" s="25"/>
      <c r="C104" s="26" t="str">
        <v>Llamadas entrantes de internacional</v>
      </c>
      <c r="G104" s="6" t="s">
        <v>18</v>
      </c>
      <c r="N104" s="28">
        <v>0.92</v>
      </c>
      <c r="O104" s="28">
        <v>0.92</v>
      </c>
      <c r="P104" s="28">
        <v>0.92</v>
      </c>
      <c r="Q104" s="28">
        <v>0.92</v>
      </c>
      <c r="R104" s="28">
        <v>0.92</v>
      </c>
      <c r="S104" s="28">
        <v>0.92</v>
      </c>
      <c r="T104" s="28">
        <v>0.92</v>
      </c>
      <c r="U104" s="28">
        <v>0.92</v>
      </c>
      <c r="V104" s="28">
        <v>0.92</v>
      </c>
      <c r="W104" s="28">
        <v>0.92</v>
      </c>
      <c r="X104" s="28">
        <v>0.92</v>
      </c>
      <c r="Y104" s="28">
        <v>0.92</v>
      </c>
      <c r="Z104" s="28">
        <v>0.92</v>
      </c>
      <c r="AA104" s="28">
        <v>0.92</v>
      </c>
      <c r="AB104" s="28">
        <v>0.92</v>
      </c>
      <c r="AC104" s="28">
        <v>0.92</v>
      </c>
      <c r="AD104" s="28">
        <v>0.92</v>
      </c>
      <c r="AE104" s="28">
        <v>0.92</v>
      </c>
      <c r="AF104" s="28">
        <v>0.92</v>
      </c>
      <c r="AG104" s="28">
        <v>0.92</v>
      </c>
      <c r="AH104" s="28">
        <v>0.92</v>
      </c>
      <c r="AI104" s="28">
        <v>0.92</v>
      </c>
      <c r="AJ104" s="28">
        <v>0.92</v>
      </c>
      <c r="AK104" s="28">
        <v>0.92</v>
      </c>
      <c r="AL104" s="28">
        <v>0.92</v>
      </c>
      <c r="AM104" s="28">
        <v>0.92</v>
      </c>
      <c r="AN104" s="28">
        <v>0.92</v>
      </c>
      <c r="AO104" s="28">
        <v>0.92</v>
      </c>
      <c r="AP104" s="28">
        <v>0.92</v>
      </c>
      <c r="AQ104" s="28">
        <v>0.92</v>
      </c>
      <c r="AR104" s="28">
        <v>0.92</v>
      </c>
      <c r="AS104" s="28">
        <v>0.92</v>
      </c>
      <c r="AT104" s="28">
        <v>0.92</v>
      </c>
      <c r="AU104" s="28">
        <v>0.92</v>
      </c>
      <c r="AV104" s="28">
        <v>0.92</v>
      </c>
      <c r="AW104" s="28">
        <v>0.92</v>
      </c>
      <c r="AX104" s="28">
        <v>0.92</v>
      </c>
      <c r="AY104" s="28">
        <v>0.92</v>
      </c>
      <c r="AZ104" s="28">
        <v>0.92</v>
      </c>
      <c r="BA104" s="28">
        <v>0.92</v>
      </c>
      <c r="BB104" s="28">
        <v>0.92</v>
      </c>
      <c r="BC104" s="28">
        <v>0.92</v>
      </c>
      <c r="BD104" s="28">
        <v>0.92</v>
      </c>
      <c r="BE104" s="28">
        <v>0.92</v>
      </c>
      <c r="BF104" s="28">
        <v>0.92</v>
      </c>
      <c r="BG104" s="28">
        <v>0.92</v>
      </c>
      <c r="BH104" s="28">
        <v>0.92</v>
      </c>
      <c r="BI104" s="28">
        <v>0.92</v>
      </c>
      <c r="BJ104" s="28">
        <v>0.92</v>
      </c>
      <c r="BK104" s="28">
        <v>0.92</v>
      </c>
      <c r="BL104" s="28">
        <v>0.92</v>
      </c>
      <c r="BM104" s="28">
        <v>0.92</v>
      </c>
    </row>
    <row r="105" spans="1:65" s="6" customFormat="1" x14ac:dyDescent="0.25">
      <c r="A105" s="25"/>
      <c r="C105" s="26" t="str">
        <v>Llamadas entrantes de números no geográficos</v>
      </c>
      <c r="G105" s="6" t="s">
        <v>18</v>
      </c>
      <c r="N105" s="28">
        <v>0.92</v>
      </c>
      <c r="O105" s="28">
        <v>0.92</v>
      </c>
      <c r="P105" s="28">
        <v>0.92</v>
      </c>
      <c r="Q105" s="28">
        <v>0.92</v>
      </c>
      <c r="R105" s="28">
        <v>0.92</v>
      </c>
      <c r="S105" s="28">
        <v>0.92</v>
      </c>
      <c r="T105" s="28">
        <v>0.92</v>
      </c>
      <c r="U105" s="28">
        <v>0.92</v>
      </c>
      <c r="V105" s="28">
        <v>0.92</v>
      </c>
      <c r="W105" s="28">
        <v>0.92</v>
      </c>
      <c r="X105" s="28">
        <v>0.92</v>
      </c>
      <c r="Y105" s="28">
        <v>0.92</v>
      </c>
      <c r="Z105" s="28">
        <v>0.92</v>
      </c>
      <c r="AA105" s="28">
        <v>0.92</v>
      </c>
      <c r="AB105" s="28">
        <v>0.92</v>
      </c>
      <c r="AC105" s="28">
        <v>0.92</v>
      </c>
      <c r="AD105" s="28">
        <v>0.92</v>
      </c>
      <c r="AE105" s="28">
        <v>0.92</v>
      </c>
      <c r="AF105" s="28">
        <v>0.92</v>
      </c>
      <c r="AG105" s="28">
        <v>0.92</v>
      </c>
      <c r="AH105" s="28">
        <v>0.92</v>
      </c>
      <c r="AI105" s="28">
        <v>0.92</v>
      </c>
      <c r="AJ105" s="28">
        <v>0.92</v>
      </c>
      <c r="AK105" s="28">
        <v>0.92</v>
      </c>
      <c r="AL105" s="28">
        <v>0.92</v>
      </c>
      <c r="AM105" s="28">
        <v>0.92</v>
      </c>
      <c r="AN105" s="28">
        <v>0.92</v>
      </c>
      <c r="AO105" s="28">
        <v>0.92</v>
      </c>
      <c r="AP105" s="28">
        <v>0.92</v>
      </c>
      <c r="AQ105" s="28">
        <v>0.92</v>
      </c>
      <c r="AR105" s="28">
        <v>0.92</v>
      </c>
      <c r="AS105" s="28">
        <v>0.92</v>
      </c>
      <c r="AT105" s="28">
        <v>0.92</v>
      </c>
      <c r="AU105" s="28">
        <v>0.92</v>
      </c>
      <c r="AV105" s="28">
        <v>0.92</v>
      </c>
      <c r="AW105" s="28">
        <v>0.92</v>
      </c>
      <c r="AX105" s="28">
        <v>0.92</v>
      </c>
      <c r="AY105" s="28">
        <v>0.92</v>
      </c>
      <c r="AZ105" s="28">
        <v>0.92</v>
      </c>
      <c r="BA105" s="28">
        <v>0.92</v>
      </c>
      <c r="BB105" s="28">
        <v>0.92</v>
      </c>
      <c r="BC105" s="28">
        <v>0.92</v>
      </c>
      <c r="BD105" s="28">
        <v>0.92</v>
      </c>
      <c r="BE105" s="28">
        <v>0.92</v>
      </c>
      <c r="BF105" s="28">
        <v>0.92</v>
      </c>
      <c r="BG105" s="28">
        <v>0.92</v>
      </c>
      <c r="BH105" s="28">
        <v>0.92</v>
      </c>
      <c r="BI105" s="28">
        <v>0.92</v>
      </c>
      <c r="BJ105" s="28">
        <v>0.92</v>
      </c>
      <c r="BK105" s="28">
        <v>0.92</v>
      </c>
      <c r="BL105" s="28">
        <v>0.92</v>
      </c>
      <c r="BM105" s="28">
        <v>0.92</v>
      </c>
    </row>
    <row r="106" spans="1:65" s="6" customFormat="1" x14ac:dyDescent="0.25">
      <c r="A106" s="25"/>
      <c r="C106" s="26" t="str">
        <v>Fixed Service14</v>
      </c>
      <c r="G106" s="6" t="s">
        <v>18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29">
        <v>0</v>
      </c>
      <c r="AG106" s="29">
        <v>0</v>
      </c>
      <c r="AH106" s="29">
        <v>0</v>
      </c>
      <c r="AI106" s="29">
        <v>0</v>
      </c>
      <c r="AJ106" s="29">
        <v>0</v>
      </c>
      <c r="AK106" s="29">
        <v>0</v>
      </c>
      <c r="AL106" s="29">
        <v>0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29">
        <v>0</v>
      </c>
      <c r="BE106" s="29">
        <v>0</v>
      </c>
      <c r="BF106" s="29">
        <v>0</v>
      </c>
      <c r="BG106" s="29">
        <v>0</v>
      </c>
      <c r="BH106" s="29">
        <v>0</v>
      </c>
      <c r="BI106" s="29">
        <v>0</v>
      </c>
      <c r="BJ106" s="29">
        <v>0</v>
      </c>
      <c r="BK106" s="29">
        <v>0</v>
      </c>
      <c r="BL106" s="29">
        <v>0</v>
      </c>
      <c r="BM106" s="29">
        <v>0</v>
      </c>
    </row>
    <row r="107" spans="1:65" s="6" customFormat="1" x14ac:dyDescent="0.25">
      <c r="A107" s="25"/>
      <c r="C107" s="26" t="str">
        <v>Llamadas en tránsito Local</v>
      </c>
      <c r="G107" s="6" t="s">
        <v>18</v>
      </c>
      <c r="N107" s="28">
        <v>0.93034507523172583</v>
      </c>
      <c r="O107" s="28">
        <v>0.93034507523172583</v>
      </c>
      <c r="P107" s="28">
        <v>0.93034507523172583</v>
      </c>
      <c r="Q107" s="28">
        <v>0.93034507523172583</v>
      </c>
      <c r="R107" s="28">
        <v>0.93034507523172583</v>
      </c>
      <c r="S107" s="28">
        <v>0.93034507523172583</v>
      </c>
      <c r="T107" s="28">
        <v>0.93034507523172583</v>
      </c>
      <c r="U107" s="28">
        <v>0.93034507523172583</v>
      </c>
      <c r="V107" s="28">
        <v>0.93034507523172583</v>
      </c>
      <c r="W107" s="28">
        <v>0.93034507523172583</v>
      </c>
      <c r="X107" s="28">
        <v>0.93034507523172583</v>
      </c>
      <c r="Y107" s="28">
        <v>0.93034507523172583</v>
      </c>
      <c r="Z107" s="28">
        <v>0.93034507523172583</v>
      </c>
      <c r="AA107" s="28">
        <v>0.93034507523172583</v>
      </c>
      <c r="AB107" s="28">
        <v>0.93034507523172583</v>
      </c>
      <c r="AC107" s="28">
        <v>0.93034507523172583</v>
      </c>
      <c r="AD107" s="28">
        <v>0.93034507523172583</v>
      </c>
      <c r="AE107" s="28">
        <v>0.93034507523172583</v>
      </c>
      <c r="AF107" s="28">
        <v>0.93034507523172583</v>
      </c>
      <c r="AG107" s="28">
        <v>0.93034507523172583</v>
      </c>
      <c r="AH107" s="28">
        <v>0.93034507523172583</v>
      </c>
      <c r="AI107" s="28">
        <v>0.93034507523172583</v>
      </c>
      <c r="AJ107" s="28">
        <v>0.93034507523172583</v>
      </c>
      <c r="AK107" s="28">
        <v>0.93034507523172583</v>
      </c>
      <c r="AL107" s="28">
        <v>0.93034507523172583</v>
      </c>
      <c r="AM107" s="28">
        <v>0.93034507523172583</v>
      </c>
      <c r="AN107" s="28">
        <v>0.93034507523172583</v>
      </c>
      <c r="AO107" s="28">
        <v>0.93034507523172583</v>
      </c>
      <c r="AP107" s="28">
        <v>0.93034507523172583</v>
      </c>
      <c r="AQ107" s="28">
        <v>0.93034507523172583</v>
      </c>
      <c r="AR107" s="28">
        <v>0.93034507523172583</v>
      </c>
      <c r="AS107" s="28">
        <v>0.93034507523172583</v>
      </c>
      <c r="AT107" s="28">
        <v>0.93034507523172583</v>
      </c>
      <c r="AU107" s="28">
        <v>0.93034507523172583</v>
      </c>
      <c r="AV107" s="28">
        <v>0.93034507523172583</v>
      </c>
      <c r="AW107" s="28">
        <v>0.93034507523172583</v>
      </c>
      <c r="AX107" s="28">
        <v>0.93034507523172583</v>
      </c>
      <c r="AY107" s="28">
        <v>0.93034507523172583</v>
      </c>
      <c r="AZ107" s="28">
        <v>0.93034507523172583</v>
      </c>
      <c r="BA107" s="28">
        <v>0.93034507523172583</v>
      </c>
      <c r="BB107" s="28">
        <v>0.93034507523172583</v>
      </c>
      <c r="BC107" s="28">
        <v>0.93034507523172583</v>
      </c>
      <c r="BD107" s="28">
        <v>0.93034507523172583</v>
      </c>
      <c r="BE107" s="28">
        <v>0.93034507523172583</v>
      </c>
      <c r="BF107" s="28">
        <v>0.93034507523172583</v>
      </c>
      <c r="BG107" s="28">
        <v>0.93034507523172583</v>
      </c>
      <c r="BH107" s="28">
        <v>0.93034507523172583</v>
      </c>
      <c r="BI107" s="28">
        <v>0.93034507523172583</v>
      </c>
      <c r="BJ107" s="28">
        <v>0.93034507523172583</v>
      </c>
      <c r="BK107" s="28">
        <v>0.93034507523172583</v>
      </c>
      <c r="BL107" s="28">
        <v>0.93034507523172583</v>
      </c>
      <c r="BM107" s="28">
        <v>0.93034507523172583</v>
      </c>
    </row>
    <row r="108" spans="1:65" s="6" customFormat="1" x14ac:dyDescent="0.25">
      <c r="A108" s="25"/>
      <c r="C108" s="26" t="str">
        <v>Llamadas en tránsito Larga Distancia</v>
      </c>
      <c r="G108" s="6" t="s">
        <v>18</v>
      </c>
      <c r="N108" s="28">
        <v>0.93034507523172583</v>
      </c>
      <c r="O108" s="28">
        <v>0.93034507523172583</v>
      </c>
      <c r="P108" s="28">
        <v>0.93034507523172583</v>
      </c>
      <c r="Q108" s="28">
        <v>0.93034507523172583</v>
      </c>
      <c r="R108" s="28">
        <v>0.93034507523172583</v>
      </c>
      <c r="S108" s="28">
        <v>0.93034507523172583</v>
      </c>
      <c r="T108" s="28">
        <v>0.93034507523172583</v>
      </c>
      <c r="U108" s="28">
        <v>0.93034507523172583</v>
      </c>
      <c r="V108" s="28">
        <v>0.93034507523172583</v>
      </c>
      <c r="W108" s="28">
        <v>0.93034507523172583</v>
      </c>
      <c r="X108" s="28">
        <v>0.93034507523172583</v>
      </c>
      <c r="Y108" s="28">
        <v>0.93034507523172583</v>
      </c>
      <c r="Z108" s="28">
        <v>0.93034507523172583</v>
      </c>
      <c r="AA108" s="28">
        <v>0.93034507523172583</v>
      </c>
      <c r="AB108" s="28">
        <v>0.93034507523172583</v>
      </c>
      <c r="AC108" s="28">
        <v>0.93034507523172583</v>
      </c>
      <c r="AD108" s="28">
        <v>0.93034507523172583</v>
      </c>
      <c r="AE108" s="28">
        <v>0.93034507523172583</v>
      </c>
      <c r="AF108" s="28">
        <v>0.93034507523172583</v>
      </c>
      <c r="AG108" s="28">
        <v>0.93034507523172583</v>
      </c>
      <c r="AH108" s="28">
        <v>0.93034507523172583</v>
      </c>
      <c r="AI108" s="28">
        <v>0.93034507523172583</v>
      </c>
      <c r="AJ108" s="28">
        <v>0.93034507523172583</v>
      </c>
      <c r="AK108" s="28">
        <v>0.93034507523172583</v>
      </c>
      <c r="AL108" s="28">
        <v>0.93034507523172583</v>
      </c>
      <c r="AM108" s="28">
        <v>0.93034507523172583</v>
      </c>
      <c r="AN108" s="28">
        <v>0.93034507523172583</v>
      </c>
      <c r="AO108" s="28">
        <v>0.93034507523172583</v>
      </c>
      <c r="AP108" s="28">
        <v>0.93034507523172583</v>
      </c>
      <c r="AQ108" s="28">
        <v>0.93034507523172583</v>
      </c>
      <c r="AR108" s="28">
        <v>0.93034507523172583</v>
      </c>
      <c r="AS108" s="28">
        <v>0.93034507523172583</v>
      </c>
      <c r="AT108" s="28">
        <v>0.93034507523172583</v>
      </c>
      <c r="AU108" s="28">
        <v>0.93034507523172583</v>
      </c>
      <c r="AV108" s="28">
        <v>0.93034507523172583</v>
      </c>
      <c r="AW108" s="28">
        <v>0.93034507523172583</v>
      </c>
      <c r="AX108" s="28">
        <v>0.93034507523172583</v>
      </c>
      <c r="AY108" s="28">
        <v>0.93034507523172583</v>
      </c>
      <c r="AZ108" s="28">
        <v>0.93034507523172583</v>
      </c>
      <c r="BA108" s="28">
        <v>0.93034507523172583</v>
      </c>
      <c r="BB108" s="28">
        <v>0.93034507523172583</v>
      </c>
      <c r="BC108" s="28">
        <v>0.93034507523172583</v>
      </c>
      <c r="BD108" s="28">
        <v>0.93034507523172583</v>
      </c>
      <c r="BE108" s="28">
        <v>0.93034507523172583</v>
      </c>
      <c r="BF108" s="28">
        <v>0.93034507523172583</v>
      </c>
      <c r="BG108" s="28">
        <v>0.93034507523172583</v>
      </c>
      <c r="BH108" s="28">
        <v>0.93034507523172583</v>
      </c>
      <c r="BI108" s="28">
        <v>0.93034507523172583</v>
      </c>
      <c r="BJ108" s="28">
        <v>0.93034507523172583</v>
      </c>
      <c r="BK108" s="28">
        <v>0.93034507523172583</v>
      </c>
      <c r="BL108" s="28">
        <v>0.93034507523172583</v>
      </c>
      <c r="BM108" s="28">
        <v>0.93034507523172583</v>
      </c>
    </row>
    <row r="109" spans="1:65" s="6" customFormat="1" x14ac:dyDescent="0.25">
      <c r="A109" s="25"/>
      <c r="C109" s="26" t="str">
        <v>Fixed Service17</v>
      </c>
      <c r="G109" s="6" t="s">
        <v>18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</row>
    <row r="110" spans="1:65" s="6" customFormat="1" x14ac:dyDescent="0.25">
      <c r="A110" s="25"/>
      <c r="C110" s="26" t="str">
        <v>SMS on-net</v>
      </c>
      <c r="G110" s="6" t="s">
        <v>18</v>
      </c>
      <c r="N110" s="28">
        <v>0.995</v>
      </c>
      <c r="O110" s="28">
        <v>0.995</v>
      </c>
      <c r="P110" s="28">
        <v>0.995</v>
      </c>
      <c r="Q110" s="28">
        <v>0.995</v>
      </c>
      <c r="R110" s="28">
        <v>0.995</v>
      </c>
      <c r="S110" s="28">
        <v>0.995</v>
      </c>
      <c r="T110" s="28">
        <v>0.995</v>
      </c>
      <c r="U110" s="28">
        <v>0.995</v>
      </c>
      <c r="V110" s="28">
        <v>0.995</v>
      </c>
      <c r="W110" s="28">
        <v>0.995</v>
      </c>
      <c r="X110" s="28">
        <v>0.995</v>
      </c>
      <c r="Y110" s="28">
        <v>0.995</v>
      </c>
      <c r="Z110" s="28">
        <v>0.995</v>
      </c>
      <c r="AA110" s="28">
        <v>0.995</v>
      </c>
      <c r="AB110" s="28">
        <v>0.995</v>
      </c>
      <c r="AC110" s="28">
        <v>0.995</v>
      </c>
      <c r="AD110" s="28">
        <v>0.995</v>
      </c>
      <c r="AE110" s="28">
        <v>0.995</v>
      </c>
      <c r="AF110" s="28">
        <v>0.995</v>
      </c>
      <c r="AG110" s="28">
        <v>0.995</v>
      </c>
      <c r="AH110" s="28">
        <v>0.995</v>
      </c>
      <c r="AI110" s="28">
        <v>0.995</v>
      </c>
      <c r="AJ110" s="28">
        <v>0.995</v>
      </c>
      <c r="AK110" s="28">
        <v>0.995</v>
      </c>
      <c r="AL110" s="28">
        <v>0.995</v>
      </c>
      <c r="AM110" s="28">
        <v>0.995</v>
      </c>
      <c r="AN110" s="28">
        <v>0.995</v>
      </c>
      <c r="AO110" s="28">
        <v>0.995</v>
      </c>
      <c r="AP110" s="28">
        <v>0.995</v>
      </c>
      <c r="AQ110" s="28">
        <v>0.995</v>
      </c>
      <c r="AR110" s="28">
        <v>0.995</v>
      </c>
      <c r="AS110" s="28">
        <v>0.995</v>
      </c>
      <c r="AT110" s="28">
        <v>0.995</v>
      </c>
      <c r="AU110" s="28">
        <v>0.995</v>
      </c>
      <c r="AV110" s="28">
        <v>0.995</v>
      </c>
      <c r="AW110" s="28">
        <v>0.995</v>
      </c>
      <c r="AX110" s="28">
        <v>0.995</v>
      </c>
      <c r="AY110" s="28">
        <v>0.995</v>
      </c>
      <c r="AZ110" s="28">
        <v>0.995</v>
      </c>
      <c r="BA110" s="28">
        <v>0.995</v>
      </c>
      <c r="BB110" s="28">
        <v>0.995</v>
      </c>
      <c r="BC110" s="28">
        <v>0.995</v>
      </c>
      <c r="BD110" s="28">
        <v>0.995</v>
      </c>
      <c r="BE110" s="28">
        <v>0.995</v>
      </c>
      <c r="BF110" s="28">
        <v>0.995</v>
      </c>
      <c r="BG110" s="28">
        <v>0.995</v>
      </c>
      <c r="BH110" s="28">
        <v>0.995</v>
      </c>
      <c r="BI110" s="28">
        <v>0.995</v>
      </c>
      <c r="BJ110" s="28">
        <v>0.995</v>
      </c>
      <c r="BK110" s="28">
        <v>0.995</v>
      </c>
      <c r="BL110" s="28">
        <v>0.995</v>
      </c>
      <c r="BM110" s="28">
        <v>0.995</v>
      </c>
    </row>
    <row r="111" spans="1:65" s="6" customFormat="1" x14ac:dyDescent="0.25">
      <c r="A111" s="25"/>
      <c r="C111" s="26" t="str">
        <v>SMS salientes</v>
      </c>
      <c r="G111" s="6" t="s">
        <v>18</v>
      </c>
      <c r="N111" s="28">
        <v>0.92</v>
      </c>
      <c r="O111" s="28">
        <v>0.92</v>
      </c>
      <c r="P111" s="28">
        <v>0.92</v>
      </c>
      <c r="Q111" s="28">
        <v>0.92</v>
      </c>
      <c r="R111" s="28">
        <v>0.92</v>
      </c>
      <c r="S111" s="28">
        <v>0.92</v>
      </c>
      <c r="T111" s="28">
        <v>0.92</v>
      </c>
      <c r="U111" s="28">
        <v>0.92</v>
      </c>
      <c r="V111" s="28">
        <v>0.92</v>
      </c>
      <c r="W111" s="28">
        <v>0.92</v>
      </c>
      <c r="X111" s="28">
        <v>0.92</v>
      </c>
      <c r="Y111" s="28">
        <v>0.92</v>
      </c>
      <c r="Z111" s="28">
        <v>0.92</v>
      </c>
      <c r="AA111" s="28">
        <v>0.92</v>
      </c>
      <c r="AB111" s="28">
        <v>0.92</v>
      </c>
      <c r="AC111" s="28">
        <v>0.92</v>
      </c>
      <c r="AD111" s="28">
        <v>0.92</v>
      </c>
      <c r="AE111" s="28">
        <v>0.92</v>
      </c>
      <c r="AF111" s="28">
        <v>0.92</v>
      </c>
      <c r="AG111" s="28">
        <v>0.92</v>
      </c>
      <c r="AH111" s="28">
        <v>0.92</v>
      </c>
      <c r="AI111" s="28">
        <v>0.92</v>
      </c>
      <c r="AJ111" s="28">
        <v>0.92</v>
      </c>
      <c r="AK111" s="28">
        <v>0.92</v>
      </c>
      <c r="AL111" s="28">
        <v>0.92</v>
      </c>
      <c r="AM111" s="28">
        <v>0.92</v>
      </c>
      <c r="AN111" s="28">
        <v>0.92</v>
      </c>
      <c r="AO111" s="28">
        <v>0.92</v>
      </c>
      <c r="AP111" s="28">
        <v>0.92</v>
      </c>
      <c r="AQ111" s="28">
        <v>0.92</v>
      </c>
      <c r="AR111" s="28">
        <v>0.92</v>
      </c>
      <c r="AS111" s="28">
        <v>0.92</v>
      </c>
      <c r="AT111" s="28">
        <v>0.92</v>
      </c>
      <c r="AU111" s="28">
        <v>0.92</v>
      </c>
      <c r="AV111" s="28">
        <v>0.92</v>
      </c>
      <c r="AW111" s="28">
        <v>0.92</v>
      </c>
      <c r="AX111" s="28">
        <v>0.92</v>
      </c>
      <c r="AY111" s="28">
        <v>0.92</v>
      </c>
      <c r="AZ111" s="28">
        <v>0.92</v>
      </c>
      <c r="BA111" s="28">
        <v>0.92</v>
      </c>
      <c r="BB111" s="28">
        <v>0.92</v>
      </c>
      <c r="BC111" s="28">
        <v>0.92</v>
      </c>
      <c r="BD111" s="28">
        <v>0.92</v>
      </c>
      <c r="BE111" s="28">
        <v>0.92</v>
      </c>
      <c r="BF111" s="28">
        <v>0.92</v>
      </c>
      <c r="BG111" s="28">
        <v>0.92</v>
      </c>
      <c r="BH111" s="28">
        <v>0.92</v>
      </c>
      <c r="BI111" s="28">
        <v>0.92</v>
      </c>
      <c r="BJ111" s="28">
        <v>0.92</v>
      </c>
      <c r="BK111" s="28">
        <v>0.92</v>
      </c>
      <c r="BL111" s="28">
        <v>0.92</v>
      </c>
      <c r="BM111" s="28">
        <v>0.92</v>
      </c>
    </row>
    <row r="112" spans="1:65" s="6" customFormat="1" x14ac:dyDescent="0.25">
      <c r="A112" s="25"/>
      <c r="C112" s="26" t="str">
        <v>SMS entrantes</v>
      </c>
      <c r="G112" s="6" t="s">
        <v>18</v>
      </c>
      <c r="N112" s="28">
        <v>0.93034507523172583</v>
      </c>
      <c r="O112" s="28">
        <v>0.93034507523172583</v>
      </c>
      <c r="P112" s="28">
        <v>0.93034507523172583</v>
      </c>
      <c r="Q112" s="28">
        <v>0.93034507523172583</v>
      </c>
      <c r="R112" s="28">
        <v>0.93034507523172583</v>
      </c>
      <c r="S112" s="28">
        <v>0.93034507523172583</v>
      </c>
      <c r="T112" s="28">
        <v>0.93034507523172583</v>
      </c>
      <c r="U112" s="28">
        <v>0.93034507523172583</v>
      </c>
      <c r="V112" s="28">
        <v>0.93034507523172583</v>
      </c>
      <c r="W112" s="28">
        <v>0.93034507523172583</v>
      </c>
      <c r="X112" s="28">
        <v>0.93034507523172583</v>
      </c>
      <c r="Y112" s="28">
        <v>0.93034507523172583</v>
      </c>
      <c r="Z112" s="28">
        <v>0.93034507523172583</v>
      </c>
      <c r="AA112" s="28">
        <v>0.93034507523172583</v>
      </c>
      <c r="AB112" s="28">
        <v>0.93034507523172583</v>
      </c>
      <c r="AC112" s="28">
        <v>0.93034507523172583</v>
      </c>
      <c r="AD112" s="28">
        <v>0.93034507523172583</v>
      </c>
      <c r="AE112" s="28">
        <v>0.93034507523172583</v>
      </c>
      <c r="AF112" s="28">
        <v>0.93034507523172583</v>
      </c>
      <c r="AG112" s="28">
        <v>0.93034507523172583</v>
      </c>
      <c r="AH112" s="28">
        <v>0.93034507523172583</v>
      </c>
      <c r="AI112" s="28">
        <v>0.93034507523172583</v>
      </c>
      <c r="AJ112" s="28">
        <v>0.93034507523172583</v>
      </c>
      <c r="AK112" s="28">
        <v>0.93034507523172583</v>
      </c>
      <c r="AL112" s="28">
        <v>0.93034507523172583</v>
      </c>
      <c r="AM112" s="28">
        <v>0.93034507523172583</v>
      </c>
      <c r="AN112" s="28">
        <v>0.93034507523172583</v>
      </c>
      <c r="AO112" s="28">
        <v>0.93034507523172583</v>
      </c>
      <c r="AP112" s="28">
        <v>0.93034507523172583</v>
      </c>
      <c r="AQ112" s="28">
        <v>0.93034507523172583</v>
      </c>
      <c r="AR112" s="28">
        <v>0.93034507523172583</v>
      </c>
      <c r="AS112" s="28">
        <v>0.93034507523172583</v>
      </c>
      <c r="AT112" s="28">
        <v>0.93034507523172583</v>
      </c>
      <c r="AU112" s="28">
        <v>0.93034507523172583</v>
      </c>
      <c r="AV112" s="28">
        <v>0.93034507523172583</v>
      </c>
      <c r="AW112" s="28">
        <v>0.93034507523172583</v>
      </c>
      <c r="AX112" s="28">
        <v>0.93034507523172583</v>
      </c>
      <c r="AY112" s="28">
        <v>0.93034507523172583</v>
      </c>
      <c r="AZ112" s="28">
        <v>0.93034507523172583</v>
      </c>
      <c r="BA112" s="28">
        <v>0.93034507523172583</v>
      </c>
      <c r="BB112" s="28">
        <v>0.93034507523172583</v>
      </c>
      <c r="BC112" s="28">
        <v>0.93034507523172583</v>
      </c>
      <c r="BD112" s="28">
        <v>0.93034507523172583</v>
      </c>
      <c r="BE112" s="28">
        <v>0.93034507523172583</v>
      </c>
      <c r="BF112" s="28">
        <v>0.93034507523172583</v>
      </c>
      <c r="BG112" s="28">
        <v>0.93034507523172583</v>
      </c>
      <c r="BH112" s="28">
        <v>0.93034507523172583</v>
      </c>
      <c r="BI112" s="28">
        <v>0.93034507523172583</v>
      </c>
      <c r="BJ112" s="28">
        <v>0.93034507523172583</v>
      </c>
      <c r="BK112" s="28">
        <v>0.93034507523172583</v>
      </c>
      <c r="BL112" s="28">
        <v>0.93034507523172583</v>
      </c>
      <c r="BM112" s="28">
        <v>0.93034507523172583</v>
      </c>
    </row>
    <row r="113" spans="1:66" s="6" customFormat="1" x14ac:dyDescent="0.25">
      <c r="A113" s="25"/>
      <c r="C113" s="26" t="str">
        <v>Fixed Service21</v>
      </c>
      <c r="G113" s="6" t="s">
        <v>18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0</v>
      </c>
      <c r="AF113" s="29">
        <v>0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9">
        <v>0</v>
      </c>
      <c r="BL113" s="29">
        <v>0</v>
      </c>
      <c r="BM113" s="29">
        <v>0</v>
      </c>
    </row>
    <row r="114" spans="1:66" s="6" customFormat="1" x14ac:dyDescent="0.25">
      <c r="A114" s="25"/>
      <c r="C114" s="26" t="str">
        <v>Enlaces dedicados</v>
      </c>
      <c r="G114" s="6" t="s">
        <v>18</v>
      </c>
      <c r="N114" s="28">
        <v>0.99</v>
      </c>
      <c r="O114" s="28">
        <v>0.99</v>
      </c>
      <c r="P114" s="28">
        <v>0.99</v>
      </c>
      <c r="Q114" s="28">
        <v>0.99</v>
      </c>
      <c r="R114" s="28">
        <v>0.99</v>
      </c>
      <c r="S114" s="28">
        <v>0.99</v>
      </c>
      <c r="T114" s="28">
        <v>0.99</v>
      </c>
      <c r="U114" s="28">
        <v>0.99</v>
      </c>
      <c r="V114" s="28">
        <v>0.99</v>
      </c>
      <c r="W114" s="28">
        <v>0.99</v>
      </c>
      <c r="X114" s="28">
        <v>0.99</v>
      </c>
      <c r="Y114" s="28">
        <v>0.99</v>
      </c>
      <c r="Z114" s="28">
        <v>0.99</v>
      </c>
      <c r="AA114" s="28">
        <v>0.99</v>
      </c>
      <c r="AB114" s="28">
        <v>0.99</v>
      </c>
      <c r="AC114" s="28">
        <v>0.99</v>
      </c>
      <c r="AD114" s="28">
        <v>0.99</v>
      </c>
      <c r="AE114" s="28">
        <v>0.99</v>
      </c>
      <c r="AF114" s="28">
        <v>0.99</v>
      </c>
      <c r="AG114" s="28">
        <v>0.99</v>
      </c>
      <c r="AH114" s="28">
        <v>0.99</v>
      </c>
      <c r="AI114" s="28">
        <v>0.99</v>
      </c>
      <c r="AJ114" s="28">
        <v>0.99</v>
      </c>
      <c r="AK114" s="28">
        <v>0.99</v>
      </c>
      <c r="AL114" s="28">
        <v>0.99</v>
      </c>
      <c r="AM114" s="28">
        <v>0.99</v>
      </c>
      <c r="AN114" s="28">
        <v>0.99</v>
      </c>
      <c r="AO114" s="28">
        <v>0.99</v>
      </c>
      <c r="AP114" s="28">
        <v>0.99</v>
      </c>
      <c r="AQ114" s="28">
        <v>0.99</v>
      </c>
      <c r="AR114" s="28">
        <v>0.99</v>
      </c>
      <c r="AS114" s="28">
        <v>0.99</v>
      </c>
      <c r="AT114" s="28">
        <v>0.99</v>
      </c>
      <c r="AU114" s="28">
        <v>0.99</v>
      </c>
      <c r="AV114" s="28">
        <v>0.99</v>
      </c>
      <c r="AW114" s="28">
        <v>0.99</v>
      </c>
      <c r="AX114" s="28">
        <v>0.99</v>
      </c>
      <c r="AY114" s="28">
        <v>0.99</v>
      </c>
      <c r="AZ114" s="28">
        <v>0.99</v>
      </c>
      <c r="BA114" s="28">
        <v>0.99</v>
      </c>
      <c r="BB114" s="28">
        <v>0.99</v>
      </c>
      <c r="BC114" s="28">
        <v>0.99</v>
      </c>
      <c r="BD114" s="28">
        <v>0.99</v>
      </c>
      <c r="BE114" s="28">
        <v>0.99</v>
      </c>
      <c r="BF114" s="28">
        <v>0.99</v>
      </c>
      <c r="BG114" s="28">
        <v>0.99</v>
      </c>
      <c r="BH114" s="28">
        <v>0.99</v>
      </c>
      <c r="BI114" s="28">
        <v>0.99</v>
      </c>
      <c r="BJ114" s="28">
        <v>0.99</v>
      </c>
      <c r="BK114" s="28">
        <v>0.99</v>
      </c>
      <c r="BL114" s="28">
        <v>0.99</v>
      </c>
      <c r="BM114" s="28">
        <v>0.99</v>
      </c>
    </row>
    <row r="115" spans="1:66" s="6" customFormat="1" x14ac:dyDescent="0.25">
      <c r="A115" s="25"/>
      <c r="C115" s="26" t="str">
        <v>xDSL propio (líneas)</v>
      </c>
      <c r="G115" s="6" t="s">
        <v>18</v>
      </c>
      <c r="N115" s="28">
        <v>0.97932753013929186</v>
      </c>
      <c r="O115" s="28">
        <v>0.97932753013929186</v>
      </c>
      <c r="P115" s="28">
        <v>0.97932753013929186</v>
      </c>
      <c r="Q115" s="28">
        <v>0.97932753013929186</v>
      </c>
      <c r="R115" s="28">
        <v>0.97932753013929186</v>
      </c>
      <c r="S115" s="28">
        <v>0.97932753013929186</v>
      </c>
      <c r="T115" s="28">
        <v>0.97932753013929186</v>
      </c>
      <c r="U115" s="28">
        <v>0.97932753013929186</v>
      </c>
      <c r="V115" s="28">
        <v>0.97932753013929186</v>
      </c>
      <c r="W115" s="28">
        <v>0.97932753013929186</v>
      </c>
      <c r="X115" s="28">
        <v>0.97932753013929186</v>
      </c>
      <c r="Y115" s="28">
        <v>0.97932753013929186</v>
      </c>
      <c r="Z115" s="28">
        <v>0.97932753013929186</v>
      </c>
      <c r="AA115" s="28">
        <v>0.97932753013929186</v>
      </c>
      <c r="AB115" s="28">
        <v>0.97932753013929186</v>
      </c>
      <c r="AC115" s="28">
        <v>0.97932753013929186</v>
      </c>
      <c r="AD115" s="28">
        <v>0.97932753013929186</v>
      </c>
      <c r="AE115" s="28">
        <v>0.97932753013929186</v>
      </c>
      <c r="AF115" s="28">
        <v>0.97932753013929186</v>
      </c>
      <c r="AG115" s="28">
        <v>0.97932753013929186</v>
      </c>
      <c r="AH115" s="28">
        <v>0.97932753013929186</v>
      </c>
      <c r="AI115" s="28">
        <v>0.97932753013929186</v>
      </c>
      <c r="AJ115" s="28">
        <v>0.97932753013929186</v>
      </c>
      <c r="AK115" s="28">
        <v>0.97932753013929186</v>
      </c>
      <c r="AL115" s="28">
        <v>0.97932753013929186</v>
      </c>
      <c r="AM115" s="28">
        <v>0.97932753013929186</v>
      </c>
      <c r="AN115" s="28">
        <v>0.97932753013929186</v>
      </c>
      <c r="AO115" s="28">
        <v>0.97932753013929186</v>
      </c>
      <c r="AP115" s="28">
        <v>0.97932753013929186</v>
      </c>
      <c r="AQ115" s="28">
        <v>0.97932753013929186</v>
      </c>
      <c r="AR115" s="28">
        <v>0.97932753013929186</v>
      </c>
      <c r="AS115" s="28">
        <v>0.97932753013929186</v>
      </c>
      <c r="AT115" s="28">
        <v>0.97932753013929186</v>
      </c>
      <c r="AU115" s="28">
        <v>0.97932753013929186</v>
      </c>
      <c r="AV115" s="28">
        <v>0.97932753013929186</v>
      </c>
      <c r="AW115" s="28">
        <v>0.97932753013929186</v>
      </c>
      <c r="AX115" s="28">
        <v>0.97932753013929186</v>
      </c>
      <c r="AY115" s="28">
        <v>0.97932753013929186</v>
      </c>
      <c r="AZ115" s="28">
        <v>0.97932753013929186</v>
      </c>
      <c r="BA115" s="28">
        <v>0.97932753013929186</v>
      </c>
      <c r="BB115" s="28">
        <v>0.97932753013929186</v>
      </c>
      <c r="BC115" s="28">
        <v>0.97932753013929186</v>
      </c>
      <c r="BD115" s="28">
        <v>0.97932753013929186</v>
      </c>
      <c r="BE115" s="28">
        <v>0.97932753013929186</v>
      </c>
      <c r="BF115" s="28">
        <v>0.97932753013929186</v>
      </c>
      <c r="BG115" s="28">
        <v>0.97932753013929186</v>
      </c>
      <c r="BH115" s="28">
        <v>0.97932753013929186</v>
      </c>
      <c r="BI115" s="28">
        <v>0.97932753013929186</v>
      </c>
      <c r="BJ115" s="28">
        <v>0.97932753013929186</v>
      </c>
      <c r="BK115" s="28">
        <v>0.97932753013929186</v>
      </c>
      <c r="BL115" s="28">
        <v>0.97932753013929186</v>
      </c>
      <c r="BM115" s="28">
        <v>0.97932753013929186</v>
      </c>
    </row>
    <row r="116" spans="1:66" s="6" customFormat="1" x14ac:dyDescent="0.25">
      <c r="A116" s="25"/>
      <c r="C116" s="26" t="str">
        <v>xDSL propio (contendido)</v>
      </c>
      <c r="G116" s="6" t="s">
        <v>18</v>
      </c>
      <c r="N116" s="28">
        <v>0.99</v>
      </c>
      <c r="O116" s="28">
        <v>0.97932753013929186</v>
      </c>
      <c r="P116" s="28">
        <v>0.97932753013929186</v>
      </c>
      <c r="Q116" s="28">
        <v>0.97932753013929186</v>
      </c>
      <c r="R116" s="28">
        <v>0.97932753013929186</v>
      </c>
      <c r="S116" s="28">
        <v>0.97932753013929186</v>
      </c>
      <c r="T116" s="28">
        <v>0.97932753013929186</v>
      </c>
      <c r="U116" s="28">
        <v>0.97932753013929186</v>
      </c>
      <c r="V116" s="28">
        <v>0.97932753013929186</v>
      </c>
      <c r="W116" s="28">
        <v>0.97932753013929186</v>
      </c>
      <c r="X116" s="28">
        <v>0.97932753013929186</v>
      </c>
      <c r="Y116" s="28">
        <v>0.97932753013929186</v>
      </c>
      <c r="Z116" s="28">
        <v>0.97932753013929186</v>
      </c>
      <c r="AA116" s="28">
        <v>0.97932753013929186</v>
      </c>
      <c r="AB116" s="28">
        <v>0.97932753013929186</v>
      </c>
      <c r="AC116" s="28">
        <v>0.97932753013929186</v>
      </c>
      <c r="AD116" s="28">
        <v>0.97932753013929186</v>
      </c>
      <c r="AE116" s="28">
        <v>0.97932753013929186</v>
      </c>
      <c r="AF116" s="28">
        <v>0.97932753013929186</v>
      </c>
      <c r="AG116" s="28">
        <v>0.97932753013929186</v>
      </c>
      <c r="AH116" s="28">
        <v>0.97932753013929186</v>
      </c>
      <c r="AI116" s="28">
        <v>0.97932753013929186</v>
      </c>
      <c r="AJ116" s="28">
        <v>0.97932753013929186</v>
      </c>
      <c r="AK116" s="28">
        <v>0.97932753013929186</v>
      </c>
      <c r="AL116" s="28">
        <v>0.97932753013929186</v>
      </c>
      <c r="AM116" s="28">
        <v>0.97932753013929186</v>
      </c>
      <c r="AN116" s="28">
        <v>0.97932753013929186</v>
      </c>
      <c r="AO116" s="28">
        <v>0.97932753013929186</v>
      </c>
      <c r="AP116" s="28">
        <v>0.97932753013929186</v>
      </c>
      <c r="AQ116" s="28">
        <v>0.97932753013929186</v>
      </c>
      <c r="AR116" s="28">
        <v>0.97932753013929186</v>
      </c>
      <c r="AS116" s="28">
        <v>0.97932753013929186</v>
      </c>
      <c r="AT116" s="28">
        <v>0.97932753013929186</v>
      </c>
      <c r="AU116" s="28">
        <v>0.97932753013929186</v>
      </c>
      <c r="AV116" s="28">
        <v>0.97932753013929186</v>
      </c>
      <c r="AW116" s="28">
        <v>0.97932753013929186</v>
      </c>
      <c r="AX116" s="28">
        <v>0.97932753013929186</v>
      </c>
      <c r="AY116" s="28">
        <v>0.97932753013929186</v>
      </c>
      <c r="AZ116" s="28">
        <v>0.97932753013929186</v>
      </c>
      <c r="BA116" s="28">
        <v>0.97932753013929186</v>
      </c>
      <c r="BB116" s="28">
        <v>0.97932753013929186</v>
      </c>
      <c r="BC116" s="28">
        <v>0.97932753013929186</v>
      </c>
      <c r="BD116" s="28">
        <v>0.97932753013929186</v>
      </c>
      <c r="BE116" s="28">
        <v>0.97932753013929186</v>
      </c>
      <c r="BF116" s="28">
        <v>0.97932753013929186</v>
      </c>
      <c r="BG116" s="28">
        <v>0.97932753013929186</v>
      </c>
      <c r="BH116" s="28">
        <v>0.97932753013929186</v>
      </c>
      <c r="BI116" s="28">
        <v>0.97932753013929186</v>
      </c>
      <c r="BJ116" s="28">
        <v>0.97932753013929186</v>
      </c>
      <c r="BK116" s="28">
        <v>0.97932753013929186</v>
      </c>
      <c r="BL116" s="28">
        <v>0.97932753013929186</v>
      </c>
      <c r="BM116" s="28">
        <v>0.97932753013929186</v>
      </c>
    </row>
    <row r="117" spans="1:66" s="6" customFormat="1" x14ac:dyDescent="0.25">
      <c r="A117" s="25"/>
      <c r="C117" s="26" t="str">
        <v>xDSL ajeno (líneas)</v>
      </c>
      <c r="G117" s="6" t="s">
        <v>18</v>
      </c>
      <c r="N117" s="28">
        <v>0.97932753013929186</v>
      </c>
      <c r="O117" s="28">
        <v>0.97932753013929186</v>
      </c>
      <c r="P117" s="28">
        <v>0.97932753013929186</v>
      </c>
      <c r="Q117" s="28">
        <v>0.97932753013929186</v>
      </c>
      <c r="R117" s="28">
        <v>0.97932753013929186</v>
      </c>
      <c r="S117" s="28">
        <v>0.97932753013929186</v>
      </c>
      <c r="T117" s="28">
        <v>0.97932753013929186</v>
      </c>
      <c r="U117" s="28">
        <v>0.97932753013929186</v>
      </c>
      <c r="V117" s="28">
        <v>0.97932753013929186</v>
      </c>
      <c r="W117" s="28">
        <v>0.97932753013929186</v>
      </c>
      <c r="X117" s="28">
        <v>0.97932753013929186</v>
      </c>
      <c r="Y117" s="28">
        <v>0.97932753013929186</v>
      </c>
      <c r="Z117" s="28">
        <v>0.97932753013929186</v>
      </c>
      <c r="AA117" s="28">
        <v>0.97932753013929186</v>
      </c>
      <c r="AB117" s="28">
        <v>0.97932753013929186</v>
      </c>
      <c r="AC117" s="28">
        <v>0.97932753013929186</v>
      </c>
      <c r="AD117" s="28">
        <v>0.97932753013929186</v>
      </c>
      <c r="AE117" s="28">
        <v>0.97932753013929186</v>
      </c>
      <c r="AF117" s="28">
        <v>0.97932753013929186</v>
      </c>
      <c r="AG117" s="28">
        <v>0.97932753013929186</v>
      </c>
      <c r="AH117" s="28">
        <v>0.97932753013929186</v>
      </c>
      <c r="AI117" s="28">
        <v>0.97932753013929186</v>
      </c>
      <c r="AJ117" s="28">
        <v>0.97932753013929186</v>
      </c>
      <c r="AK117" s="28">
        <v>0.97932753013929186</v>
      </c>
      <c r="AL117" s="28">
        <v>0.97932753013929186</v>
      </c>
      <c r="AM117" s="28">
        <v>0.97932753013929186</v>
      </c>
      <c r="AN117" s="28">
        <v>0.97932753013929186</v>
      </c>
      <c r="AO117" s="28">
        <v>0.97932753013929186</v>
      </c>
      <c r="AP117" s="28">
        <v>0.97932753013929186</v>
      </c>
      <c r="AQ117" s="28">
        <v>0.97932753013929186</v>
      </c>
      <c r="AR117" s="28">
        <v>0.97932753013929186</v>
      </c>
      <c r="AS117" s="28">
        <v>0.97932753013929186</v>
      </c>
      <c r="AT117" s="28">
        <v>0.97932753013929186</v>
      </c>
      <c r="AU117" s="28">
        <v>0.97932753013929186</v>
      </c>
      <c r="AV117" s="28">
        <v>0.97932753013929186</v>
      </c>
      <c r="AW117" s="28">
        <v>0.97932753013929186</v>
      </c>
      <c r="AX117" s="28">
        <v>0.97932753013929186</v>
      </c>
      <c r="AY117" s="28">
        <v>0.97932753013929186</v>
      </c>
      <c r="AZ117" s="28">
        <v>0.97932753013929186</v>
      </c>
      <c r="BA117" s="28">
        <v>0.97932753013929186</v>
      </c>
      <c r="BB117" s="28">
        <v>0.97932753013929186</v>
      </c>
      <c r="BC117" s="28">
        <v>0.97932753013929186</v>
      </c>
      <c r="BD117" s="28">
        <v>0.97932753013929186</v>
      </c>
      <c r="BE117" s="28">
        <v>0.97932753013929186</v>
      </c>
      <c r="BF117" s="28">
        <v>0.97932753013929186</v>
      </c>
      <c r="BG117" s="28">
        <v>0.97932753013929186</v>
      </c>
      <c r="BH117" s="28">
        <v>0.97932753013929186</v>
      </c>
      <c r="BI117" s="28">
        <v>0.97932753013929186</v>
      </c>
      <c r="BJ117" s="28">
        <v>0.97932753013929186</v>
      </c>
      <c r="BK117" s="28">
        <v>0.97932753013929186</v>
      </c>
      <c r="BL117" s="28">
        <v>0.97932753013929186</v>
      </c>
      <c r="BM117" s="28">
        <v>0.97932753013929186</v>
      </c>
    </row>
    <row r="118" spans="1:66" s="6" customFormat="1" x14ac:dyDescent="0.25">
      <c r="A118" s="25"/>
      <c r="C118" s="26" t="str">
        <v>xDSL ajeno (bitstream)</v>
      </c>
      <c r="G118" s="6" t="s">
        <v>18</v>
      </c>
      <c r="N118" s="28">
        <v>0.99</v>
      </c>
      <c r="O118" s="28">
        <v>0.97932753013929186</v>
      </c>
      <c r="P118" s="28">
        <v>0.97932753013929186</v>
      </c>
      <c r="Q118" s="28">
        <v>0.97932753013929186</v>
      </c>
      <c r="R118" s="28">
        <v>0.97932753013929186</v>
      </c>
      <c r="S118" s="28">
        <v>0.97932753013929186</v>
      </c>
      <c r="T118" s="28">
        <v>0.97932753013929186</v>
      </c>
      <c r="U118" s="28">
        <v>0.97932753013929186</v>
      </c>
      <c r="V118" s="28">
        <v>0.97932753013929186</v>
      </c>
      <c r="W118" s="28">
        <v>0.97932753013929186</v>
      </c>
      <c r="X118" s="28">
        <v>0.97932753013929186</v>
      </c>
      <c r="Y118" s="28">
        <v>0.97932753013929186</v>
      </c>
      <c r="Z118" s="28">
        <v>0.97932753013929186</v>
      </c>
      <c r="AA118" s="28">
        <v>0.97932753013929186</v>
      </c>
      <c r="AB118" s="28">
        <v>0.97932753013929186</v>
      </c>
      <c r="AC118" s="28">
        <v>0.97932753013929186</v>
      </c>
      <c r="AD118" s="28">
        <v>0.97932753013929186</v>
      </c>
      <c r="AE118" s="28">
        <v>0.97932753013929186</v>
      </c>
      <c r="AF118" s="28">
        <v>0.97932753013929186</v>
      </c>
      <c r="AG118" s="28">
        <v>0.97932753013929186</v>
      </c>
      <c r="AH118" s="28">
        <v>0.97932753013929186</v>
      </c>
      <c r="AI118" s="28">
        <v>0.97932753013929186</v>
      </c>
      <c r="AJ118" s="28">
        <v>0.97932753013929186</v>
      </c>
      <c r="AK118" s="28">
        <v>0.97932753013929186</v>
      </c>
      <c r="AL118" s="28">
        <v>0.97932753013929186</v>
      </c>
      <c r="AM118" s="28">
        <v>0.97932753013929186</v>
      </c>
      <c r="AN118" s="28">
        <v>0.97932753013929186</v>
      </c>
      <c r="AO118" s="28">
        <v>0.97932753013929186</v>
      </c>
      <c r="AP118" s="28">
        <v>0.97932753013929186</v>
      </c>
      <c r="AQ118" s="28">
        <v>0.97932753013929186</v>
      </c>
      <c r="AR118" s="28">
        <v>0.97932753013929186</v>
      </c>
      <c r="AS118" s="28">
        <v>0.97932753013929186</v>
      </c>
      <c r="AT118" s="28">
        <v>0.97932753013929186</v>
      </c>
      <c r="AU118" s="28">
        <v>0.97932753013929186</v>
      </c>
      <c r="AV118" s="28">
        <v>0.97932753013929186</v>
      </c>
      <c r="AW118" s="28">
        <v>0.97932753013929186</v>
      </c>
      <c r="AX118" s="28">
        <v>0.97932753013929186</v>
      </c>
      <c r="AY118" s="28">
        <v>0.97932753013929186</v>
      </c>
      <c r="AZ118" s="28">
        <v>0.97932753013929186</v>
      </c>
      <c r="BA118" s="28">
        <v>0.97932753013929186</v>
      </c>
      <c r="BB118" s="28">
        <v>0.97932753013929186</v>
      </c>
      <c r="BC118" s="28">
        <v>0.97932753013929186</v>
      </c>
      <c r="BD118" s="28">
        <v>0.97932753013929186</v>
      </c>
      <c r="BE118" s="28">
        <v>0.97932753013929186</v>
      </c>
      <c r="BF118" s="28">
        <v>0.97932753013929186</v>
      </c>
      <c r="BG118" s="28">
        <v>0.97932753013929186</v>
      </c>
      <c r="BH118" s="28">
        <v>0.97932753013929186</v>
      </c>
      <c r="BI118" s="28">
        <v>0.97932753013929186</v>
      </c>
      <c r="BJ118" s="28">
        <v>0.97932753013929186</v>
      </c>
      <c r="BK118" s="28">
        <v>0.97932753013929186</v>
      </c>
      <c r="BL118" s="28">
        <v>0.97932753013929186</v>
      </c>
      <c r="BM118" s="28">
        <v>0.97932753013929186</v>
      </c>
    </row>
    <row r="119" spans="1:66" s="6" customFormat="1" x14ac:dyDescent="0.25">
      <c r="A119" s="25"/>
      <c r="C119" s="26" t="str">
        <v>Fixed Service27</v>
      </c>
      <c r="G119" s="6" t="s">
        <v>18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</row>
    <row r="120" spans="1:66" s="6" customFormat="1" x14ac:dyDescent="0.25">
      <c r="A120" s="25"/>
      <c r="C120" s="26" t="str">
        <v>Fixed Service28</v>
      </c>
      <c r="G120" s="6" t="s">
        <v>18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</row>
    <row r="121" spans="1:66" s="6" customFormat="1" x14ac:dyDescent="0.25">
      <c r="A121" s="25"/>
      <c r="C121" s="26" t="str">
        <v>Fixed Service29</v>
      </c>
      <c r="G121" s="6" t="s">
        <v>18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  <c r="BD121" s="29">
        <v>0</v>
      </c>
      <c r="BE121" s="29">
        <v>0</v>
      </c>
      <c r="BF121" s="29">
        <v>0</v>
      </c>
      <c r="BG121" s="29">
        <v>0</v>
      </c>
      <c r="BH121" s="29">
        <v>0</v>
      </c>
      <c r="BI121" s="29">
        <v>0</v>
      </c>
      <c r="BJ121" s="29">
        <v>0</v>
      </c>
      <c r="BK121" s="29">
        <v>0</v>
      </c>
      <c r="BL121" s="29">
        <v>0</v>
      </c>
      <c r="BM121" s="29">
        <v>0</v>
      </c>
    </row>
    <row r="122" spans="1:66" s="6" customFormat="1" x14ac:dyDescent="0.25">
      <c r="A122" s="25"/>
      <c r="C122" s="26" t="str">
        <v>Televisión</v>
      </c>
      <c r="G122" s="6" t="s">
        <v>18</v>
      </c>
      <c r="N122" s="28">
        <v>0.97932753013929186</v>
      </c>
      <c r="O122" s="28">
        <v>0.97932753013929186</v>
      </c>
      <c r="P122" s="28">
        <v>0.97932753013929186</v>
      </c>
      <c r="Q122" s="28">
        <v>0.97932753013929186</v>
      </c>
      <c r="R122" s="28">
        <v>0.97932753013929186</v>
      </c>
      <c r="S122" s="28">
        <v>0.97932753013929186</v>
      </c>
      <c r="T122" s="28">
        <v>0.97932753013929186</v>
      </c>
      <c r="U122" s="28">
        <v>0.97932753013929186</v>
      </c>
      <c r="V122" s="28">
        <v>0.97932753013929186</v>
      </c>
      <c r="W122" s="28">
        <v>0.97932753013929186</v>
      </c>
      <c r="X122" s="28">
        <v>0.97932753013929186</v>
      </c>
      <c r="Y122" s="28">
        <v>0.97932753013929186</v>
      </c>
      <c r="Z122" s="28">
        <v>0.97932753013929186</v>
      </c>
      <c r="AA122" s="28">
        <v>0.97932753013929186</v>
      </c>
      <c r="AB122" s="28">
        <v>0.97932753013929186</v>
      </c>
      <c r="AC122" s="28">
        <v>0.97932753013929186</v>
      </c>
      <c r="AD122" s="28">
        <v>0.97932753013929186</v>
      </c>
      <c r="AE122" s="28">
        <v>0.97932753013929186</v>
      </c>
      <c r="AF122" s="28">
        <v>0.97932753013929186</v>
      </c>
      <c r="AG122" s="28">
        <v>0.97932753013929186</v>
      </c>
      <c r="AH122" s="28">
        <v>0.97932753013929186</v>
      </c>
      <c r="AI122" s="28">
        <v>0.97932753013929186</v>
      </c>
      <c r="AJ122" s="28">
        <v>0.97932753013929186</v>
      </c>
      <c r="AK122" s="28">
        <v>0.97932753013929186</v>
      </c>
      <c r="AL122" s="28">
        <v>0.97932753013929186</v>
      </c>
      <c r="AM122" s="28">
        <v>0.97932753013929186</v>
      </c>
      <c r="AN122" s="28">
        <v>0.97932753013929186</v>
      </c>
      <c r="AO122" s="28">
        <v>0.97932753013929186</v>
      </c>
      <c r="AP122" s="28">
        <v>0.97932753013929186</v>
      </c>
      <c r="AQ122" s="28">
        <v>0.97932753013929186</v>
      </c>
      <c r="AR122" s="28">
        <v>0.97932753013929186</v>
      </c>
      <c r="AS122" s="28">
        <v>0.97932753013929186</v>
      </c>
      <c r="AT122" s="28">
        <v>0.97932753013929186</v>
      </c>
      <c r="AU122" s="28">
        <v>0.97932753013929186</v>
      </c>
      <c r="AV122" s="28">
        <v>0.97932753013929186</v>
      </c>
      <c r="AW122" s="28">
        <v>0.97932753013929186</v>
      </c>
      <c r="AX122" s="28">
        <v>0.97932753013929186</v>
      </c>
      <c r="AY122" s="28">
        <v>0.97932753013929186</v>
      </c>
      <c r="AZ122" s="28">
        <v>0.97932753013929186</v>
      </c>
      <c r="BA122" s="28">
        <v>0.97932753013929186</v>
      </c>
      <c r="BB122" s="28">
        <v>0.97932753013929186</v>
      </c>
      <c r="BC122" s="28">
        <v>0.97932753013929186</v>
      </c>
      <c r="BD122" s="28">
        <v>0.97932753013929186</v>
      </c>
      <c r="BE122" s="28">
        <v>0.97932753013929186</v>
      </c>
      <c r="BF122" s="28">
        <v>0.97932753013929186</v>
      </c>
      <c r="BG122" s="28">
        <v>0.97932753013929186</v>
      </c>
      <c r="BH122" s="28">
        <v>0.97932753013929186</v>
      </c>
      <c r="BI122" s="28">
        <v>0.97932753013929186</v>
      </c>
      <c r="BJ122" s="28">
        <v>0.97932753013929186</v>
      </c>
      <c r="BK122" s="28">
        <v>0.97932753013929186</v>
      </c>
      <c r="BL122" s="28">
        <v>0.97932753013929186</v>
      </c>
      <c r="BM122" s="28">
        <v>0.97932753013929186</v>
      </c>
    </row>
    <row r="123" spans="1:66" s="6" customFormat="1" x14ac:dyDescent="0.25">
      <c r="A123" s="25"/>
      <c r="BN123" s="16" t="s">
        <v>19</v>
      </c>
    </row>
    <row r="124" spans="1:66" s="6" customFormat="1" hidden="1" x14ac:dyDescent="0.25"/>
    <row r="125" spans="1:66" s="6" customFormat="1" hidden="1" x14ac:dyDescent="0.25"/>
    <row r="126" spans="1:66" s="6" customFormat="1" hidden="1" x14ac:dyDescent="0.25"/>
    <row r="127" spans="1:66" s="6" customFormat="1" hidden="1" x14ac:dyDescent="0.25"/>
    <row r="128" spans="1:66" s="6" customFormat="1" hidden="1" x14ac:dyDescent="0.25"/>
    <row r="129" spans="3:26" s="6" customFormat="1" hidden="1" x14ac:dyDescent="0.25"/>
    <row r="130" spans="3:26" s="6" customFormat="1" hidden="1" x14ac:dyDescent="0.25"/>
    <row r="131" spans="3:26" s="6" customFormat="1" hidden="1" x14ac:dyDescent="0.25"/>
    <row r="132" spans="3:26" s="6" customFormat="1" hidden="1" x14ac:dyDescent="0.25"/>
    <row r="133" spans="3:26" s="6" customFormat="1" hidden="1" x14ac:dyDescent="0.25"/>
    <row r="134" spans="3:26" s="6" customFormat="1" hidden="1" x14ac:dyDescent="0.25"/>
    <row r="135" spans="3:26" s="6" customFormat="1" hidden="1" x14ac:dyDescent="0.25"/>
    <row r="136" spans="3:26" s="6" customFormat="1" hidden="1" x14ac:dyDescent="0.25"/>
    <row r="137" spans="3:26" s="6" customFormat="1" hidden="1" x14ac:dyDescent="0.25"/>
    <row r="138" spans="3:26" s="6" customFormat="1" hidden="1" x14ac:dyDescent="0.25"/>
    <row r="139" spans="3:26" s="6" customFormat="1" hidden="1" x14ac:dyDescent="0.25"/>
    <row r="140" spans="3:26" s="6" customFormat="1" hidden="1" x14ac:dyDescent="0.25"/>
    <row r="141" spans="3:26" s="6" customFormat="1" hidden="1" x14ac:dyDescent="0.25"/>
    <row r="142" spans="3:26" s="6" customFormat="1" x14ac:dyDescent="0.25"/>
    <row r="143" spans="3:26" s="6" customFormat="1" x14ac:dyDescent="0.25">
      <c r="C143" s="36" t="s">
        <v>38</v>
      </c>
      <c r="Z143" s="34">
        <f>SUM(Z56:Z60)</f>
        <v>39457781607.035187</v>
      </c>
    </row>
    <row r="144" spans="3:26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</sheetData>
  <conditionalFormatting sqref="K91:K123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4"/>
  <sheetViews>
    <sheetView topLeftCell="E7" workbookViewId="0">
      <selection activeCell="Z14" sqref="Z14"/>
    </sheetView>
  </sheetViews>
  <sheetFormatPr baseColWidth="10" defaultRowHeight="15" x14ac:dyDescent="0.25"/>
  <cols>
    <col min="9" max="13" width="11.42578125" customWidth="1"/>
    <col min="14" max="14" width="13.140625" hidden="1" customWidth="1"/>
    <col min="15" max="18" width="18.85546875" hidden="1" customWidth="1"/>
    <col min="19" max="23" width="18.85546875" bestFit="1" customWidth="1"/>
    <col min="24" max="27" width="19.85546875" bestFit="1" customWidth="1"/>
    <col min="28" max="65" width="21.5703125" bestFit="1" customWidth="1"/>
    <col min="66" max="70" width="11.42578125" customWidth="1"/>
  </cols>
  <sheetData>
    <row r="1" spans="1:71" s="4" customFormat="1" ht="33.75" customHeight="1" x14ac:dyDescent="0.25">
      <c r="D1" s="5" t="s">
        <v>41</v>
      </c>
      <c r="L1" s="4" t="s">
        <v>0</v>
      </c>
    </row>
    <row r="2" spans="1:71" s="6" customFormat="1" x14ac:dyDescent="0.25"/>
    <row r="3" spans="1:71" s="6" customFormat="1" x14ac:dyDescent="0.25">
      <c r="D3" s="7"/>
      <c r="E3" s="7"/>
      <c r="F3" s="7" t="s">
        <v>1</v>
      </c>
      <c r="G3" s="7" t="s">
        <v>2</v>
      </c>
      <c r="I3" s="8">
        <f t="array" ref="I3:BM3">TRANSPOSE(Market.Years)</f>
        <v>2000</v>
      </c>
      <c r="J3" s="8">
        <v>2001</v>
      </c>
      <c r="K3" s="8">
        <v>2002</v>
      </c>
      <c r="L3" s="8">
        <v>2003</v>
      </c>
      <c r="M3" s="8">
        <v>2004</v>
      </c>
      <c r="N3" s="8">
        <v>2005</v>
      </c>
      <c r="O3" s="8">
        <v>2006</v>
      </c>
      <c r="P3" s="8">
        <v>2007</v>
      </c>
      <c r="Q3" s="8">
        <v>2008</v>
      </c>
      <c r="R3" s="8">
        <v>2009</v>
      </c>
      <c r="S3" s="8">
        <v>2010</v>
      </c>
      <c r="T3" s="8">
        <v>2011</v>
      </c>
      <c r="U3" s="8">
        <v>2012</v>
      </c>
      <c r="V3" s="8">
        <v>2013</v>
      </c>
      <c r="W3" s="8">
        <v>2014</v>
      </c>
      <c r="X3" s="8">
        <v>2015</v>
      </c>
      <c r="Y3" s="8">
        <v>2016</v>
      </c>
      <c r="Z3" s="8">
        <v>2017</v>
      </c>
      <c r="AA3" s="8">
        <v>2018</v>
      </c>
      <c r="AB3" s="8">
        <v>2019</v>
      </c>
      <c r="AC3" s="8">
        <v>2020</v>
      </c>
      <c r="AD3" s="8">
        <v>2021</v>
      </c>
      <c r="AE3" s="8">
        <v>2022</v>
      </c>
      <c r="AF3" s="8">
        <v>2023</v>
      </c>
      <c r="AG3" s="8">
        <v>2024</v>
      </c>
      <c r="AH3" s="8">
        <v>2025</v>
      </c>
      <c r="AI3" s="8">
        <v>2026</v>
      </c>
      <c r="AJ3" s="8">
        <v>2027</v>
      </c>
      <c r="AK3" s="8">
        <v>2028</v>
      </c>
      <c r="AL3" s="8">
        <v>2029</v>
      </c>
      <c r="AM3" s="8">
        <v>2030</v>
      </c>
      <c r="AN3" s="8">
        <v>2031</v>
      </c>
      <c r="AO3" s="8">
        <v>2032</v>
      </c>
      <c r="AP3" s="8">
        <v>2033</v>
      </c>
      <c r="AQ3" s="8">
        <v>2034</v>
      </c>
      <c r="AR3" s="8">
        <v>2035</v>
      </c>
      <c r="AS3" s="8">
        <v>2036</v>
      </c>
      <c r="AT3" s="8">
        <v>2037</v>
      </c>
      <c r="AU3" s="8">
        <v>2038</v>
      </c>
      <c r="AV3" s="8">
        <v>2039</v>
      </c>
      <c r="AW3" s="8">
        <v>2040</v>
      </c>
      <c r="AX3" s="8">
        <v>2041</v>
      </c>
      <c r="AY3" s="8">
        <v>2042</v>
      </c>
      <c r="AZ3" s="8">
        <v>2043</v>
      </c>
      <c r="BA3" s="8">
        <v>2044</v>
      </c>
      <c r="BB3" s="8">
        <v>2045</v>
      </c>
      <c r="BC3" s="8">
        <v>2046</v>
      </c>
      <c r="BD3" s="8">
        <v>2047</v>
      </c>
      <c r="BE3" s="8">
        <v>2048</v>
      </c>
      <c r="BF3" s="8">
        <v>2049</v>
      </c>
      <c r="BG3" s="8">
        <v>2050</v>
      </c>
      <c r="BH3" s="8">
        <v>2051</v>
      </c>
      <c r="BI3" s="8">
        <v>2052</v>
      </c>
      <c r="BJ3" s="8">
        <v>2053</v>
      </c>
      <c r="BK3" s="8">
        <v>2054</v>
      </c>
      <c r="BL3" s="8">
        <v>2055</v>
      </c>
      <c r="BM3" s="8">
        <v>2056</v>
      </c>
    </row>
    <row r="4" spans="1:71" s="6" customFormat="1" x14ac:dyDescent="0.25"/>
    <row r="5" spans="1:71" s="11" customFormat="1" ht="18" customHeight="1" x14ac:dyDescent="0.25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s="6" customFormat="1" x14ac:dyDescent="0.25"/>
    <row r="7" spans="1:71" s="6" customFormat="1" ht="15.75" x14ac:dyDescent="0.25">
      <c r="B7" s="12" t="s">
        <v>4</v>
      </c>
    </row>
    <row r="8" spans="1:71" s="6" customFormat="1" x14ac:dyDescent="0.25"/>
    <row r="9" spans="1:71" s="6" customFormat="1" x14ac:dyDescent="0.25">
      <c r="C9" s="6" t="s">
        <v>5</v>
      </c>
      <c r="F9" s="13" t="s">
        <v>6</v>
      </c>
      <c r="G9" s="13" t="s">
        <v>7</v>
      </c>
      <c r="N9" s="14">
        <f t="array" ref="N9:BM9">Mobile.subscribers</f>
        <v>0</v>
      </c>
      <c r="O9" s="14">
        <v>51262103.5</v>
      </c>
      <c r="P9" s="15">
        <v>60977461.5</v>
      </c>
      <c r="Q9" s="15">
        <v>70940993</v>
      </c>
      <c r="R9" s="15">
        <v>79270805</v>
      </c>
      <c r="S9" s="15">
        <v>87301289.5</v>
      </c>
      <c r="T9" s="15">
        <v>92983373</v>
      </c>
      <c r="U9" s="15">
        <v>97655240.5</v>
      </c>
      <c r="V9" s="15">
        <v>103737767.5</v>
      </c>
      <c r="W9" s="15">
        <v>104575945.5</v>
      </c>
      <c r="X9" s="15">
        <v>105047813</v>
      </c>
      <c r="Y9" s="15">
        <v>110077415.74814263</v>
      </c>
      <c r="Z9" s="15">
        <v>114757941.99211766</v>
      </c>
      <c r="AA9" s="15">
        <v>119260888.17179021</v>
      </c>
      <c r="AB9" s="15">
        <v>123591964.39330295</v>
      </c>
      <c r="AC9" s="15">
        <v>127758849.09770396</v>
      </c>
      <c r="AD9" s="15">
        <v>131773054.76988548</v>
      </c>
      <c r="AE9" s="15">
        <v>135645342.27790374</v>
      </c>
      <c r="AF9" s="15">
        <v>139381977.48347524</v>
      </c>
      <c r="AG9" s="15">
        <v>142987806.50637016</v>
      </c>
      <c r="AH9" s="15">
        <v>146467729.65521711</v>
      </c>
      <c r="AI9" s="15">
        <v>148743256.47695935</v>
      </c>
      <c r="AJ9" s="15">
        <v>149862329.50476819</v>
      </c>
      <c r="AK9" s="15">
        <v>150953494.03610092</v>
      </c>
      <c r="AL9" s="15">
        <v>152015780.9012787</v>
      </c>
      <c r="AM9" s="15">
        <v>153048444.83400834</v>
      </c>
      <c r="AN9" s="15">
        <v>154053293.99077201</v>
      </c>
      <c r="AO9" s="15">
        <v>155032299.325544</v>
      </c>
      <c r="AP9" s="15">
        <v>155984993.08050507</v>
      </c>
      <c r="AQ9" s="15">
        <v>156910465.29068714</v>
      </c>
      <c r="AR9" s="15">
        <v>157808443.09448451</v>
      </c>
      <c r="AS9" s="15">
        <v>158678815.36787325</v>
      </c>
      <c r="AT9" s="15">
        <v>159521484.88323233</v>
      </c>
      <c r="AU9" s="15">
        <v>160336274.30963799</v>
      </c>
      <c r="AV9" s="15">
        <v>161123042.50876254</v>
      </c>
      <c r="AW9" s="15">
        <v>161881834.22098774</v>
      </c>
      <c r="AX9" s="15">
        <v>162612835.87636068</v>
      </c>
      <c r="AY9" s="15">
        <v>163316179.35686642</v>
      </c>
      <c r="AZ9" s="15">
        <v>163991913.72538382</v>
      </c>
      <c r="BA9" s="15">
        <v>164640125.87565494</v>
      </c>
      <c r="BB9" s="15">
        <v>165261047.08510584</v>
      </c>
      <c r="BC9" s="15">
        <v>165855050.88534641</v>
      </c>
      <c r="BD9" s="15">
        <v>166422511.36783421</v>
      </c>
      <c r="BE9" s="15">
        <v>166963745.61408526</v>
      </c>
      <c r="BF9" s="15">
        <v>167466438.17036384</v>
      </c>
      <c r="BG9" s="15">
        <v>167814816.31280899</v>
      </c>
      <c r="BH9" s="15">
        <v>168034528.32486284</v>
      </c>
      <c r="BI9" s="15">
        <v>168254527.99547565</v>
      </c>
      <c r="BJ9" s="15">
        <v>168474815.70126528</v>
      </c>
      <c r="BK9" s="15">
        <v>168695391.81934252</v>
      </c>
      <c r="BL9" s="15">
        <v>168916256.72731197</v>
      </c>
      <c r="BM9" s="15">
        <v>169137410.80327255</v>
      </c>
      <c r="BN9" s="16" t="s">
        <v>20</v>
      </c>
    </row>
    <row r="10" spans="1:71" s="6" customFormat="1" x14ac:dyDescent="0.25"/>
    <row r="11" spans="1:71" s="6" customFormat="1" ht="15.75" x14ac:dyDescent="0.25">
      <c r="B11" s="12" t="s">
        <v>9</v>
      </c>
    </row>
    <row r="12" spans="1:71" s="6" customFormat="1" x14ac:dyDescent="0.25">
      <c r="W12" s="17"/>
    </row>
    <row r="13" spans="1:71" s="6" customFormat="1" x14ac:dyDescent="0.25">
      <c r="C13" s="18" t="str">
        <f t="array" ref="C13:C42">Mobile.Retail.Services</f>
        <v>Llamadas on-net</v>
      </c>
      <c r="G13" s="18" t="str">
        <f t="array" ref="G13:G42">Mobile.Retail.Services.Units</f>
        <v>minutos</v>
      </c>
      <c r="I13" s="19"/>
      <c r="N13" s="14">
        <f t="array" ref="N13:BM42">Mobile.Retail.Services.Volumes</f>
        <v>0</v>
      </c>
      <c r="O13" s="14">
        <v>23840645029.905758</v>
      </c>
      <c r="P13" s="14">
        <v>41804499921.51297</v>
      </c>
      <c r="Q13" s="14">
        <v>61495952192.747215</v>
      </c>
      <c r="R13" s="14">
        <v>77433286721.632202</v>
      </c>
      <c r="S13" s="14">
        <v>82645013634.178253</v>
      </c>
      <c r="T13" s="14">
        <v>94513793041.743988</v>
      </c>
      <c r="U13" s="14">
        <v>111103038582.5513</v>
      </c>
      <c r="V13" s="14">
        <v>116880624316.81052</v>
      </c>
      <c r="W13" s="14">
        <v>118462709804.0282</v>
      </c>
      <c r="X13" s="14">
        <v>115539879963.75197</v>
      </c>
      <c r="Y13" s="14">
        <v>122733312329.18507</v>
      </c>
      <c r="Z13" s="14">
        <v>129067094482.44006</v>
      </c>
      <c r="AA13" s="14">
        <v>134628760083.90443</v>
      </c>
      <c r="AB13" s="14">
        <v>140029647209.99625</v>
      </c>
      <c r="AC13" s="14">
        <v>145275846876.76892</v>
      </c>
      <c r="AD13" s="14">
        <v>150377962569.70731</v>
      </c>
      <c r="AE13" s="14">
        <v>154576895770.86823</v>
      </c>
      <c r="AF13" s="14">
        <v>158602661050.54123</v>
      </c>
      <c r="AG13" s="14">
        <v>162460883107.24765</v>
      </c>
      <c r="AH13" s="14">
        <v>166157244388.76959</v>
      </c>
      <c r="AI13" s="14">
        <v>168738668072.49472</v>
      </c>
      <c r="AJ13" s="14">
        <v>170008177001.24112</v>
      </c>
      <c r="AK13" s="14">
        <v>171246025721.41861</v>
      </c>
      <c r="AL13" s="14">
        <v>172451114778.80902</v>
      </c>
      <c r="AM13" s="14">
        <v>173622598721.69485</v>
      </c>
      <c r="AN13" s="14">
        <v>174762528775.27905</v>
      </c>
      <c r="AO13" s="14">
        <v>175873140846.9657</v>
      </c>
      <c r="AP13" s="14">
        <v>176953904298.7059</v>
      </c>
      <c r="AQ13" s="14">
        <v>178003786839.82413</v>
      </c>
      <c r="AR13" s="14">
        <v>179022478928.19385</v>
      </c>
      <c r="AS13" s="14">
        <v>180009854501.49658</v>
      </c>
      <c r="AT13" s="14">
        <v>180965803261.89639</v>
      </c>
      <c r="AU13" s="14">
        <v>181890124040.04568</v>
      </c>
      <c r="AV13" s="14">
        <v>182782656724.52832</v>
      </c>
      <c r="AW13" s="14">
        <v>183643452070.1322</v>
      </c>
      <c r="AX13" s="14">
        <v>184472721568.51462</v>
      </c>
      <c r="AY13" s="14">
        <v>185270614830.42795</v>
      </c>
      <c r="AZ13" s="14">
        <v>186037187514.22623</v>
      </c>
      <c r="BA13" s="14">
        <v>186772538194.69284</v>
      </c>
      <c r="BB13" s="14">
        <v>187476929239.65384</v>
      </c>
      <c r="BC13" s="14">
        <v>188150784394.21085</v>
      </c>
      <c r="BD13" s="14">
        <v>188794528038.57297</v>
      </c>
      <c r="BE13" s="14">
        <v>189408519879.21664</v>
      </c>
      <c r="BF13" s="14">
        <v>189978788907.91406</v>
      </c>
      <c r="BG13" s="14">
        <v>190373999185.90649</v>
      </c>
      <c r="BH13" s="14">
        <v>190623246870.48465</v>
      </c>
      <c r="BI13" s="14">
        <v>190872820883.28262</v>
      </c>
      <c r="BJ13" s="14">
        <v>191122721651.54669</v>
      </c>
      <c r="BK13" s="14">
        <v>191372949603.08224</v>
      </c>
      <c r="BL13" s="14">
        <v>191623505166.25488</v>
      </c>
      <c r="BM13" s="14">
        <v>191874388769.99103</v>
      </c>
    </row>
    <row r="14" spans="1:71" s="6" customFormat="1" x14ac:dyDescent="0.25">
      <c r="C14" s="18" t="str">
        <v>Llamadas a redes fijas</v>
      </c>
      <c r="G14" s="18" t="str">
        <v>minutos</v>
      </c>
      <c r="I14" s="19"/>
      <c r="N14" s="14">
        <v>0</v>
      </c>
      <c r="O14" s="14">
        <v>2792625835.6390438</v>
      </c>
      <c r="P14" s="14">
        <v>7875891546.0034609</v>
      </c>
      <c r="Q14" s="14">
        <v>10942073840.083055</v>
      </c>
      <c r="R14" s="14">
        <v>12967368891.23115</v>
      </c>
      <c r="S14" s="14">
        <v>8650094360.1608753</v>
      </c>
      <c r="T14" s="14">
        <v>9892347913.0469723</v>
      </c>
      <c r="U14" s="14">
        <v>11628672138.571896</v>
      </c>
      <c r="V14" s="14">
        <v>12233386925.07407</v>
      </c>
      <c r="W14" s="14">
        <v>12398976936.479364</v>
      </c>
      <c r="X14" s="14">
        <v>12798263626.754066</v>
      </c>
      <c r="Y14" s="14">
        <v>13897742719.628309</v>
      </c>
      <c r="Z14" s="14">
        <v>15087983552.814837</v>
      </c>
      <c r="AA14" s="14">
        <v>16237747787.54929</v>
      </c>
      <c r="AB14" s="14">
        <v>17415359120.6754</v>
      </c>
      <c r="AC14" s="14">
        <v>18620674024.284271</v>
      </c>
      <c r="AD14" s="14">
        <v>19854215026.176212</v>
      </c>
      <c r="AE14" s="14">
        <v>21012020156.634903</v>
      </c>
      <c r="AF14" s="14">
        <v>22186407844.367786</v>
      </c>
      <c r="AG14" s="14">
        <v>23376903945.480995</v>
      </c>
      <c r="AH14" s="14">
        <v>24583100501.781082</v>
      </c>
      <c r="AI14" s="14">
        <v>24965024251.709263</v>
      </c>
      <c r="AJ14" s="14">
        <v>25152849138.298386</v>
      </c>
      <c r="AK14" s="14">
        <v>25335989871.078743</v>
      </c>
      <c r="AL14" s="14">
        <v>25514283784.897572</v>
      </c>
      <c r="AM14" s="14">
        <v>25687605794.480263</v>
      </c>
      <c r="AN14" s="14">
        <v>25856259380.276943</v>
      </c>
      <c r="AO14" s="14">
        <v>26020575346.620754</v>
      </c>
      <c r="AP14" s="14">
        <v>26180475185.177391</v>
      </c>
      <c r="AQ14" s="14">
        <v>26335806167.695297</v>
      </c>
      <c r="AR14" s="14">
        <v>26486522497.163113</v>
      </c>
      <c r="AS14" s="14">
        <v>26632605522.557491</v>
      </c>
      <c r="AT14" s="14">
        <v>26774038925.223202</v>
      </c>
      <c r="AU14" s="14">
        <v>26910792941.990372</v>
      </c>
      <c r="AV14" s="14">
        <v>27042843884.243744</v>
      </c>
      <c r="AW14" s="14">
        <v>27170199261.195797</v>
      </c>
      <c r="AX14" s="14">
        <v>27292890363.210571</v>
      </c>
      <c r="AY14" s="14">
        <v>27410939325.321518</v>
      </c>
      <c r="AZ14" s="14">
        <v>27524354382.227737</v>
      </c>
      <c r="BA14" s="14">
        <v>27633150118.149235</v>
      </c>
      <c r="BB14" s="14">
        <v>27737365350.620926</v>
      </c>
      <c r="BC14" s="14">
        <v>27837062773.077927</v>
      </c>
      <c r="BD14" s="14">
        <v>27932305172.920021</v>
      </c>
      <c r="BE14" s="14">
        <v>28023145769.015259</v>
      </c>
      <c r="BF14" s="14">
        <v>28107517539.244671</v>
      </c>
      <c r="BG14" s="14">
        <v>28165989223.816502</v>
      </c>
      <c r="BH14" s="14">
        <v>28202865623.051216</v>
      </c>
      <c r="BI14" s="14">
        <v>28239790302.813541</v>
      </c>
      <c r="BJ14" s="14">
        <v>28276763326.314899</v>
      </c>
      <c r="BK14" s="14">
        <v>28313784756.849464</v>
      </c>
      <c r="BL14" s="14">
        <v>28350854657.794266</v>
      </c>
      <c r="BM14" s="14">
        <v>28387973092.609329</v>
      </c>
    </row>
    <row r="15" spans="1:71" s="6" customFormat="1" x14ac:dyDescent="0.25">
      <c r="C15" s="18" t="str">
        <v>Llamadas a otras redes móviles</v>
      </c>
      <c r="G15" s="18" t="str">
        <v>minutos</v>
      </c>
      <c r="I15" s="19"/>
      <c r="N15" s="14">
        <v>0</v>
      </c>
      <c r="O15" s="14">
        <v>310291759.51544935</v>
      </c>
      <c r="P15" s="14">
        <v>875099060.6670512</v>
      </c>
      <c r="Q15" s="14">
        <v>1930954207.0734804</v>
      </c>
      <c r="R15" s="14">
        <v>3241842222.8077874</v>
      </c>
      <c r="S15" s="14">
        <v>8650094360.1608753</v>
      </c>
      <c r="T15" s="14">
        <v>9892347913.0469723</v>
      </c>
      <c r="U15" s="14">
        <v>11628672138.571896</v>
      </c>
      <c r="V15" s="14">
        <v>12233386925.07407</v>
      </c>
      <c r="W15" s="14">
        <v>12398976936.479364</v>
      </c>
      <c r="X15" s="14">
        <v>12798263626.754066</v>
      </c>
      <c r="Y15" s="14">
        <v>13897742719.628309</v>
      </c>
      <c r="Z15" s="14">
        <v>15087983552.814837</v>
      </c>
      <c r="AA15" s="14">
        <v>16237747787.54929</v>
      </c>
      <c r="AB15" s="14">
        <v>17415359120.6754</v>
      </c>
      <c r="AC15" s="14">
        <v>18620674024.284271</v>
      </c>
      <c r="AD15" s="14">
        <v>19854215026.176212</v>
      </c>
      <c r="AE15" s="14">
        <v>21012020156.634903</v>
      </c>
      <c r="AF15" s="14">
        <v>22186407844.367786</v>
      </c>
      <c r="AG15" s="14">
        <v>23376903945.480995</v>
      </c>
      <c r="AH15" s="14">
        <v>24583100501.781082</v>
      </c>
      <c r="AI15" s="14">
        <v>24965024251.709263</v>
      </c>
      <c r="AJ15" s="14">
        <v>25152849138.298386</v>
      </c>
      <c r="AK15" s="14">
        <v>25335989871.078743</v>
      </c>
      <c r="AL15" s="14">
        <v>25514283784.897572</v>
      </c>
      <c r="AM15" s="14">
        <v>25687605794.480263</v>
      </c>
      <c r="AN15" s="14">
        <v>25856259380.276943</v>
      </c>
      <c r="AO15" s="14">
        <v>26020575346.620754</v>
      </c>
      <c r="AP15" s="14">
        <v>26180475185.177391</v>
      </c>
      <c r="AQ15" s="14">
        <v>26335806167.695297</v>
      </c>
      <c r="AR15" s="14">
        <v>26486522497.163113</v>
      </c>
      <c r="AS15" s="14">
        <v>26632605522.557491</v>
      </c>
      <c r="AT15" s="14">
        <v>26774038925.223202</v>
      </c>
      <c r="AU15" s="14">
        <v>26910792941.990372</v>
      </c>
      <c r="AV15" s="14">
        <v>27042843884.243744</v>
      </c>
      <c r="AW15" s="14">
        <v>27170199261.195797</v>
      </c>
      <c r="AX15" s="14">
        <v>27292890363.210571</v>
      </c>
      <c r="AY15" s="14">
        <v>27410939325.321518</v>
      </c>
      <c r="AZ15" s="14">
        <v>27524354382.227737</v>
      </c>
      <c r="BA15" s="14">
        <v>27633150118.149235</v>
      </c>
      <c r="BB15" s="14">
        <v>27737365350.620926</v>
      </c>
      <c r="BC15" s="14">
        <v>27837062773.077927</v>
      </c>
      <c r="BD15" s="14">
        <v>27932305172.920021</v>
      </c>
      <c r="BE15" s="14">
        <v>28023145769.015259</v>
      </c>
      <c r="BF15" s="14">
        <v>28107517539.244671</v>
      </c>
      <c r="BG15" s="14">
        <v>28165989223.816502</v>
      </c>
      <c r="BH15" s="14">
        <v>28202865623.051216</v>
      </c>
      <c r="BI15" s="14">
        <v>28239790302.813541</v>
      </c>
      <c r="BJ15" s="14">
        <v>28276763326.314899</v>
      </c>
      <c r="BK15" s="14">
        <v>28313784756.849464</v>
      </c>
      <c r="BL15" s="14">
        <v>28350854657.794266</v>
      </c>
      <c r="BM15" s="14">
        <v>28387973092.609329</v>
      </c>
    </row>
    <row r="16" spans="1:71" s="6" customFormat="1" x14ac:dyDescent="0.25">
      <c r="C16" s="18" t="str">
        <v>Llamadas a internacional</v>
      </c>
      <c r="G16" s="18" t="str">
        <v>minutos</v>
      </c>
      <c r="I16" s="19"/>
      <c r="N16" s="14">
        <v>0</v>
      </c>
      <c r="O16" s="14">
        <v>95966523.561479166</v>
      </c>
      <c r="P16" s="14">
        <v>270649194.02073747</v>
      </c>
      <c r="Q16" s="14">
        <v>398134888.05638772</v>
      </c>
      <c r="R16" s="14">
        <v>501315807.65068877</v>
      </c>
      <c r="S16" s="14">
        <v>535057383.10273457</v>
      </c>
      <c r="T16" s="14">
        <v>611897809.05445182</v>
      </c>
      <c r="U16" s="14">
        <v>719299307.54052961</v>
      </c>
      <c r="V16" s="14">
        <v>756704345.88087046</v>
      </c>
      <c r="W16" s="14">
        <v>766947026.99872363</v>
      </c>
      <c r="X16" s="14">
        <v>1066521968.8961722</v>
      </c>
      <c r="Y16" s="14">
        <v>1462920286.2766643</v>
      </c>
      <c r="Z16" s="14">
        <v>1588208795.0331409</v>
      </c>
      <c r="AA16" s="14">
        <v>1709236609.2157147</v>
      </c>
      <c r="AB16" s="14">
        <v>1833195696.9132004</v>
      </c>
      <c r="AC16" s="14">
        <v>1960070949.9246604</v>
      </c>
      <c r="AD16" s="14">
        <v>2089917371.1764436</v>
      </c>
      <c r="AE16" s="14">
        <v>2211791595.4352531</v>
      </c>
      <c r="AF16" s="14">
        <v>2335411352.0387149</v>
      </c>
      <c r="AG16" s="14">
        <v>2460726731.1032629</v>
      </c>
      <c r="AH16" s="14">
        <v>2587694789.6611667</v>
      </c>
      <c r="AI16" s="14">
        <v>2627897289.6536069</v>
      </c>
      <c r="AJ16" s="14">
        <v>2647668330.3471985</v>
      </c>
      <c r="AK16" s="14">
        <v>2666946302.2188153</v>
      </c>
      <c r="AL16" s="14">
        <v>2685714082.6207972</v>
      </c>
      <c r="AM16" s="14">
        <v>2703958504.6821337</v>
      </c>
      <c r="AN16" s="14">
        <v>2721711513.7133632</v>
      </c>
      <c r="AO16" s="14">
        <v>2739007931.2232375</v>
      </c>
      <c r="AP16" s="14">
        <v>2755839493.176568</v>
      </c>
      <c r="AQ16" s="14">
        <v>2772190122.9152942</v>
      </c>
      <c r="AR16" s="14">
        <v>2788054999.7013807</v>
      </c>
      <c r="AS16" s="14">
        <v>2803432160.2692099</v>
      </c>
      <c r="AT16" s="14">
        <v>2818319886.8656001</v>
      </c>
      <c r="AU16" s="14">
        <v>2832715046.5253024</v>
      </c>
      <c r="AV16" s="14">
        <v>2846615145.7098684</v>
      </c>
      <c r="AW16" s="14">
        <v>2860020974.8627152</v>
      </c>
      <c r="AX16" s="14">
        <v>2872935827.7063761</v>
      </c>
      <c r="AY16" s="14">
        <v>2885362034.2443705</v>
      </c>
      <c r="AZ16" s="14">
        <v>2897300461.2871304</v>
      </c>
      <c r="BA16" s="14">
        <v>2908752644.0157089</v>
      </c>
      <c r="BB16" s="14">
        <v>2919722668.4864135</v>
      </c>
      <c r="BC16" s="14">
        <v>2930217134.008203</v>
      </c>
      <c r="BD16" s="14">
        <v>2940242649.7810555</v>
      </c>
      <c r="BE16" s="14">
        <v>2949804817.7910795</v>
      </c>
      <c r="BF16" s="14">
        <v>2958686056.7625971</v>
      </c>
      <c r="BG16" s="14">
        <v>2964840970.9280529</v>
      </c>
      <c r="BH16" s="14">
        <v>2968722697.1632867</v>
      </c>
      <c r="BI16" s="14">
        <v>2972609505.5593209</v>
      </c>
      <c r="BJ16" s="14">
        <v>2976501402.76999</v>
      </c>
      <c r="BK16" s="14">
        <v>2980398395.457839</v>
      </c>
      <c r="BL16" s="14">
        <v>2984300490.2941341</v>
      </c>
      <c r="BM16" s="14">
        <v>2988207693.9588776</v>
      </c>
    </row>
    <row r="17" spans="3:65" s="6" customFormat="1" x14ac:dyDescent="0.25">
      <c r="C17" s="18" t="str">
        <v>Llamadas entrantes de fijos</v>
      </c>
      <c r="G17" s="18" t="str">
        <v>minutos</v>
      </c>
      <c r="I17" s="19"/>
      <c r="N17" s="14">
        <v>0</v>
      </c>
      <c r="O17" s="14">
        <v>12135199410.618467</v>
      </c>
      <c r="P17" s="14">
        <v>14381224069.764084</v>
      </c>
      <c r="Q17" s="14">
        <v>18950262422.328949</v>
      </c>
      <c r="R17" s="14">
        <v>19547420129.520176</v>
      </c>
      <c r="S17" s="14">
        <v>19017410402.957203</v>
      </c>
      <c r="T17" s="14">
        <v>18771952510.153751</v>
      </c>
      <c r="U17" s="14">
        <v>18534787037.333633</v>
      </c>
      <c r="V17" s="14">
        <v>20742205208.708088</v>
      </c>
      <c r="W17" s="14">
        <v>20390376940.889351</v>
      </c>
      <c r="X17" s="14">
        <v>20150871489.260757</v>
      </c>
      <c r="Y17" s="14">
        <v>21163559110.963898</v>
      </c>
      <c r="Z17" s="14">
        <v>22013695370.099159</v>
      </c>
      <c r="AA17" s="14">
        <v>22721724002.538822</v>
      </c>
      <c r="AB17" s="14">
        <v>23428090366.134659</v>
      </c>
      <c r="AC17" s="14">
        <v>24088061888.29686</v>
      </c>
      <c r="AD17" s="14">
        <v>24765162470.535824</v>
      </c>
      <c r="AE17" s="14">
        <v>25312133540.866901</v>
      </c>
      <c r="AF17" s="14">
        <v>25890755910.526627</v>
      </c>
      <c r="AG17" s="14">
        <v>26440521291.313656</v>
      </c>
      <c r="AH17" s="14">
        <v>26962707612.102406</v>
      </c>
      <c r="AI17" s="14">
        <v>27332080031.898918</v>
      </c>
      <c r="AJ17" s="14">
        <v>27581461018.242718</v>
      </c>
      <c r="AK17" s="14">
        <v>27823108519.051189</v>
      </c>
      <c r="AL17" s="14">
        <v>28057652170.230946</v>
      </c>
      <c r="AM17" s="14">
        <v>28286390514.553127</v>
      </c>
      <c r="AN17" s="14">
        <v>28510064880.726158</v>
      </c>
      <c r="AO17" s="14">
        <v>28727402190.818993</v>
      </c>
      <c r="AP17" s="14">
        <v>28937433413.530567</v>
      </c>
      <c r="AQ17" s="14">
        <v>29140472488.997063</v>
      </c>
      <c r="AR17" s="14">
        <v>29336818905.207466</v>
      </c>
      <c r="AS17" s="14">
        <v>29526331711.857327</v>
      </c>
      <c r="AT17" s="14">
        <v>29708683093.018826</v>
      </c>
      <c r="AU17" s="14">
        <v>29883822842.5271</v>
      </c>
      <c r="AV17" s="14">
        <v>30051977716.078678</v>
      </c>
      <c r="AW17" s="14">
        <v>30213330865.758724</v>
      </c>
      <c r="AX17" s="14">
        <v>30367732651.997719</v>
      </c>
      <c r="AY17" s="14">
        <v>30514892793.256485</v>
      </c>
      <c r="AZ17" s="14">
        <v>30654755340.583893</v>
      </c>
      <c r="BA17" s="14">
        <v>30787516172.928837</v>
      </c>
      <c r="BB17" s="14">
        <v>30913367445.193508</v>
      </c>
      <c r="BC17" s="14">
        <v>31032249489.984562</v>
      </c>
      <c r="BD17" s="14">
        <v>31143984013.981815</v>
      </c>
      <c r="BE17" s="14">
        <v>31248576312.790195</v>
      </c>
      <c r="BF17" s="14">
        <v>31344500214.658794</v>
      </c>
      <c r="BG17" s="14">
        <v>31410895176.44437</v>
      </c>
      <c r="BH17" s="14">
        <v>31452922550.907536</v>
      </c>
      <c r="BI17" s="14">
        <v>31495006085.308723</v>
      </c>
      <c r="BJ17" s="14">
        <v>31537145854.599953</v>
      </c>
      <c r="BK17" s="14">
        <v>31579341933.832901</v>
      </c>
      <c r="BL17" s="14">
        <v>31621594398.15958</v>
      </c>
      <c r="BM17" s="14">
        <v>31663903322.831902</v>
      </c>
    </row>
    <row r="18" spans="3:65" s="6" customFormat="1" x14ac:dyDescent="0.25">
      <c r="C18" s="18" t="str">
        <v>Llamadas entrantes de otros móviles</v>
      </c>
      <c r="G18" s="18" t="str">
        <v>minutos</v>
      </c>
      <c r="I18" s="19"/>
      <c r="N18" s="14">
        <v>0</v>
      </c>
      <c r="O18" s="14">
        <v>310291759.51544935</v>
      </c>
      <c r="P18" s="14">
        <v>875099060.6670512</v>
      </c>
      <c r="Q18" s="14">
        <v>1930954207.0734804</v>
      </c>
      <c r="R18" s="14">
        <v>3241842222.8077874</v>
      </c>
      <c r="S18" s="14">
        <v>8650094360.1608753</v>
      </c>
      <c r="T18" s="14">
        <v>9892347913.0469723</v>
      </c>
      <c r="U18" s="14">
        <v>11628672138.571896</v>
      </c>
      <c r="V18" s="14">
        <v>12233386925.07407</v>
      </c>
      <c r="W18" s="14">
        <v>12398976936.479364</v>
      </c>
      <c r="X18" s="14">
        <v>12798263626.754066</v>
      </c>
      <c r="Y18" s="14">
        <v>13897742719.628309</v>
      </c>
      <c r="Z18" s="14">
        <v>15087983552.814837</v>
      </c>
      <c r="AA18" s="14">
        <v>16237747787.54929</v>
      </c>
      <c r="AB18" s="14">
        <v>17415359120.6754</v>
      </c>
      <c r="AC18" s="14">
        <v>18620674024.284271</v>
      </c>
      <c r="AD18" s="14">
        <v>19854215026.176212</v>
      </c>
      <c r="AE18" s="14">
        <v>21012020156.634903</v>
      </c>
      <c r="AF18" s="14">
        <v>22186407844.367786</v>
      </c>
      <c r="AG18" s="14">
        <v>23376903945.480995</v>
      </c>
      <c r="AH18" s="14">
        <v>24583100501.781082</v>
      </c>
      <c r="AI18" s="14">
        <v>24965024251.709263</v>
      </c>
      <c r="AJ18" s="14">
        <v>25152849138.298386</v>
      </c>
      <c r="AK18" s="14">
        <v>25335989871.078743</v>
      </c>
      <c r="AL18" s="14">
        <v>25514283784.897572</v>
      </c>
      <c r="AM18" s="14">
        <v>25687605794.480263</v>
      </c>
      <c r="AN18" s="14">
        <v>25856259380.276943</v>
      </c>
      <c r="AO18" s="14">
        <v>26020575346.620754</v>
      </c>
      <c r="AP18" s="14">
        <v>26180475185.177391</v>
      </c>
      <c r="AQ18" s="14">
        <v>26335806167.695297</v>
      </c>
      <c r="AR18" s="14">
        <v>26486522497.163113</v>
      </c>
      <c r="AS18" s="14">
        <v>26632605522.557491</v>
      </c>
      <c r="AT18" s="14">
        <v>26774038925.223202</v>
      </c>
      <c r="AU18" s="14">
        <v>26910792941.990372</v>
      </c>
      <c r="AV18" s="14">
        <v>27042843884.243744</v>
      </c>
      <c r="AW18" s="14">
        <v>27170199261.195797</v>
      </c>
      <c r="AX18" s="14">
        <v>27292890363.210571</v>
      </c>
      <c r="AY18" s="14">
        <v>27410939325.321518</v>
      </c>
      <c r="AZ18" s="14">
        <v>27524354382.227737</v>
      </c>
      <c r="BA18" s="14">
        <v>27633150118.149235</v>
      </c>
      <c r="BB18" s="14">
        <v>27737365350.620926</v>
      </c>
      <c r="BC18" s="14">
        <v>27837062773.077927</v>
      </c>
      <c r="BD18" s="14">
        <v>27932305172.920021</v>
      </c>
      <c r="BE18" s="14">
        <v>28023145769.015259</v>
      </c>
      <c r="BF18" s="14">
        <v>28107517539.244671</v>
      </c>
      <c r="BG18" s="14">
        <v>28165989223.816502</v>
      </c>
      <c r="BH18" s="14">
        <v>28202865623.051216</v>
      </c>
      <c r="BI18" s="14">
        <v>28239790302.813541</v>
      </c>
      <c r="BJ18" s="14">
        <v>28276763326.314899</v>
      </c>
      <c r="BK18" s="14">
        <v>28313784756.849464</v>
      </c>
      <c r="BL18" s="14">
        <v>28350854657.794266</v>
      </c>
      <c r="BM18" s="14">
        <v>28387973092.609329</v>
      </c>
    </row>
    <row r="19" spans="3:65" s="6" customFormat="1" x14ac:dyDescent="0.25">
      <c r="C19" s="18" t="str">
        <v>Llamadas entrantes internacionales</v>
      </c>
      <c r="G19" s="18" t="str">
        <v>minutos</v>
      </c>
      <c r="I19" s="19"/>
      <c r="N19" s="14">
        <v>0</v>
      </c>
      <c r="O19" s="14">
        <v>880575692.69090927</v>
      </c>
      <c r="P19" s="14">
        <v>835609677.21735919</v>
      </c>
      <c r="Q19" s="14">
        <v>747978237.30000007</v>
      </c>
      <c r="R19" s="14">
        <v>711414599.8951869</v>
      </c>
      <c r="S19" s="14">
        <v>778933730.43163884</v>
      </c>
      <c r="T19" s="14">
        <v>958328812.87903869</v>
      </c>
      <c r="U19" s="14">
        <v>1189678822.1269553</v>
      </c>
      <c r="V19" s="14">
        <v>1309100270.9461286</v>
      </c>
      <c r="W19" s="14">
        <v>1669894021.5786099</v>
      </c>
      <c r="X19" s="14">
        <v>2360116883.8311024</v>
      </c>
      <c r="Y19" s="14">
        <v>2501723896.8609686</v>
      </c>
      <c r="Z19" s="14">
        <v>2601792852.7354074</v>
      </c>
      <c r="AA19" s="14">
        <v>2679846638.3174696</v>
      </c>
      <c r="AB19" s="14">
        <v>2746842804.2754068</v>
      </c>
      <c r="AC19" s="14">
        <v>2801779660.3609142</v>
      </c>
      <c r="AD19" s="14">
        <v>2843806355.2663274</v>
      </c>
      <c r="AE19" s="14">
        <v>2872244418.8189912</v>
      </c>
      <c r="AF19" s="14">
        <v>2900966863.0071807</v>
      </c>
      <c r="AG19" s="14">
        <v>2929976531.6372528</v>
      </c>
      <c r="AH19" s="14">
        <v>2959276296.9536252</v>
      </c>
      <c r="AI19" s="14">
        <v>2985692065.030715</v>
      </c>
      <c r="AJ19" s="14">
        <v>3025424165.833797</v>
      </c>
      <c r="AK19" s="14">
        <v>3063696862.1626</v>
      </c>
      <c r="AL19" s="14">
        <v>3100790579.630774</v>
      </c>
      <c r="AM19" s="14">
        <v>3137255307.7650208</v>
      </c>
      <c r="AN19" s="14">
        <v>3173290328.8862548</v>
      </c>
      <c r="AO19" s="14">
        <v>3208262881.9504762</v>
      </c>
      <c r="AP19" s="14">
        <v>3241784728.1450739</v>
      </c>
      <c r="AQ19" s="14">
        <v>3274018257.1077051</v>
      </c>
      <c r="AR19" s="14">
        <v>3305089501.6641431</v>
      </c>
      <c r="AS19" s="14">
        <v>3334934157.2491541</v>
      </c>
      <c r="AT19" s="14">
        <v>3363407971.4101453</v>
      </c>
      <c r="AU19" s="14">
        <v>3390487592.5213456</v>
      </c>
      <c r="AV19" s="14">
        <v>3416266427.0858464</v>
      </c>
      <c r="AW19" s="14">
        <v>3440810984.9857044</v>
      </c>
      <c r="AX19" s="14">
        <v>3464038597.7558026</v>
      </c>
      <c r="AY19" s="14">
        <v>3485809093.8101892</v>
      </c>
      <c r="AZ19" s="14">
        <v>3506087641.5093665</v>
      </c>
      <c r="BA19" s="14">
        <v>3524946768.9831595</v>
      </c>
      <c r="BB19" s="14">
        <v>3542450471.6402407</v>
      </c>
      <c r="BC19" s="14">
        <v>3558546481.4109173</v>
      </c>
      <c r="BD19" s="14">
        <v>3573131622.4446878</v>
      </c>
      <c r="BE19" s="14">
        <v>3586186417.8780441</v>
      </c>
      <c r="BF19" s="14">
        <v>3597782612.6441846</v>
      </c>
      <c r="BG19" s="14">
        <v>3605783337.1857247</v>
      </c>
      <c r="BH19" s="14">
        <v>3610896080.7411275</v>
      </c>
      <c r="BI19" s="14">
        <v>3616016073.8021779</v>
      </c>
      <c r="BJ19" s="14">
        <v>3621143326.6481557</v>
      </c>
      <c r="BK19" s="14">
        <v>3626277849.5729179</v>
      </c>
      <c r="BL19" s="14">
        <v>3631419652.8849206</v>
      </c>
      <c r="BM19" s="14">
        <v>3636568746.9072309</v>
      </c>
    </row>
    <row r="20" spans="3:65" s="6" customFormat="1" x14ac:dyDescent="0.25">
      <c r="C20" s="18" t="str">
        <v>Roaming en originación</v>
      </c>
      <c r="G20" s="18" t="str">
        <v>minutos</v>
      </c>
      <c r="I20" s="19"/>
      <c r="N20" s="14">
        <v>0</v>
      </c>
      <c r="O20" s="14">
        <v>162237174.89173034</v>
      </c>
      <c r="P20" s="14">
        <v>304956838.33322525</v>
      </c>
      <c r="Q20" s="14">
        <v>448602690.76776087</v>
      </c>
      <c r="R20" s="14">
        <v>564862881.85993099</v>
      </c>
      <c r="S20" s="14">
        <v>602881558.4256165</v>
      </c>
      <c r="T20" s="14">
        <v>689462320.06135428</v>
      </c>
      <c r="U20" s="14">
        <v>810478093.00341368</v>
      </c>
      <c r="V20" s="14">
        <v>852624615.07703722</v>
      </c>
      <c r="W20" s="14">
        <v>864165664.22391403</v>
      </c>
      <c r="X20" s="14">
        <v>853217575.11693764</v>
      </c>
      <c r="Y20" s="14">
        <v>911950308.32831013</v>
      </c>
      <c r="Z20" s="14">
        <v>964987622.29861724</v>
      </c>
      <c r="AA20" s="14">
        <v>1012880953.6093125</v>
      </c>
      <c r="AB20" s="14">
        <v>1060161366.8895615</v>
      </c>
      <c r="AC20" s="14">
        <v>1106863595.2515726</v>
      </c>
      <c r="AD20" s="14">
        <v>1153057859.9594171</v>
      </c>
      <c r="AE20" s="14">
        <v>1192876366.0774395</v>
      </c>
      <c r="AF20" s="14">
        <v>1231865328.547893</v>
      </c>
      <c r="AG20" s="14">
        <v>1270052506.3758771</v>
      </c>
      <c r="AH20" s="14">
        <v>1307466841.0919573</v>
      </c>
      <c r="AI20" s="14">
        <v>1327779683.1934009</v>
      </c>
      <c r="AJ20" s="14">
        <v>1337769261.6491106</v>
      </c>
      <c r="AK20" s="14">
        <v>1347509710.5947692</v>
      </c>
      <c r="AL20" s="14">
        <v>1356992378.5873497</v>
      </c>
      <c r="AM20" s="14">
        <v>1366210612.892025</v>
      </c>
      <c r="AN20" s="14">
        <v>1375180554.2972779</v>
      </c>
      <c r="AO20" s="14">
        <v>1383919796.8285825</v>
      </c>
      <c r="AP20" s="14">
        <v>1392424164.9734235</v>
      </c>
      <c r="AQ20" s="14">
        <v>1400685535.78878</v>
      </c>
      <c r="AR20" s="14">
        <v>1408701473.5333288</v>
      </c>
      <c r="AS20" s="14">
        <v>1416470986.2412846</v>
      </c>
      <c r="AT20" s="14">
        <v>1423993205.9952505</v>
      </c>
      <c r="AU20" s="14">
        <v>1431266549.8233104</v>
      </c>
      <c r="AV20" s="14">
        <v>1438289757.8323538</v>
      </c>
      <c r="AW20" s="14">
        <v>1445063229.404319</v>
      </c>
      <c r="AX20" s="14">
        <v>1451588628.7358527</v>
      </c>
      <c r="AY20" s="14">
        <v>1457867133.0918922</v>
      </c>
      <c r="AZ20" s="14">
        <v>1463899180.4398129</v>
      </c>
      <c r="BA20" s="14">
        <v>1469685546.450042</v>
      </c>
      <c r="BB20" s="14">
        <v>1475228295.6562927</v>
      </c>
      <c r="BC20" s="14">
        <v>1480530762.4462495</v>
      </c>
      <c r="BD20" s="14">
        <v>1485596286.2051644</v>
      </c>
      <c r="BE20" s="14">
        <v>1490427697.4102294</v>
      </c>
      <c r="BF20" s="14">
        <v>1494915060.2589958</v>
      </c>
      <c r="BG20" s="14">
        <v>1498024911.6268055</v>
      </c>
      <c r="BH20" s="14">
        <v>1499986204.8825023</v>
      </c>
      <c r="BI20" s="14">
        <v>1501950065.9668143</v>
      </c>
      <c r="BJ20" s="14">
        <v>1503916498.2416787</v>
      </c>
      <c r="BK20" s="14">
        <v>1505885505.0734341</v>
      </c>
      <c r="BL20" s="14">
        <v>1507857089.8328254</v>
      </c>
      <c r="BM20" s="14">
        <v>1509831255.8950114</v>
      </c>
    </row>
    <row r="21" spans="3:65" s="6" customFormat="1" x14ac:dyDescent="0.25">
      <c r="C21" s="18" t="str">
        <v>Roaming en terminación</v>
      </c>
      <c r="G21" s="18" t="str">
        <v>minutos</v>
      </c>
      <c r="I21" s="19"/>
      <c r="N21" s="14">
        <v>0</v>
      </c>
      <c r="O21" s="14">
        <v>108158116.59448691</v>
      </c>
      <c r="P21" s="14">
        <v>203304558.88881686</v>
      </c>
      <c r="Q21" s="14">
        <v>299068460.51184058</v>
      </c>
      <c r="R21" s="14">
        <v>376575254.57328737</v>
      </c>
      <c r="S21" s="14">
        <v>401921038.95041108</v>
      </c>
      <c r="T21" s="14">
        <v>459641546.70756954</v>
      </c>
      <c r="U21" s="14">
        <v>540318728.66894245</v>
      </c>
      <c r="V21" s="14">
        <v>568416410.0513581</v>
      </c>
      <c r="W21" s="14">
        <v>576110442.81594265</v>
      </c>
      <c r="X21" s="14">
        <v>568811716.74462509</v>
      </c>
      <c r="Y21" s="14">
        <v>607966872.21887338</v>
      </c>
      <c r="Z21" s="14">
        <v>643325081.53241146</v>
      </c>
      <c r="AA21" s="14">
        <v>675253969.07287502</v>
      </c>
      <c r="AB21" s="14">
        <v>706774244.59304106</v>
      </c>
      <c r="AC21" s="14">
        <v>737909063.50104856</v>
      </c>
      <c r="AD21" s="14">
        <v>768705239.97294474</v>
      </c>
      <c r="AE21" s="14">
        <v>795250910.71829319</v>
      </c>
      <c r="AF21" s="14">
        <v>821243552.36526215</v>
      </c>
      <c r="AG21" s="14">
        <v>846701670.91725159</v>
      </c>
      <c r="AH21" s="14">
        <v>871644560.72797167</v>
      </c>
      <c r="AI21" s="14">
        <v>885186455.4622674</v>
      </c>
      <c r="AJ21" s="14">
        <v>891846174.43274045</v>
      </c>
      <c r="AK21" s="14">
        <v>898339807.06317961</v>
      </c>
      <c r="AL21" s="14">
        <v>904661585.72489989</v>
      </c>
      <c r="AM21" s="14">
        <v>910807075.26135015</v>
      </c>
      <c r="AN21" s="14">
        <v>916787036.19818544</v>
      </c>
      <c r="AO21" s="14">
        <v>922613197.8857218</v>
      </c>
      <c r="AP21" s="14">
        <v>928282776.64894915</v>
      </c>
      <c r="AQ21" s="14">
        <v>933790357.19252002</v>
      </c>
      <c r="AR21" s="14">
        <v>939134315.68888593</v>
      </c>
      <c r="AS21" s="14">
        <v>944313990.82752311</v>
      </c>
      <c r="AT21" s="14">
        <v>949328803.99683368</v>
      </c>
      <c r="AU21" s="14">
        <v>954177699.88220692</v>
      </c>
      <c r="AV21" s="14">
        <v>958859838.55490267</v>
      </c>
      <c r="AW21" s="14">
        <v>963375486.26954615</v>
      </c>
      <c r="AX21" s="14">
        <v>967725752.49056864</v>
      </c>
      <c r="AY21" s="14">
        <v>971911422.06126165</v>
      </c>
      <c r="AZ21" s="14">
        <v>975932786.95987535</v>
      </c>
      <c r="BA21" s="14">
        <v>979790364.30002809</v>
      </c>
      <c r="BB21" s="14">
        <v>983485530.43752849</v>
      </c>
      <c r="BC21" s="14">
        <v>987020508.29749966</v>
      </c>
      <c r="BD21" s="14">
        <v>990397524.13677645</v>
      </c>
      <c r="BE21" s="14">
        <v>993618464.940153</v>
      </c>
      <c r="BF21" s="14">
        <v>996610040.17266393</v>
      </c>
      <c r="BG21" s="14">
        <v>998683274.4178704</v>
      </c>
      <c r="BH21" s="14">
        <v>999990803.25500166</v>
      </c>
      <c r="BI21" s="14">
        <v>1001300043.9778763</v>
      </c>
      <c r="BJ21" s="14">
        <v>1002610998.827786</v>
      </c>
      <c r="BK21" s="14">
        <v>1003923670.0489562</v>
      </c>
      <c r="BL21" s="14">
        <v>1005238059.8885504</v>
      </c>
      <c r="BM21" s="14">
        <v>1006554170.5966744</v>
      </c>
    </row>
    <row r="22" spans="3:65" s="6" customFormat="1" x14ac:dyDescent="0.25">
      <c r="C22" s="18" t="str">
        <v>SMS on-net</v>
      </c>
      <c r="G22" s="18" t="str">
        <v>mensajes</v>
      </c>
      <c r="I22" s="19"/>
      <c r="N22" s="14">
        <v>0</v>
      </c>
      <c r="O22" s="14">
        <v>14446976726</v>
      </c>
      <c r="P22" s="14">
        <v>16644970096</v>
      </c>
      <c r="Q22" s="14">
        <v>26544444990.609043</v>
      </c>
      <c r="R22" s="14">
        <v>38311794750</v>
      </c>
      <c r="S22" s="14">
        <v>47971242666.666664</v>
      </c>
      <c r="T22" s="14">
        <v>61144964027.027023</v>
      </c>
      <c r="U22" s="14">
        <v>67150282831.271271</v>
      </c>
      <c r="V22" s="14">
        <v>51941009705.540565</v>
      </c>
      <c r="W22" s="14">
        <v>34678853939.235321</v>
      </c>
      <c r="X22" s="14">
        <v>23286538018.375259</v>
      </c>
      <c r="Y22" s="14">
        <v>15460927675.351295</v>
      </c>
      <c r="Z22" s="14">
        <v>11282831818.656313</v>
      </c>
      <c r="AA22" s="14">
        <v>8794166140.6644421</v>
      </c>
      <c r="AB22" s="14">
        <v>7290827933.1958294</v>
      </c>
      <c r="AC22" s="14">
        <v>6406141546.0455246</v>
      </c>
      <c r="AD22" s="14">
        <v>5946681283.4906788</v>
      </c>
      <c r="AE22" s="14">
        <v>5815359130.5070734</v>
      </c>
      <c r="AF22" s="14">
        <v>5796288722.6473932</v>
      </c>
      <c r="AG22" s="14">
        <v>5767852246.9980345</v>
      </c>
      <c r="AH22" s="14">
        <v>5908225632.9801674</v>
      </c>
      <c r="AI22" s="14">
        <v>6000015994.7779455</v>
      </c>
      <c r="AJ22" s="14">
        <v>6045157241.6836004</v>
      </c>
      <c r="AK22" s="14">
        <v>6089172713.6854858</v>
      </c>
      <c r="AL22" s="14">
        <v>6132023316.3485813</v>
      </c>
      <c r="AM22" s="14">
        <v>6173678987.06847</v>
      </c>
      <c r="AN22" s="14">
        <v>6214212663.3891506</v>
      </c>
      <c r="AO22" s="14">
        <v>6253703849.7913713</v>
      </c>
      <c r="AP22" s="14">
        <v>6292133677.8271523</v>
      </c>
      <c r="AQ22" s="14">
        <v>6329465441.2652817</v>
      </c>
      <c r="AR22" s="14">
        <v>6365688133.3950214</v>
      </c>
      <c r="AS22" s="14">
        <v>6400797271.6876373</v>
      </c>
      <c r="AT22" s="14">
        <v>6434788934.1684799</v>
      </c>
      <c r="AU22" s="14">
        <v>6467655967.6502113</v>
      </c>
      <c r="AV22" s="14">
        <v>6499392678.8849897</v>
      </c>
      <c r="AW22" s="14">
        <v>6530000872.6134996</v>
      </c>
      <c r="AX22" s="14">
        <v>6559488069.0641584</v>
      </c>
      <c r="AY22" s="14">
        <v>6587859588.1018028</v>
      </c>
      <c r="AZ22" s="14">
        <v>6615117408.8283072</v>
      </c>
      <c r="BA22" s="14">
        <v>6641265036.3695841</v>
      </c>
      <c r="BB22" s="14">
        <v>6666311800.0107937</v>
      </c>
      <c r="BC22" s="14">
        <v>6690272767.296423</v>
      </c>
      <c r="BD22" s="14">
        <v>6713163028.3541307</v>
      </c>
      <c r="BE22" s="14">
        <v>6734995373.6405258</v>
      </c>
      <c r="BF22" s="14">
        <v>6755273021.5122099</v>
      </c>
      <c r="BG22" s="14">
        <v>6769325923.6498327</v>
      </c>
      <c r="BH22" s="14">
        <v>6778188682.3240185</v>
      </c>
      <c r="BI22" s="14">
        <v>6787063044.5894928</v>
      </c>
      <c r="BJ22" s="14">
        <v>6795949025.6382895</v>
      </c>
      <c r="BK22" s="14">
        <v>6804846640.682333</v>
      </c>
      <c r="BL22" s="14">
        <v>6813755904.9534655</v>
      </c>
      <c r="BM22" s="14">
        <v>6822676833.7034636</v>
      </c>
    </row>
    <row r="23" spans="3:65" s="6" customFormat="1" x14ac:dyDescent="0.25">
      <c r="C23" s="18" t="str">
        <v>SMS salientes a otras redes</v>
      </c>
      <c r="G23" s="18" t="str">
        <v>mensajes</v>
      </c>
      <c r="I23" s="19"/>
      <c r="N23" s="14">
        <v>0</v>
      </c>
      <c r="O23" s="14">
        <v>7223488363.000001</v>
      </c>
      <c r="P23" s="14">
        <v>8322485048.000001</v>
      </c>
      <c r="Q23" s="14">
        <v>13272222495.304523</v>
      </c>
      <c r="R23" s="14">
        <v>12770598250</v>
      </c>
      <c r="S23" s="14">
        <v>14991013333.333336</v>
      </c>
      <c r="T23" s="14">
        <v>22646282972.972973</v>
      </c>
      <c r="U23" s="14">
        <v>29246939168.728725</v>
      </c>
      <c r="V23" s="14">
        <v>25738692564.459435</v>
      </c>
      <c r="W23" s="14">
        <v>19065454502.271778</v>
      </c>
      <c r="X23" s="14">
        <v>13919675591.224737</v>
      </c>
      <c r="Y23" s="14">
        <v>9881023028.0564194</v>
      </c>
      <c r="Z23" s="14">
        <v>7210817058.5111799</v>
      </c>
      <c r="AA23" s="14">
        <v>5620319813.4736118</v>
      </c>
      <c r="AB23" s="14">
        <v>4659541795.5648708</v>
      </c>
      <c r="AC23" s="14">
        <v>4094141921.2755313</v>
      </c>
      <c r="AD23" s="14">
        <v>3800502527.1776524</v>
      </c>
      <c r="AE23" s="14">
        <v>3716575013.578733</v>
      </c>
      <c r="AF23" s="14">
        <v>3704387184.8033395</v>
      </c>
      <c r="AG23" s="14">
        <v>3686213535.9364581</v>
      </c>
      <c r="AH23" s="14">
        <v>3775925659.849113</v>
      </c>
      <c r="AI23" s="14">
        <v>3834588548.501224</v>
      </c>
      <c r="AJ23" s="14">
        <v>3863438156.3356276</v>
      </c>
      <c r="AK23" s="14">
        <v>3891568285.4956498</v>
      </c>
      <c r="AL23" s="14">
        <v>3918953950.869091</v>
      </c>
      <c r="AM23" s="14">
        <v>3945575939.5540619</v>
      </c>
      <c r="AN23" s="14">
        <v>3971480865.6714611</v>
      </c>
      <c r="AO23" s="14">
        <v>3996719540.2477427</v>
      </c>
      <c r="AP23" s="14">
        <v>4021279904.5259595</v>
      </c>
      <c r="AQ23" s="14">
        <v>4045138499.6863389</v>
      </c>
      <c r="AR23" s="14">
        <v>4068288291.379807</v>
      </c>
      <c r="AS23" s="14">
        <v>4090726414.8384418</v>
      </c>
      <c r="AT23" s="14">
        <v>4112450363.5424118</v>
      </c>
      <c r="AU23" s="14">
        <v>4133455565.9155297</v>
      </c>
      <c r="AV23" s="14">
        <v>4153738383.423665</v>
      </c>
      <c r="AW23" s="14">
        <v>4173299969.4700689</v>
      </c>
      <c r="AX23" s="14">
        <v>4192145130.2055593</v>
      </c>
      <c r="AY23" s="14">
        <v>4210277265.5365353</v>
      </c>
      <c r="AZ23" s="14">
        <v>4227697640.2998567</v>
      </c>
      <c r="BA23" s="14">
        <v>4244408494.6088319</v>
      </c>
      <c r="BB23" s="14">
        <v>4260415790.775907</v>
      </c>
      <c r="BC23" s="14">
        <v>4275729158.4143353</v>
      </c>
      <c r="BD23" s="14">
        <v>4290358241.5701947</v>
      </c>
      <c r="BE23" s="14">
        <v>4304311214.5781002</v>
      </c>
      <c r="BF23" s="14">
        <v>4317270586.0842714</v>
      </c>
      <c r="BG23" s="14">
        <v>4326251745.0773535</v>
      </c>
      <c r="BH23" s="14">
        <v>4331915902.1312256</v>
      </c>
      <c r="BI23" s="14">
        <v>4337587474.998373</v>
      </c>
      <c r="BJ23" s="14">
        <v>4343266473.3879728</v>
      </c>
      <c r="BK23" s="14">
        <v>4348952907.0219097</v>
      </c>
      <c r="BL23" s="14">
        <v>4354646785.6347971</v>
      </c>
      <c r="BM23" s="14">
        <v>4360348118.9739943</v>
      </c>
    </row>
    <row r="24" spans="3:65" s="6" customFormat="1" x14ac:dyDescent="0.25">
      <c r="C24" s="18" t="str">
        <v>SMS entrantes de otras redes</v>
      </c>
      <c r="G24" s="18" t="str">
        <v>mensajes</v>
      </c>
      <c r="I24" s="19"/>
      <c r="N24" s="14">
        <v>0</v>
      </c>
      <c r="O24" s="14">
        <v>7223488363.000001</v>
      </c>
      <c r="P24" s="14">
        <v>8322485048.000001</v>
      </c>
      <c r="Q24" s="14">
        <v>13272222495.304523</v>
      </c>
      <c r="R24" s="14">
        <v>12770598250</v>
      </c>
      <c r="S24" s="14">
        <v>14991013333.333336</v>
      </c>
      <c r="T24" s="14">
        <v>22646282972.972973</v>
      </c>
      <c r="U24" s="14">
        <v>29246939168.728725</v>
      </c>
      <c r="V24" s="14">
        <v>25738692564.459435</v>
      </c>
      <c r="W24" s="14">
        <v>19065454502.271778</v>
      </c>
      <c r="X24" s="14">
        <v>13919675591.224737</v>
      </c>
      <c r="Y24" s="14">
        <v>9881023028.0564194</v>
      </c>
      <c r="Z24" s="14">
        <v>7210817058.5111799</v>
      </c>
      <c r="AA24" s="14">
        <v>5620319813.4736118</v>
      </c>
      <c r="AB24" s="14">
        <v>4659541795.5648708</v>
      </c>
      <c r="AC24" s="14">
        <v>4094141921.2755313</v>
      </c>
      <c r="AD24" s="14">
        <v>3800502527.1776524</v>
      </c>
      <c r="AE24" s="14">
        <v>3716575013.578733</v>
      </c>
      <c r="AF24" s="14">
        <v>3704387184.8033395</v>
      </c>
      <c r="AG24" s="14">
        <v>3686213535.9364581</v>
      </c>
      <c r="AH24" s="14">
        <v>3775925659.849113</v>
      </c>
      <c r="AI24" s="14">
        <v>3834588548.501224</v>
      </c>
      <c r="AJ24" s="14">
        <v>3863438156.3356276</v>
      </c>
      <c r="AK24" s="14">
        <v>3891568285.4956498</v>
      </c>
      <c r="AL24" s="14">
        <v>3918953950.869091</v>
      </c>
      <c r="AM24" s="14">
        <v>3945575939.5540619</v>
      </c>
      <c r="AN24" s="14">
        <v>3971480865.6714611</v>
      </c>
      <c r="AO24" s="14">
        <v>3996719540.2477427</v>
      </c>
      <c r="AP24" s="14">
        <v>4021279904.5259595</v>
      </c>
      <c r="AQ24" s="14">
        <v>4045138499.6863389</v>
      </c>
      <c r="AR24" s="14">
        <v>4068288291.379807</v>
      </c>
      <c r="AS24" s="14">
        <v>4090726414.8384418</v>
      </c>
      <c r="AT24" s="14">
        <v>4112450363.5424118</v>
      </c>
      <c r="AU24" s="14">
        <v>4133455565.9155297</v>
      </c>
      <c r="AV24" s="14">
        <v>4153738383.423665</v>
      </c>
      <c r="AW24" s="14">
        <v>4173299969.4700689</v>
      </c>
      <c r="AX24" s="14">
        <v>4192145130.2055593</v>
      </c>
      <c r="AY24" s="14">
        <v>4210277265.5365353</v>
      </c>
      <c r="AZ24" s="14">
        <v>4227697640.2998567</v>
      </c>
      <c r="BA24" s="14">
        <v>4244408494.6088319</v>
      </c>
      <c r="BB24" s="14">
        <v>4260415790.775907</v>
      </c>
      <c r="BC24" s="14">
        <v>4275729158.4143353</v>
      </c>
      <c r="BD24" s="14">
        <v>4290358241.5701947</v>
      </c>
      <c r="BE24" s="14">
        <v>4304311214.5781002</v>
      </c>
      <c r="BF24" s="14">
        <v>4317270586.0842714</v>
      </c>
      <c r="BG24" s="14">
        <v>4326251745.0773535</v>
      </c>
      <c r="BH24" s="14">
        <v>4331915902.1312256</v>
      </c>
      <c r="BI24" s="14">
        <v>4337587474.998373</v>
      </c>
      <c r="BJ24" s="14">
        <v>4343266473.3879728</v>
      </c>
      <c r="BK24" s="14">
        <v>4348952907.0219097</v>
      </c>
      <c r="BL24" s="14">
        <v>4354646785.6347971</v>
      </c>
      <c r="BM24" s="14">
        <v>4360348118.9739943</v>
      </c>
    </row>
    <row r="25" spans="3:65" s="6" customFormat="1" x14ac:dyDescent="0.25">
      <c r="C25" s="18" t="str">
        <v>Recuperación de correo de voz</v>
      </c>
      <c r="G25" s="18" t="str">
        <v>minutos</v>
      </c>
      <c r="I25" s="19"/>
      <c r="N25" s="14">
        <v>0</v>
      </c>
      <c r="O25" s="14">
        <v>929167797.3182646</v>
      </c>
      <c r="P25" s="14">
        <v>1447410818.2290368</v>
      </c>
      <c r="Q25" s="14">
        <v>2078128676.4862413</v>
      </c>
      <c r="R25" s="14">
        <v>2523349091.8463836</v>
      </c>
      <c r="S25" s="14">
        <v>2777286303.1931992</v>
      </c>
      <c r="T25" s="14">
        <v>3103410556.9455943</v>
      </c>
      <c r="U25" s="14">
        <v>3561404414.514595</v>
      </c>
      <c r="V25" s="14">
        <v>3779132918.0384707</v>
      </c>
      <c r="W25" s="14">
        <v>3823048942.5743885</v>
      </c>
      <c r="X25" s="14">
        <v>3771228299.0899477</v>
      </c>
      <c r="Y25" s="14">
        <v>4007408451.4159565</v>
      </c>
      <c r="Z25" s="14">
        <v>4219264156.4522371</v>
      </c>
      <c r="AA25" s="14">
        <v>4406701962.8077497</v>
      </c>
      <c r="AB25" s="14">
        <v>4590498487.5270433</v>
      </c>
      <c r="AC25" s="14">
        <v>4769659061.242774</v>
      </c>
      <c r="AD25" s="14">
        <v>4946028660.5421419</v>
      </c>
      <c r="AE25" s="14">
        <v>5094332347.1797256</v>
      </c>
      <c r="AF25" s="14">
        <v>5239519791.711071</v>
      </c>
      <c r="AG25" s="14">
        <v>5380207121.8919897</v>
      </c>
      <c r="AH25" s="14">
        <v>5516558219.9901676</v>
      </c>
      <c r="AI25" s="14">
        <v>5600536610.5283403</v>
      </c>
      <c r="AJ25" s="14">
        <v>5644197783.0904007</v>
      </c>
      <c r="AK25" s="14">
        <v>5686720524.3427792</v>
      </c>
      <c r="AL25" s="14">
        <v>5728096032.8392076</v>
      </c>
      <c r="AM25" s="14">
        <v>5768346258.4623318</v>
      </c>
      <c r="AN25" s="14">
        <v>5807553584.1292105</v>
      </c>
      <c r="AO25" s="14">
        <v>5845734531.6588984</v>
      </c>
      <c r="AP25" s="14">
        <v>5882839940.6389732</v>
      </c>
      <c r="AQ25" s="14">
        <v>5918852093.8406057</v>
      </c>
      <c r="AR25" s="14">
        <v>5953772745.8057146</v>
      </c>
      <c r="AS25" s="14">
        <v>5987593147.3290138</v>
      </c>
      <c r="AT25" s="14">
        <v>6020298331.2887154</v>
      </c>
      <c r="AU25" s="14">
        <v>6051880685.4271126</v>
      </c>
      <c r="AV25" s="14">
        <v>6082343618.7984152</v>
      </c>
      <c r="AW25" s="14">
        <v>6111694829.5518112</v>
      </c>
      <c r="AX25" s="14">
        <v>6139934579.5369682</v>
      </c>
      <c r="AY25" s="14">
        <v>6167056401.0704041</v>
      </c>
      <c r="AZ25" s="14">
        <v>6193059621.9636812</v>
      </c>
      <c r="BA25" s="14">
        <v>6217953781.3688526</v>
      </c>
      <c r="BB25" s="14">
        <v>6241752812.6777134</v>
      </c>
      <c r="BC25" s="14">
        <v>6264466078.4671068</v>
      </c>
      <c r="BD25" s="14">
        <v>6286098721.1979876</v>
      </c>
      <c r="BE25" s="14">
        <v>6306660709.4725037</v>
      </c>
      <c r="BF25" s="14">
        <v>6325714731.8615437</v>
      </c>
      <c r="BG25" s="14">
        <v>6338916673.083828</v>
      </c>
      <c r="BH25" s="14">
        <v>6347248278.1296139</v>
      </c>
      <c r="BI25" s="14">
        <v>6355590833.6301765</v>
      </c>
      <c r="BJ25" s="14">
        <v>6363944353.9777422</v>
      </c>
      <c r="BK25" s="14">
        <v>6372308853.5834389</v>
      </c>
      <c r="BL25" s="14">
        <v>6380684346.8773422</v>
      </c>
      <c r="BM25" s="14">
        <v>6389070848.3084869</v>
      </c>
    </row>
    <row r="26" spans="3:65" s="6" customFormat="1" x14ac:dyDescent="0.25">
      <c r="C26" s="18" t="str">
        <v>Depósito de correo de voz</v>
      </c>
      <c r="G26" s="18" t="str">
        <v>minutos</v>
      </c>
      <c r="I26" s="19"/>
      <c r="N26" s="14">
        <v>0</v>
      </c>
      <c r="O26" s="14">
        <v>1115001356.7819176</v>
      </c>
      <c r="P26" s="14">
        <v>1736892981.8748441</v>
      </c>
      <c r="Q26" s="14">
        <v>2493754411.7834892</v>
      </c>
      <c r="R26" s="14">
        <v>3028018910.2156601</v>
      </c>
      <c r="S26" s="14">
        <v>3332743563.8318391</v>
      </c>
      <c r="T26" s="14">
        <v>3724092668.3347125</v>
      </c>
      <c r="U26" s="14">
        <v>4273685297.4175138</v>
      </c>
      <c r="V26" s="14">
        <v>4534959501.6461639</v>
      </c>
      <c r="W26" s="14">
        <v>4587658731.0892658</v>
      </c>
      <c r="X26" s="14">
        <v>4525473958.907937</v>
      </c>
      <c r="Y26" s="14">
        <v>4808890141.6991472</v>
      </c>
      <c r="Z26" s="14">
        <v>5063116987.7426844</v>
      </c>
      <c r="AA26" s="14">
        <v>5288042355.3692999</v>
      </c>
      <c r="AB26" s="14">
        <v>5508598185.0324516</v>
      </c>
      <c r="AC26" s="14">
        <v>5723590873.4913292</v>
      </c>
      <c r="AD26" s="14">
        <v>5935234392.6505699</v>
      </c>
      <c r="AE26" s="14">
        <v>6113198816.6156702</v>
      </c>
      <c r="AF26" s="14">
        <v>6287423750.0532837</v>
      </c>
      <c r="AG26" s="14">
        <v>6456248546.2703867</v>
      </c>
      <c r="AH26" s="14">
        <v>6619869863.9882002</v>
      </c>
      <c r="AI26" s="14">
        <v>6720643932.6340075</v>
      </c>
      <c r="AJ26" s="14">
        <v>6773037339.7084808</v>
      </c>
      <c r="AK26" s="14">
        <v>6824064629.2113342</v>
      </c>
      <c r="AL26" s="14">
        <v>6873715239.4070482</v>
      </c>
      <c r="AM26" s="14">
        <v>6922015510.1547976</v>
      </c>
      <c r="AN26" s="14">
        <v>6969064300.9550514</v>
      </c>
      <c r="AO26" s="14">
        <v>7014881437.9906778</v>
      </c>
      <c r="AP26" s="14">
        <v>7059407928.7667675</v>
      </c>
      <c r="AQ26" s="14">
        <v>7102622512.6087255</v>
      </c>
      <c r="AR26" s="14">
        <v>7144527294.966857</v>
      </c>
      <c r="AS26" s="14">
        <v>7185111776.794816</v>
      </c>
      <c r="AT26" s="14">
        <v>7224357997.5464573</v>
      </c>
      <c r="AU26" s="14">
        <v>7262256822.5125351</v>
      </c>
      <c r="AV26" s="14">
        <v>7298812342.5580969</v>
      </c>
      <c r="AW26" s="14">
        <v>7334033795.4621735</v>
      </c>
      <c r="AX26" s="14">
        <v>7367921495.4443607</v>
      </c>
      <c r="AY26" s="14">
        <v>7400467681.2844839</v>
      </c>
      <c r="AZ26" s="14">
        <v>7431671546.3564167</v>
      </c>
      <c r="BA26" s="14">
        <v>7461544537.642622</v>
      </c>
      <c r="BB26" s="14">
        <v>7490103375.2132549</v>
      </c>
      <c r="BC26" s="14">
        <v>7517359294.1605272</v>
      </c>
      <c r="BD26" s="14">
        <v>7543318465.4375849</v>
      </c>
      <c r="BE26" s="14">
        <v>7567992851.3670044</v>
      </c>
      <c r="BF26" s="14">
        <v>7590857678.2338514</v>
      </c>
      <c r="BG26" s="14">
        <v>7606700007.700592</v>
      </c>
      <c r="BH26" s="14">
        <v>7616697933.7555361</v>
      </c>
      <c r="BI26" s="14">
        <v>7626709000.3562117</v>
      </c>
      <c r="BJ26" s="14">
        <v>7636733224.7732897</v>
      </c>
      <c r="BK26" s="14">
        <v>7646770624.3001251</v>
      </c>
      <c r="BL26" s="14">
        <v>7656821216.2528095</v>
      </c>
      <c r="BM26" s="14">
        <v>7666885017.9701843</v>
      </c>
    </row>
    <row r="27" spans="3:65" s="6" customFormat="1" x14ac:dyDescent="0.25">
      <c r="C27" s="18" t="str">
        <v xml:space="preserve">Datos GPRS </v>
      </c>
      <c r="G27" s="18" t="str">
        <v>megabytes</v>
      </c>
      <c r="I27" s="19"/>
      <c r="N27" s="14">
        <v>0</v>
      </c>
      <c r="O27" s="14">
        <v>0</v>
      </c>
      <c r="P27" s="14">
        <v>650000</v>
      </c>
      <c r="Q27" s="14">
        <v>1125000.0000000009</v>
      </c>
      <c r="R27" s="14">
        <v>6637620.9046601346</v>
      </c>
      <c r="S27" s="14">
        <v>41033277.148442812</v>
      </c>
      <c r="T27" s="14">
        <v>100267745.77872051</v>
      </c>
      <c r="U27" s="14">
        <v>139588804.41759649</v>
      </c>
      <c r="V27" s="14">
        <v>270162155.89268029</v>
      </c>
      <c r="W27" s="14">
        <v>553545874.69007146</v>
      </c>
      <c r="X27" s="14">
        <v>1116370701.2230585</v>
      </c>
      <c r="Y27" s="14">
        <v>1197372407.8309016</v>
      </c>
      <c r="Z27" s="14">
        <v>1096405169.9078352</v>
      </c>
      <c r="AA27" s="14">
        <v>839309944.11635685</v>
      </c>
      <c r="AB27" s="14">
        <v>550560201.00392461</v>
      </c>
      <c r="AC27" s="14">
        <v>316181547.09535086</v>
      </c>
      <c r="AD27" s="14">
        <v>177498035.86287189</v>
      </c>
      <c r="AE27" s="14">
        <v>96512446.926090062</v>
      </c>
      <c r="AF27" s="14">
        <v>50812170.730850153</v>
      </c>
      <c r="AG27" s="14">
        <v>26414117.19812144</v>
      </c>
      <c r="AH27" s="14">
        <v>13628998.433618318</v>
      </c>
      <c r="AI27" s="14">
        <v>13854193.370453155</v>
      </c>
      <c r="AJ27" s="14">
        <v>13958425.686526747</v>
      </c>
      <c r="AK27" s="14">
        <v>14060058.558995187</v>
      </c>
      <c r="AL27" s="14">
        <v>14159001.717788711</v>
      </c>
      <c r="AM27" s="14">
        <v>14255185.747569885</v>
      </c>
      <c r="AN27" s="14">
        <v>14348779.06302952</v>
      </c>
      <c r="AO27" s="14">
        <v>14439965.242086565</v>
      </c>
      <c r="AP27" s="14">
        <v>14528700.71700269</v>
      </c>
      <c r="AQ27" s="14">
        <v>14614900.732132984</v>
      </c>
      <c r="AR27" s="14">
        <v>14698539.872695372</v>
      </c>
      <c r="AS27" s="14">
        <v>14779607.788414136</v>
      </c>
      <c r="AT27" s="14">
        <v>14858095.423347548</v>
      </c>
      <c r="AU27" s="14">
        <v>14933986.260599542</v>
      </c>
      <c r="AV27" s="14">
        <v>15007267.154312415</v>
      </c>
      <c r="AW27" s="14">
        <v>15077942.271679461</v>
      </c>
      <c r="AX27" s="14">
        <v>15146028.977104165</v>
      </c>
      <c r="AY27" s="14">
        <v>15211539.554293143</v>
      </c>
      <c r="AZ27" s="14">
        <v>15274478.573044231</v>
      </c>
      <c r="BA27" s="14">
        <v>15334854.126784541</v>
      </c>
      <c r="BB27" s="14">
        <v>15392687.757076753</v>
      </c>
      <c r="BC27" s="14">
        <v>15448014.255273947</v>
      </c>
      <c r="BD27" s="14">
        <v>15500868.464874329</v>
      </c>
      <c r="BE27" s="14">
        <v>15551279.919375693</v>
      </c>
      <c r="BF27" s="14">
        <v>15598101.537010841</v>
      </c>
      <c r="BG27" s="14">
        <v>15630550.054448148</v>
      </c>
      <c r="BH27" s="14">
        <v>15651014.395305693</v>
      </c>
      <c r="BI27" s="14">
        <v>15671505.529158058</v>
      </c>
      <c r="BJ27" s="14">
        <v>15692023.491084052</v>
      </c>
      <c r="BK27" s="14">
        <v>15712568.316208407</v>
      </c>
      <c r="BL27" s="14">
        <v>15733140.039701836</v>
      </c>
      <c r="BM27" s="14">
        <v>15753738.696781099</v>
      </c>
    </row>
    <row r="28" spans="3:65" s="6" customFormat="1" x14ac:dyDescent="0.25">
      <c r="C28" s="18" t="str">
        <v>Datos EDGE</v>
      </c>
      <c r="G28" s="18" t="str">
        <v>megabytes</v>
      </c>
      <c r="I28" s="19"/>
      <c r="N28" s="14">
        <v>0</v>
      </c>
      <c r="O28" s="14">
        <v>0</v>
      </c>
      <c r="P28" s="14">
        <v>2100000</v>
      </c>
      <c r="Q28" s="14">
        <v>6750000</v>
      </c>
      <c r="R28" s="14">
        <v>43144535.880290836</v>
      </c>
      <c r="S28" s="14">
        <v>232521903.84117573</v>
      </c>
      <c r="T28" s="14">
        <v>401070983.11488169</v>
      </c>
      <c r="U28" s="14">
        <v>558355217.67038548</v>
      </c>
      <c r="V28" s="14">
        <v>1080648623.5707202</v>
      </c>
      <c r="W28" s="14">
        <v>1845152915.63357</v>
      </c>
      <c r="X28" s="14">
        <v>2790926753.0576458</v>
      </c>
      <c r="Y28" s="14">
        <v>2993431019.5772543</v>
      </c>
      <c r="Z28" s="14">
        <v>2741012924.7695885</v>
      </c>
      <c r="AA28" s="14">
        <v>2098274860.2908921</v>
      </c>
      <c r="AB28" s="14">
        <v>1376400502.5098114</v>
      </c>
      <c r="AC28" s="14">
        <v>790453867.73837709</v>
      </c>
      <c r="AD28" s="14">
        <v>443745089.65717971</v>
      </c>
      <c r="AE28" s="14">
        <v>241281117.31522515</v>
      </c>
      <c r="AF28" s="14">
        <v>127030426.82712539</v>
      </c>
      <c r="AG28" s="14">
        <v>66035292.995303601</v>
      </c>
      <c r="AH28" s="14">
        <v>34072496.084045798</v>
      </c>
      <c r="AI28" s="14">
        <v>34635483.426132888</v>
      </c>
      <c r="AJ28" s="14">
        <v>34896064.216316864</v>
      </c>
      <c r="AK28" s="14">
        <v>35150146.397487968</v>
      </c>
      <c r="AL28" s="14">
        <v>35397504.294471778</v>
      </c>
      <c r="AM28" s="14">
        <v>35637964.368924715</v>
      </c>
      <c r="AN28" s="14">
        <v>35871947.657573804</v>
      </c>
      <c r="AO28" s="14">
        <v>36099913.105216414</v>
      </c>
      <c r="AP28" s="14">
        <v>36321751.792506725</v>
      </c>
      <c r="AQ28" s="14">
        <v>36537251.830332458</v>
      </c>
      <c r="AR28" s="14">
        <v>36746349.681738429</v>
      </c>
      <c r="AS28" s="14">
        <v>36949019.471035339</v>
      </c>
      <c r="AT28" s="14">
        <v>37145238.558368869</v>
      </c>
      <c r="AU28" s="14">
        <v>37334965.651498854</v>
      </c>
      <c r="AV28" s="14">
        <v>37518167.885781035</v>
      </c>
      <c r="AW28" s="14">
        <v>37694855.679198653</v>
      </c>
      <c r="AX28" s="14">
        <v>37865072.442760408</v>
      </c>
      <c r="AY28" s="14">
        <v>38028848.885732859</v>
      </c>
      <c r="AZ28" s="14">
        <v>38186196.432610579</v>
      </c>
      <c r="BA28" s="14">
        <v>38337135.316961348</v>
      </c>
      <c r="BB28" s="14">
        <v>38481719.392691888</v>
      </c>
      <c r="BC28" s="14">
        <v>38620035.638184868</v>
      </c>
      <c r="BD28" s="14">
        <v>38752171.162185825</v>
      </c>
      <c r="BE28" s="14">
        <v>38878199.798439234</v>
      </c>
      <c r="BF28" s="14">
        <v>38995253.842527106</v>
      </c>
      <c r="BG28" s="14">
        <v>39076375.136120372</v>
      </c>
      <c r="BH28" s="14">
        <v>39127535.988264233</v>
      </c>
      <c r="BI28" s="14">
        <v>39178763.822895147</v>
      </c>
      <c r="BJ28" s="14">
        <v>39230058.727710128</v>
      </c>
      <c r="BK28" s="14">
        <v>39281420.790521018</v>
      </c>
      <c r="BL28" s="14">
        <v>39332850.099254593</v>
      </c>
      <c r="BM28" s="14">
        <v>39384346.741952747</v>
      </c>
    </row>
    <row r="29" spans="3:65" s="6" customFormat="1" x14ac:dyDescent="0.25">
      <c r="C29" s="18" t="str">
        <v>Datos Release 99</v>
      </c>
      <c r="G29" s="18" t="str">
        <v>megabytes</v>
      </c>
      <c r="I29" s="19"/>
      <c r="N29" s="14">
        <v>0</v>
      </c>
      <c r="O29" s="14">
        <v>0</v>
      </c>
      <c r="P29" s="14">
        <v>2250000</v>
      </c>
      <c r="Q29" s="14">
        <v>14625000</v>
      </c>
      <c r="R29" s="14">
        <v>99564313.569901928</v>
      </c>
      <c r="S29" s="14">
        <v>478721566.73183233</v>
      </c>
      <c r="T29" s="14">
        <v>1253346822.2340052</v>
      </c>
      <c r="U29" s="14">
        <v>2093832066.2639453</v>
      </c>
      <c r="V29" s="14">
        <v>2026216169.1951001</v>
      </c>
      <c r="W29" s="14">
        <v>1845152915.63357</v>
      </c>
      <c r="X29" s="14">
        <v>4186390129.5864687</v>
      </c>
      <c r="Y29" s="14">
        <v>5986862039.1545086</v>
      </c>
      <c r="Z29" s="14">
        <v>10964051699.078354</v>
      </c>
      <c r="AA29" s="14">
        <v>16786198882.327137</v>
      </c>
      <c r="AB29" s="14">
        <v>17617926432.125587</v>
      </c>
      <c r="AC29" s="14">
        <v>15176714260.576839</v>
      </c>
      <c r="AD29" s="14">
        <v>14199842869.029751</v>
      </c>
      <c r="AE29" s="14">
        <v>12353593206.539528</v>
      </c>
      <c r="AF29" s="14">
        <v>9755936780.3232288</v>
      </c>
      <c r="AG29" s="14">
        <v>6762014002.7190886</v>
      </c>
      <c r="AH29" s="14">
        <v>3489023599.0062895</v>
      </c>
      <c r="AI29" s="14">
        <v>3546673502.8360076</v>
      </c>
      <c r="AJ29" s="14">
        <v>3573356975.7508473</v>
      </c>
      <c r="AK29" s="14">
        <v>3599374991.1027679</v>
      </c>
      <c r="AL29" s="14">
        <v>3624704439.7539101</v>
      </c>
      <c r="AM29" s="14">
        <v>3649327551.3778906</v>
      </c>
      <c r="AN29" s="14">
        <v>3673287440.1355572</v>
      </c>
      <c r="AO29" s="14">
        <v>3696631101.9741607</v>
      </c>
      <c r="AP29" s="14">
        <v>3719347383.5526886</v>
      </c>
      <c r="AQ29" s="14">
        <v>3741414587.426044</v>
      </c>
      <c r="AR29" s="14">
        <v>3762826207.4100151</v>
      </c>
      <c r="AS29" s="14">
        <v>3783579593.8340187</v>
      </c>
      <c r="AT29" s="14">
        <v>3803672428.3769722</v>
      </c>
      <c r="AU29" s="14">
        <v>3823100482.7134829</v>
      </c>
      <c r="AV29" s="14">
        <v>3841860391.5039783</v>
      </c>
      <c r="AW29" s="14">
        <v>3859953221.549942</v>
      </c>
      <c r="AX29" s="14">
        <v>3877383418.1386662</v>
      </c>
      <c r="AY29" s="14">
        <v>3894154125.8990445</v>
      </c>
      <c r="AZ29" s="14">
        <v>3910266514.6993232</v>
      </c>
      <c r="BA29" s="14">
        <v>3925722656.4568424</v>
      </c>
      <c r="BB29" s="14">
        <v>3940528065.8116488</v>
      </c>
      <c r="BC29" s="14">
        <v>3954691649.3501306</v>
      </c>
      <c r="BD29" s="14">
        <v>3968222327.0078282</v>
      </c>
      <c r="BE29" s="14">
        <v>3981127659.3601775</v>
      </c>
      <c r="BF29" s="14">
        <v>3993113993.4747753</v>
      </c>
      <c r="BG29" s="14">
        <v>4001420813.9387259</v>
      </c>
      <c r="BH29" s="14">
        <v>4006659685.1982574</v>
      </c>
      <c r="BI29" s="14">
        <v>4011905415.4644628</v>
      </c>
      <c r="BJ29" s="14">
        <v>4017158013.7175174</v>
      </c>
      <c r="BK29" s="14">
        <v>4022417488.9493523</v>
      </c>
      <c r="BL29" s="14">
        <v>4027683850.1636701</v>
      </c>
      <c r="BM29" s="14">
        <v>4032957106.3759613</v>
      </c>
    </row>
    <row r="30" spans="3:65" s="6" customFormat="1" x14ac:dyDescent="0.25">
      <c r="C30" s="18" t="str">
        <v>Datos - HSDPA</v>
      </c>
      <c r="G30" s="18" t="str">
        <v>megabytes</v>
      </c>
      <c r="I30" s="19"/>
      <c r="N30" s="14">
        <v>0</v>
      </c>
      <c r="O30" s="14">
        <v>0</v>
      </c>
      <c r="P30" s="14">
        <v>0</v>
      </c>
      <c r="Q30" s="14">
        <v>0</v>
      </c>
      <c r="R30" s="14">
        <v>14104944.422402773</v>
      </c>
      <c r="S30" s="14">
        <v>523174283.64264536</v>
      </c>
      <c r="T30" s="14">
        <v>2769896477.1371512</v>
      </c>
      <c r="U30" s="14">
        <v>9492038700.396553</v>
      </c>
      <c r="V30" s="14">
        <v>25834256157.237526</v>
      </c>
      <c r="W30" s="14">
        <v>70890775018.641754</v>
      </c>
      <c r="X30" s="14">
        <v>176972665411.38531</v>
      </c>
      <c r="Y30" s="14">
        <v>333827427303.25531</v>
      </c>
      <c r="Z30" s="14">
        <v>546585387328.30359</v>
      </c>
      <c r="AA30" s="14">
        <v>696648236365.17896</v>
      </c>
      <c r="AB30" s="14">
        <v>778946336385.37769</v>
      </c>
      <c r="AC30" s="14">
        <v>803172270470.2876</v>
      </c>
      <c r="AD30" s="14">
        <v>832292727611.90271</v>
      </c>
      <c r="AE30" s="14">
        <v>829256659289.52405</v>
      </c>
      <c r="AF30" s="14">
        <v>765527272101.11035</v>
      </c>
      <c r="AG30" s="14">
        <v>741376253399.48364</v>
      </c>
      <c r="AH30" s="14">
        <v>679097897276.23413</v>
      </c>
      <c r="AI30" s="14">
        <v>690318781101.75159</v>
      </c>
      <c r="AJ30" s="14">
        <v>695512409013.48486</v>
      </c>
      <c r="AK30" s="14">
        <v>700576513343.94067</v>
      </c>
      <c r="AL30" s="14">
        <v>705506596167.98804</v>
      </c>
      <c r="AM30" s="14">
        <v>710299198698.1073</v>
      </c>
      <c r="AN30" s="14">
        <v>714962712604.67358</v>
      </c>
      <c r="AO30" s="14">
        <v>719506285102.67505</v>
      </c>
      <c r="AP30" s="14">
        <v>723927745323.89758</v>
      </c>
      <c r="AQ30" s="14">
        <v>728222870112.80127</v>
      </c>
      <c r="AR30" s="14">
        <v>732390393116.23804</v>
      </c>
      <c r="AS30" s="14">
        <v>736429798606.62109</v>
      </c>
      <c r="AT30" s="14">
        <v>740340635349.69299</v>
      </c>
      <c r="AU30" s="14">
        <v>744122080351.05408</v>
      </c>
      <c r="AV30" s="14">
        <v>747773478586.46509</v>
      </c>
      <c r="AW30" s="14">
        <v>751295037696.43787</v>
      </c>
      <c r="AX30" s="14">
        <v>754687622904.48437</v>
      </c>
      <c r="AY30" s="14">
        <v>757951846276.07483</v>
      </c>
      <c r="AZ30" s="14">
        <v>761087935512.46838</v>
      </c>
      <c r="BA30" s="14">
        <v>764096293888.297</v>
      </c>
      <c r="BB30" s="14">
        <v>766977994764.16003</v>
      </c>
      <c r="BC30" s="14">
        <v>769734771703.59326</v>
      </c>
      <c r="BD30" s="14">
        <v>772368360868.39062</v>
      </c>
      <c r="BE30" s="14">
        <v>774880233836.69824</v>
      </c>
      <c r="BF30" s="14">
        <v>777213234477.79224</v>
      </c>
      <c r="BG30" s="14">
        <v>778830060546.76086</v>
      </c>
      <c r="BH30" s="14">
        <v>779849745956.01465</v>
      </c>
      <c r="BI30" s="14">
        <v>780870766391.20837</v>
      </c>
      <c r="BJ30" s="14">
        <v>781893123600.22864</v>
      </c>
      <c r="BK30" s="14">
        <v>782916819333.25049</v>
      </c>
      <c r="BL30" s="14">
        <v>783941855342.74011</v>
      </c>
      <c r="BM30" s="14">
        <v>784968233383.45789</v>
      </c>
    </row>
    <row r="31" spans="3:65" s="6" customFormat="1" x14ac:dyDescent="0.25">
      <c r="C31" s="18" t="str">
        <v>Datos - HSUPA</v>
      </c>
      <c r="G31" s="18" t="str">
        <v>megabytes</v>
      </c>
      <c r="I31" s="19"/>
      <c r="N31" s="14">
        <v>0</v>
      </c>
      <c r="O31" s="14">
        <v>0</v>
      </c>
      <c r="P31" s="14">
        <v>0</v>
      </c>
      <c r="Q31" s="14">
        <v>0</v>
      </c>
      <c r="R31" s="14">
        <v>2489107.8392475485</v>
      </c>
      <c r="S31" s="14">
        <v>92324873.583996266</v>
      </c>
      <c r="T31" s="14">
        <v>488805260.67126215</v>
      </c>
      <c r="U31" s="14">
        <v>1675065653.0111566</v>
      </c>
      <c r="V31" s="14">
        <v>4558986380.6889763</v>
      </c>
      <c r="W31" s="14">
        <v>12510136767.995607</v>
      </c>
      <c r="X31" s="14">
        <v>31230470366.715061</v>
      </c>
      <c r="Y31" s="14">
        <v>58910722465.280357</v>
      </c>
      <c r="Z31" s="14">
        <v>96456244822.64183</v>
      </c>
      <c r="AA31" s="14">
        <v>122937924064.44339</v>
      </c>
      <c r="AB31" s="14">
        <v>137461118185.65491</v>
      </c>
      <c r="AC31" s="14">
        <v>141736283024.16843</v>
      </c>
      <c r="AD31" s="14">
        <v>146875187225.62991</v>
      </c>
      <c r="AE31" s="14">
        <v>146339410462.85721</v>
      </c>
      <c r="AF31" s="14">
        <v>135093048017.84303</v>
      </c>
      <c r="AG31" s="14">
        <v>130831103541.08536</v>
      </c>
      <c r="AH31" s="14">
        <v>119840805401.6884</v>
      </c>
      <c r="AI31" s="14">
        <v>121820961370.89737</v>
      </c>
      <c r="AJ31" s="14">
        <v>122737483943.55617</v>
      </c>
      <c r="AK31" s="14">
        <v>123631149413.63661</v>
      </c>
      <c r="AL31" s="14">
        <v>124501164029.64497</v>
      </c>
      <c r="AM31" s="14">
        <v>125346917417.31306</v>
      </c>
      <c r="AN31" s="14">
        <v>126169890459.6483</v>
      </c>
      <c r="AO31" s="14">
        <v>126971697371.06032</v>
      </c>
      <c r="AP31" s="14">
        <v>127751955057.15842</v>
      </c>
      <c r="AQ31" s="14">
        <v>128509918255.20024</v>
      </c>
      <c r="AR31" s="14">
        <v>129245363491.10086</v>
      </c>
      <c r="AS31" s="14">
        <v>129958199754.10962</v>
      </c>
      <c r="AT31" s="14">
        <v>130648347414.65173</v>
      </c>
      <c r="AU31" s="14">
        <v>131315661238.42133</v>
      </c>
      <c r="AV31" s="14">
        <v>131960025632.90562</v>
      </c>
      <c r="AW31" s="14">
        <v>132581477240.54787</v>
      </c>
      <c r="AX31" s="14">
        <v>133180168747.8502</v>
      </c>
      <c r="AY31" s="14">
        <v>133756208166.36617</v>
      </c>
      <c r="AZ31" s="14">
        <v>134309635678.6709</v>
      </c>
      <c r="BA31" s="14">
        <v>134840522450.87598</v>
      </c>
      <c r="BB31" s="14">
        <v>135349057899.55768</v>
      </c>
      <c r="BC31" s="14">
        <v>135835547947.69296</v>
      </c>
      <c r="BD31" s="14">
        <v>136300298976.77484</v>
      </c>
      <c r="BE31" s="14">
        <v>136743570677.06442</v>
      </c>
      <c r="BF31" s="14">
        <v>137155276672.55161</v>
      </c>
      <c r="BG31" s="14">
        <v>137440598920.01666</v>
      </c>
      <c r="BH31" s="14">
        <v>137620543404.00259</v>
      </c>
      <c r="BI31" s="14">
        <v>137800723480.80148</v>
      </c>
      <c r="BJ31" s="14">
        <v>137981139458.86389</v>
      </c>
      <c r="BK31" s="14">
        <v>138161791647.04422</v>
      </c>
      <c r="BL31" s="14">
        <v>138342680354.60123</v>
      </c>
      <c r="BM31" s="14">
        <v>138523805891.19846</v>
      </c>
    </row>
    <row r="32" spans="3:65" s="6" customFormat="1" x14ac:dyDescent="0.25">
      <c r="C32" s="18" t="str">
        <v>Datos - LTE</v>
      </c>
      <c r="G32" s="18" t="str">
        <v>megabytes</v>
      </c>
      <c r="I32" s="19"/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4612882289.0839252</v>
      </c>
      <c r="X32" s="14">
        <v>62795851943.797035</v>
      </c>
      <c r="Y32" s="14">
        <v>195770388680.35242</v>
      </c>
      <c r="Z32" s="14">
        <v>438562067963.13416</v>
      </c>
      <c r="AA32" s="14">
        <v>839309944116.35681</v>
      </c>
      <c r="AB32" s="14">
        <v>1266288462309.0264</v>
      </c>
      <c r="AC32" s="14">
        <v>1568260473592.9402</v>
      </c>
      <c r="AD32" s="14">
        <v>1845979572973.8677</v>
      </c>
      <c r="AE32" s="14">
        <v>2100110845111.7197</v>
      </c>
      <c r="AF32" s="14">
        <v>2341424827277.5747</v>
      </c>
      <c r="AG32" s="14">
        <v>2501945181006.063</v>
      </c>
      <c r="AH32" s="14">
        <v>2686548171234.8428</v>
      </c>
      <c r="AI32" s="14">
        <v>2730938597183.7256</v>
      </c>
      <c r="AJ32" s="14">
        <v>2751484871328.1523</v>
      </c>
      <c r="AK32" s="14">
        <v>2771518743149.1313</v>
      </c>
      <c r="AL32" s="14">
        <v>2791022418610.5107</v>
      </c>
      <c r="AM32" s="14">
        <v>2809982214560.9761</v>
      </c>
      <c r="AN32" s="14">
        <v>2828431328904.3789</v>
      </c>
      <c r="AO32" s="14">
        <v>2846405948520.104</v>
      </c>
      <c r="AP32" s="14">
        <v>2863897485335.5703</v>
      </c>
      <c r="AQ32" s="14">
        <v>2880889232318.0537</v>
      </c>
      <c r="AR32" s="14">
        <v>2897376179705.7119</v>
      </c>
      <c r="AS32" s="14">
        <v>2913356287252.1943</v>
      </c>
      <c r="AT32" s="14">
        <v>2928827769850.2686</v>
      </c>
      <c r="AU32" s="14">
        <v>2943787371689.3818</v>
      </c>
      <c r="AV32" s="14">
        <v>2958232501458.063</v>
      </c>
      <c r="AW32" s="14">
        <v>2972163980593.4556</v>
      </c>
      <c r="AX32" s="14">
        <v>2985585231966.7729</v>
      </c>
      <c r="AY32" s="14">
        <v>2998498676942.2642</v>
      </c>
      <c r="AZ32" s="14">
        <v>3010905216318.479</v>
      </c>
      <c r="BA32" s="14">
        <v>3022806445471.7686</v>
      </c>
      <c r="BB32" s="14">
        <v>3034206610674.9697</v>
      </c>
      <c r="BC32" s="14">
        <v>3045112569999.6006</v>
      </c>
      <c r="BD32" s="14">
        <v>3055531191796.0278</v>
      </c>
      <c r="BE32" s="14">
        <v>3065468297707.3364</v>
      </c>
      <c r="BF32" s="14">
        <v>3074697774975.5771</v>
      </c>
      <c r="BG32" s="14">
        <v>3081094026732.8193</v>
      </c>
      <c r="BH32" s="14">
        <v>3085127957602.6582</v>
      </c>
      <c r="BI32" s="14">
        <v>3089167169907.6367</v>
      </c>
      <c r="BJ32" s="14">
        <v>3093211670562.4883</v>
      </c>
      <c r="BK32" s="14">
        <v>3097261466491.001</v>
      </c>
      <c r="BL32" s="14">
        <v>3101316564626.0259</v>
      </c>
      <c r="BM32" s="14">
        <v>3105376971909.4902</v>
      </c>
    </row>
    <row r="33" spans="1:71" s="6" customFormat="1" x14ac:dyDescent="0.25">
      <c r="C33" s="18" t="str">
        <v>Llamadas en tránsito Local</v>
      </c>
      <c r="G33" s="18" t="str">
        <v>minutos</v>
      </c>
      <c r="I33" s="19"/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</row>
    <row r="34" spans="1:71" s="6" customFormat="1" x14ac:dyDescent="0.25">
      <c r="C34" s="18" t="str">
        <v>Llamadas en tránsito Larga Distancia</v>
      </c>
      <c r="G34" s="18" t="str">
        <v>minutos</v>
      </c>
      <c r="I34" s="19"/>
      <c r="N34" s="14">
        <v>0</v>
      </c>
      <c r="O34" s="14">
        <v>761905850.28864861</v>
      </c>
      <c r="P34" s="14">
        <v>1156610733.8217316</v>
      </c>
      <c r="Q34" s="14">
        <v>1591164523.4742737</v>
      </c>
      <c r="R34" s="14">
        <v>1787831562.1779594</v>
      </c>
      <c r="S34" s="14">
        <v>1815879956.1639481</v>
      </c>
      <c r="T34" s="14">
        <v>1927832416.8123932</v>
      </c>
      <c r="U34" s="14">
        <v>2611540268.2470932</v>
      </c>
      <c r="V34" s="14">
        <v>3289018890.2415314</v>
      </c>
      <c r="W34" s="14">
        <v>3599967633.1485214</v>
      </c>
      <c r="X34" s="14">
        <v>3890844199.0180969</v>
      </c>
      <c r="Y34" s="14">
        <v>4157076930.381546</v>
      </c>
      <c r="Z34" s="14">
        <v>4235948092.506485</v>
      </c>
      <c r="AA34" s="14">
        <v>4307501883.7708893</v>
      </c>
      <c r="AB34" s="14">
        <v>4402939280.451828</v>
      </c>
      <c r="AC34" s="14">
        <v>4499931834.7866211</v>
      </c>
      <c r="AD34" s="14">
        <v>4619253415.0184021</v>
      </c>
      <c r="AE34" s="14">
        <v>4726068030.1647949</v>
      </c>
      <c r="AF34" s="14">
        <v>4853154550.9412384</v>
      </c>
      <c r="AG34" s="14">
        <v>4980082865.5020905</v>
      </c>
      <c r="AH34" s="14">
        <v>5106971611.5217896</v>
      </c>
      <c r="AI34" s="14">
        <v>5172868600.1604462</v>
      </c>
      <c r="AJ34" s="14">
        <v>5223658229.5259399</v>
      </c>
      <c r="AK34" s="14">
        <v>5272848807.7547607</v>
      </c>
      <c r="AL34" s="14">
        <v>5320614294.0159302</v>
      </c>
      <c r="AM34" s="14">
        <v>5367317272.2340393</v>
      </c>
      <c r="AN34" s="14">
        <v>5413132547.8591766</v>
      </c>
      <c r="AO34" s="14">
        <v>5457668630.1031952</v>
      </c>
      <c r="AP34" s="14">
        <v>5500651236.2046051</v>
      </c>
      <c r="AQ34" s="14">
        <v>5542173650.5665588</v>
      </c>
      <c r="AR34" s="14">
        <v>5582317308.3929291</v>
      </c>
      <c r="AS34" s="14">
        <v>5621036832.1257324</v>
      </c>
      <c r="AT34" s="14">
        <v>5658232612.8144226</v>
      </c>
      <c r="AU34" s="14">
        <v>5693885903.8713074</v>
      </c>
      <c r="AV34" s="14">
        <v>5728058235.9042816</v>
      </c>
      <c r="AW34" s="14">
        <v>5760796543.879776</v>
      </c>
      <c r="AX34" s="14">
        <v>5792049014.3536072</v>
      </c>
      <c r="AY34" s="14">
        <v>5821723547.3982697</v>
      </c>
      <c r="AZ34" s="14">
        <v>5849798041.0357208</v>
      </c>
      <c r="BA34" s="14">
        <v>5876324195.3886261</v>
      </c>
      <c r="BB34" s="14">
        <v>5901350832.8811035</v>
      </c>
      <c r="BC34" s="14">
        <v>5924850587.6873169</v>
      </c>
      <c r="BD34" s="14">
        <v>5946761433.8254395</v>
      </c>
      <c r="BE34" s="14">
        <v>5967077028.4129486</v>
      </c>
      <c r="BF34" s="14">
        <v>5985586087.0446167</v>
      </c>
      <c r="BG34" s="14">
        <v>5998389006.8002167</v>
      </c>
      <c r="BH34" s="14">
        <v>6006508949.5694275</v>
      </c>
      <c r="BI34" s="14">
        <v>6014639896.7701263</v>
      </c>
      <c r="BJ34" s="14">
        <v>6022781863.3334351</v>
      </c>
      <c r="BK34" s="14">
        <v>6030934864.2107849</v>
      </c>
      <c r="BL34" s="14">
        <v>6039098914.3739014</v>
      </c>
      <c r="BM34" s="14">
        <v>6047274028.8148499</v>
      </c>
    </row>
    <row r="35" spans="1:71" s="6" customFormat="1" x14ac:dyDescent="0.25">
      <c r="C35" s="18" t="str">
        <v>Mobile Service23</v>
      </c>
      <c r="G35" s="18" t="str">
        <v>Mobile Unit23</v>
      </c>
      <c r="I35" s="19"/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</row>
    <row r="36" spans="1:71" s="6" customFormat="1" x14ac:dyDescent="0.25">
      <c r="C36" s="18" t="str">
        <v>Mobile Service24</v>
      </c>
      <c r="G36" s="18" t="str">
        <v>Mobile Unit24</v>
      </c>
      <c r="I36" s="19"/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</row>
    <row r="37" spans="1:71" s="6" customFormat="1" x14ac:dyDescent="0.25">
      <c r="C37" s="18" t="str">
        <v>Mobile Service25</v>
      </c>
      <c r="G37" s="18" t="str">
        <v>Mobile Unit25</v>
      </c>
      <c r="I37" s="19"/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</row>
    <row r="38" spans="1:71" s="6" customFormat="1" x14ac:dyDescent="0.25">
      <c r="C38" s="18" t="str">
        <v>Mobile Service26</v>
      </c>
      <c r="G38" s="18" t="str">
        <v>Mobile Unit26</v>
      </c>
      <c r="I38" s="19"/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</row>
    <row r="39" spans="1:71" s="6" customFormat="1" x14ac:dyDescent="0.25">
      <c r="C39" s="18" t="str">
        <v>Mobile Service27</v>
      </c>
      <c r="G39" s="18" t="str">
        <v>Mobile Unit27</v>
      </c>
      <c r="I39" s="19"/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</row>
    <row r="40" spans="1:71" s="6" customFormat="1" x14ac:dyDescent="0.25">
      <c r="C40" s="18" t="str">
        <v>Mobile Service28</v>
      </c>
      <c r="G40" s="18" t="str">
        <v>Mobile Unit28</v>
      </c>
      <c r="I40" s="19"/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</row>
    <row r="41" spans="1:71" s="6" customFormat="1" x14ac:dyDescent="0.25">
      <c r="C41" s="18" t="str">
        <v>Mobile Service29</v>
      </c>
      <c r="G41" s="18" t="str">
        <v>Mobile Unit29</v>
      </c>
      <c r="I41" s="19"/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</row>
    <row r="42" spans="1:71" s="6" customFormat="1" x14ac:dyDescent="0.25">
      <c r="C42" s="18" t="str">
        <v>Mobile Service30</v>
      </c>
      <c r="G42" s="18" t="str">
        <v>Mobile Unit30</v>
      </c>
      <c r="I42" s="19"/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</row>
    <row r="43" spans="1:71" s="6" customFormat="1" x14ac:dyDescent="0.25">
      <c r="C43" s="18" t="s">
        <v>40</v>
      </c>
      <c r="G43" s="18"/>
      <c r="I43" s="19"/>
      <c r="N43" s="14">
        <f t="shared" ref="N43:Y43" si="0">N14+N15</f>
        <v>0</v>
      </c>
      <c r="O43" s="14">
        <f t="shared" si="0"/>
        <v>3102917595.1544933</v>
      </c>
      <c r="P43" s="14">
        <f t="shared" si="0"/>
        <v>8750990606.6705112</v>
      </c>
      <c r="Q43" s="14">
        <f t="shared" si="0"/>
        <v>12873028047.156536</v>
      </c>
      <c r="R43" s="14">
        <f t="shared" si="0"/>
        <v>16209211114.038937</v>
      </c>
      <c r="S43" s="14">
        <f t="shared" si="0"/>
        <v>17300188720.321751</v>
      </c>
      <c r="T43" s="14">
        <f t="shared" si="0"/>
        <v>19784695826.093945</v>
      </c>
      <c r="U43" s="14">
        <f t="shared" si="0"/>
        <v>23257344277.143791</v>
      </c>
      <c r="V43" s="14">
        <f t="shared" si="0"/>
        <v>24466773850.14814</v>
      </c>
      <c r="W43" s="14">
        <f t="shared" si="0"/>
        <v>24797953872.958729</v>
      </c>
      <c r="X43" s="14">
        <f>X14+X15</f>
        <v>25596527253.508133</v>
      </c>
      <c r="Y43" s="14">
        <f t="shared" si="0"/>
        <v>27795485439.256618</v>
      </c>
      <c r="Z43" s="14">
        <f t="shared" ref="Z43:BM43" si="1">Z14+Z15</f>
        <v>30175967105.629673</v>
      </c>
      <c r="AA43" s="14">
        <f t="shared" si="1"/>
        <v>32475495575.098579</v>
      </c>
      <c r="AB43" s="14">
        <f t="shared" si="1"/>
        <v>34830718241.3508</v>
      </c>
      <c r="AC43" s="14">
        <f t="shared" si="1"/>
        <v>37241348048.568542</v>
      </c>
      <c r="AD43" s="14">
        <f t="shared" si="1"/>
        <v>39708430052.352425</v>
      </c>
      <c r="AE43" s="14">
        <f t="shared" si="1"/>
        <v>42024040313.269806</v>
      </c>
      <c r="AF43" s="14">
        <f t="shared" si="1"/>
        <v>44372815688.735573</v>
      </c>
      <c r="AG43" s="14">
        <f t="shared" si="1"/>
        <v>46753807890.96199</v>
      </c>
      <c r="AH43" s="14">
        <f t="shared" si="1"/>
        <v>49166201003.562164</v>
      </c>
      <c r="AI43" s="14">
        <f t="shared" si="1"/>
        <v>49930048503.418526</v>
      </c>
      <c r="AJ43" s="14">
        <f t="shared" si="1"/>
        <v>50305698276.596771</v>
      </c>
      <c r="AK43" s="14">
        <f t="shared" si="1"/>
        <v>50671979742.157486</v>
      </c>
      <c r="AL43" s="14">
        <f t="shared" si="1"/>
        <v>51028567569.795143</v>
      </c>
      <c r="AM43" s="14">
        <f t="shared" si="1"/>
        <v>51375211588.960526</v>
      </c>
      <c r="AN43" s="14">
        <f t="shared" si="1"/>
        <v>51712518760.553886</v>
      </c>
      <c r="AO43" s="14">
        <f t="shared" si="1"/>
        <v>52041150693.241508</v>
      </c>
      <c r="AP43" s="14">
        <f t="shared" si="1"/>
        <v>52360950370.354782</v>
      </c>
      <c r="AQ43" s="14">
        <f t="shared" si="1"/>
        <v>52671612335.390594</v>
      </c>
      <c r="AR43" s="14">
        <f t="shared" si="1"/>
        <v>52973044994.326225</v>
      </c>
      <c r="AS43" s="14">
        <f t="shared" si="1"/>
        <v>53265211045.114983</v>
      </c>
      <c r="AT43" s="14">
        <f t="shared" si="1"/>
        <v>53548077850.446404</v>
      </c>
      <c r="AU43" s="14">
        <f t="shared" si="1"/>
        <v>53821585883.980743</v>
      </c>
      <c r="AV43" s="14">
        <f t="shared" si="1"/>
        <v>54085687768.487488</v>
      </c>
      <c r="AW43" s="14">
        <f t="shared" si="1"/>
        <v>54340398522.391594</v>
      </c>
      <c r="AX43" s="14">
        <f t="shared" si="1"/>
        <v>54585780726.421143</v>
      </c>
      <c r="AY43" s="14">
        <f t="shared" si="1"/>
        <v>54821878650.643036</v>
      </c>
      <c r="AZ43" s="14">
        <f t="shared" si="1"/>
        <v>55048708764.455475</v>
      </c>
      <c r="BA43" s="14">
        <f t="shared" si="1"/>
        <v>55266300236.29847</v>
      </c>
      <c r="BB43" s="14">
        <f t="shared" si="1"/>
        <v>55474730701.241852</v>
      </c>
      <c r="BC43" s="14">
        <f t="shared" si="1"/>
        <v>55674125546.155853</v>
      </c>
      <c r="BD43" s="14">
        <f t="shared" si="1"/>
        <v>55864610345.840042</v>
      </c>
      <c r="BE43" s="14">
        <f t="shared" si="1"/>
        <v>56046291538.030518</v>
      </c>
      <c r="BF43" s="14">
        <f t="shared" si="1"/>
        <v>56215035078.489342</v>
      </c>
      <c r="BG43" s="14">
        <f t="shared" si="1"/>
        <v>56331978447.633003</v>
      </c>
      <c r="BH43" s="14">
        <f t="shared" si="1"/>
        <v>56405731246.102432</v>
      </c>
      <c r="BI43" s="14">
        <f t="shared" si="1"/>
        <v>56479580605.627083</v>
      </c>
      <c r="BJ43" s="14">
        <f t="shared" si="1"/>
        <v>56553526652.629799</v>
      </c>
      <c r="BK43" s="14">
        <f t="shared" si="1"/>
        <v>56627569513.698929</v>
      </c>
      <c r="BL43" s="14">
        <f t="shared" si="1"/>
        <v>56701709315.588531</v>
      </c>
      <c r="BM43" s="14">
        <f t="shared" si="1"/>
        <v>56775946185.218658</v>
      </c>
    </row>
    <row r="44" spans="1:71" s="6" customFormat="1" x14ac:dyDescent="0.25">
      <c r="BM44" s="16"/>
      <c r="BN44" s="16" t="s">
        <v>21</v>
      </c>
    </row>
    <row r="45" spans="1:71" s="11" customFormat="1" ht="18" customHeight="1" x14ac:dyDescent="0.25">
      <c r="A45" s="9">
        <v>2</v>
      </c>
      <c r="B45" s="9" t="s">
        <v>11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</row>
    <row r="46" spans="1:71" s="6" customFormat="1" x14ac:dyDescent="0.25"/>
    <row r="47" spans="1:71" s="6" customFormat="1" ht="15.75" x14ac:dyDescent="0.25">
      <c r="B47" s="12" t="s">
        <v>12</v>
      </c>
    </row>
    <row r="48" spans="1:71" s="6" customFormat="1" x14ac:dyDescent="0.25"/>
    <row r="49" spans="3:66" s="6" customFormat="1" x14ac:dyDescent="0.25">
      <c r="C49" s="20" t="s">
        <v>22</v>
      </c>
      <c r="N49" s="21">
        <f t="array" ref="N49:BM49">Mobile.operator.market.share</f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3.1999999999999994E-2</v>
      </c>
      <c r="V49" s="21">
        <v>6.3999999999999987E-2</v>
      </c>
      <c r="W49" s="21">
        <v>9.5999999999999974E-2</v>
      </c>
      <c r="X49" s="21">
        <v>0.12799999999999997</v>
      </c>
      <c r="Y49" s="21">
        <v>0.15999999999999998</v>
      </c>
      <c r="Z49" s="21">
        <v>0.15999999999999998</v>
      </c>
      <c r="AA49" s="21">
        <v>0.15999999999999998</v>
      </c>
      <c r="AB49" s="21">
        <v>0.15999999999999998</v>
      </c>
      <c r="AC49" s="21">
        <v>0.15999999999999998</v>
      </c>
      <c r="AD49" s="21">
        <v>0.15999999999999998</v>
      </c>
      <c r="AE49" s="21">
        <v>0.15999999999999998</v>
      </c>
      <c r="AF49" s="21">
        <v>0.15999999999999998</v>
      </c>
      <c r="AG49" s="21">
        <v>0.15999999999999998</v>
      </c>
      <c r="AH49" s="21">
        <v>0.15999999999999998</v>
      </c>
      <c r="AI49" s="21">
        <v>0.15999999999999998</v>
      </c>
      <c r="AJ49" s="21">
        <v>0.15999999999999998</v>
      </c>
      <c r="AK49" s="21">
        <v>0.15999999999999998</v>
      </c>
      <c r="AL49" s="21">
        <v>0.15999999999999998</v>
      </c>
      <c r="AM49" s="21">
        <v>0.15999999999999998</v>
      </c>
      <c r="AN49" s="21">
        <v>0.15999999999999998</v>
      </c>
      <c r="AO49" s="21">
        <v>0.15999999999999998</v>
      </c>
      <c r="AP49" s="21">
        <v>0.15999999999999998</v>
      </c>
      <c r="AQ49" s="21">
        <v>0.15999999999999998</v>
      </c>
      <c r="AR49" s="21">
        <v>0.15999999999999998</v>
      </c>
      <c r="AS49" s="21">
        <v>0.15999999999999998</v>
      </c>
      <c r="AT49" s="21">
        <v>0.15999999999999998</v>
      </c>
      <c r="AU49" s="21">
        <v>0.15999999999999998</v>
      </c>
      <c r="AV49" s="21">
        <v>0.15999999999999998</v>
      </c>
      <c r="AW49" s="21">
        <v>0.15999999999999998</v>
      </c>
      <c r="AX49" s="21">
        <v>0.15999999999999998</v>
      </c>
      <c r="AY49" s="21">
        <v>0.15999999999999998</v>
      </c>
      <c r="AZ49" s="21">
        <v>0.15999999999999998</v>
      </c>
      <c r="BA49" s="21">
        <v>0.15999999999999998</v>
      </c>
      <c r="BB49" s="21">
        <v>0.15999999999999998</v>
      </c>
      <c r="BC49" s="21">
        <v>0.15999999999999998</v>
      </c>
      <c r="BD49" s="21">
        <v>0.15999999999999998</v>
      </c>
      <c r="BE49" s="21">
        <v>0.15999999999999998</v>
      </c>
      <c r="BF49" s="21">
        <v>0.15999999999999998</v>
      </c>
      <c r="BG49" s="21">
        <v>0.15999999999999998</v>
      </c>
      <c r="BH49" s="21">
        <v>0.15999999999999998</v>
      </c>
      <c r="BI49" s="21">
        <v>0.15999999999999998</v>
      </c>
      <c r="BJ49" s="21">
        <v>0.15999999999999998</v>
      </c>
      <c r="BK49" s="21">
        <v>0.15999999999999998</v>
      </c>
      <c r="BL49" s="21">
        <v>0.15999999999999998</v>
      </c>
      <c r="BM49" s="21">
        <v>0.15999999999999998</v>
      </c>
      <c r="BN49" s="16" t="s">
        <v>14</v>
      </c>
    </row>
    <row r="50" spans="3:66" s="6" customFormat="1" x14ac:dyDescent="0.25"/>
    <row r="51" spans="3:66" s="6" customFormat="1" x14ac:dyDescent="0.25">
      <c r="C51" s="6" t="s">
        <v>23</v>
      </c>
      <c r="G51" s="6" t="s">
        <v>18</v>
      </c>
      <c r="N51" s="30">
        <f>N49*49.058*EXP(-4.015*N49)/SUM(N49*49.058*EXP(-4.015*N49),(1-N49))</f>
        <v>0</v>
      </c>
      <c r="O51" s="30">
        <f t="shared" ref="O51:R51" si="2">O49*49.058*EXP(-4.015*O49)/SUM(O49*49.058*EXP(-4.015*O49),(1-O49))</f>
        <v>0</v>
      </c>
      <c r="P51" s="30">
        <f t="shared" si="2"/>
        <v>0</v>
      </c>
      <c r="Q51" s="30">
        <f t="shared" si="2"/>
        <v>0</v>
      </c>
      <c r="R51" s="30">
        <f t="shared" si="2"/>
        <v>0</v>
      </c>
      <c r="S51" s="30">
        <f>1-S52</f>
        <v>0</v>
      </c>
      <c r="T51" s="30">
        <f t="shared" ref="T51:BM51" si="3">1-T52</f>
        <v>0</v>
      </c>
      <c r="U51" s="30">
        <f>1-U52</f>
        <v>0.23475000000000001</v>
      </c>
      <c r="V51" s="30">
        <f t="shared" si="3"/>
        <v>0.39499103521447265</v>
      </c>
      <c r="W51" s="30">
        <f t="shared" si="3"/>
        <v>0.49817781121520277</v>
      </c>
      <c r="X51" s="30">
        <f t="shared" si="3"/>
        <v>0.55117539263763593</v>
      </c>
      <c r="Y51" s="30">
        <f t="shared" si="3"/>
        <v>0.59311854432284128</v>
      </c>
      <c r="Z51" s="30">
        <f t="shared" si="3"/>
        <v>0.59311854432284128</v>
      </c>
      <c r="AA51" s="30">
        <f t="shared" si="3"/>
        <v>0.59311854432284128</v>
      </c>
      <c r="AB51" s="30">
        <f t="shared" si="3"/>
        <v>0.59311854432284128</v>
      </c>
      <c r="AC51" s="30">
        <f t="shared" si="3"/>
        <v>0.59311854432284128</v>
      </c>
      <c r="AD51" s="30">
        <f t="shared" si="3"/>
        <v>0.59311854432284128</v>
      </c>
      <c r="AE51" s="30">
        <f t="shared" si="3"/>
        <v>0.59311854432284128</v>
      </c>
      <c r="AF51" s="30">
        <f t="shared" si="3"/>
        <v>0.59311854432284128</v>
      </c>
      <c r="AG51" s="30">
        <f t="shared" si="3"/>
        <v>0.59311854432284128</v>
      </c>
      <c r="AH51" s="30">
        <f t="shared" si="3"/>
        <v>0.59311854432284128</v>
      </c>
      <c r="AI51" s="30">
        <f t="shared" si="3"/>
        <v>0.59311854432284128</v>
      </c>
      <c r="AJ51" s="30">
        <f t="shared" si="3"/>
        <v>0.59311854432284128</v>
      </c>
      <c r="AK51" s="30">
        <f t="shared" si="3"/>
        <v>0.59311854432284128</v>
      </c>
      <c r="AL51" s="30">
        <f t="shared" si="3"/>
        <v>0.59311854432284128</v>
      </c>
      <c r="AM51" s="30">
        <f t="shared" si="3"/>
        <v>0.59311854432284128</v>
      </c>
      <c r="AN51" s="30">
        <f t="shared" si="3"/>
        <v>0.59311854432284128</v>
      </c>
      <c r="AO51" s="30">
        <f t="shared" si="3"/>
        <v>0.59311854432284128</v>
      </c>
      <c r="AP51" s="30">
        <f t="shared" si="3"/>
        <v>0.59311854432284128</v>
      </c>
      <c r="AQ51" s="30">
        <f t="shared" si="3"/>
        <v>0.59311854432284128</v>
      </c>
      <c r="AR51" s="30">
        <f t="shared" si="3"/>
        <v>0.59311854432284128</v>
      </c>
      <c r="AS51" s="30">
        <f t="shared" si="3"/>
        <v>0.59311854432284128</v>
      </c>
      <c r="AT51" s="30">
        <f t="shared" si="3"/>
        <v>0.59311854432284128</v>
      </c>
      <c r="AU51" s="30">
        <f t="shared" si="3"/>
        <v>0.59311854432284128</v>
      </c>
      <c r="AV51" s="30">
        <f t="shared" si="3"/>
        <v>0.59311854432284128</v>
      </c>
      <c r="AW51" s="30">
        <f t="shared" si="3"/>
        <v>0.59311854432284128</v>
      </c>
      <c r="AX51" s="30">
        <f t="shared" si="3"/>
        <v>0.59311854432284128</v>
      </c>
      <c r="AY51" s="30">
        <f t="shared" si="3"/>
        <v>0.59311854432284128</v>
      </c>
      <c r="AZ51" s="30">
        <f t="shared" si="3"/>
        <v>0.59311854432284128</v>
      </c>
      <c r="BA51" s="30">
        <f t="shared" si="3"/>
        <v>0.59311854432284128</v>
      </c>
      <c r="BB51" s="30">
        <f t="shared" si="3"/>
        <v>0.59311854432284128</v>
      </c>
      <c r="BC51" s="30">
        <f t="shared" si="3"/>
        <v>0.59311854432284128</v>
      </c>
      <c r="BD51" s="30">
        <f t="shared" si="3"/>
        <v>0.59311854432284128</v>
      </c>
      <c r="BE51" s="30">
        <f t="shared" si="3"/>
        <v>0.59311854432284128</v>
      </c>
      <c r="BF51" s="30">
        <f t="shared" si="3"/>
        <v>0.59311854432284128</v>
      </c>
      <c r="BG51" s="30">
        <f t="shared" si="3"/>
        <v>0.59311854432284128</v>
      </c>
      <c r="BH51" s="30">
        <f t="shared" si="3"/>
        <v>0.59311854432284128</v>
      </c>
      <c r="BI51" s="30">
        <f t="shared" si="3"/>
        <v>0.59311854432284128</v>
      </c>
      <c r="BJ51" s="30">
        <f t="shared" si="3"/>
        <v>0.59311854432284128</v>
      </c>
      <c r="BK51" s="30">
        <f t="shared" si="3"/>
        <v>0.59311854432284128</v>
      </c>
      <c r="BL51" s="30">
        <f t="shared" si="3"/>
        <v>0.59311854432284128</v>
      </c>
      <c r="BM51" s="30">
        <f t="shared" si="3"/>
        <v>0.59311854432284128</v>
      </c>
    </row>
    <row r="52" spans="3:66" s="6" customFormat="1" x14ac:dyDescent="0.25">
      <c r="C52" s="6" t="s">
        <v>24</v>
      </c>
      <c r="G52" s="6" t="s">
        <v>18</v>
      </c>
      <c r="N52" s="30">
        <f>(1-N49)/SUM(N49*49.058*EXP(-4.015*N49),(1-N49))</f>
        <v>1</v>
      </c>
      <c r="O52" s="30">
        <f t="shared" ref="O52:R52" si="4">(1-O49)/SUM(O49*49.058*EXP(-4.015*O49),(1-O49))</f>
        <v>1</v>
      </c>
      <c r="P52" s="30">
        <f t="shared" si="4"/>
        <v>1</v>
      </c>
      <c r="Q52" s="30">
        <f t="shared" si="4"/>
        <v>1</v>
      </c>
      <c r="R52" s="30">
        <f t="shared" si="4"/>
        <v>1</v>
      </c>
      <c r="S52" s="30">
        <f>INDEX($F$114:$F$214,MATCH(ROUND(S49,2),$E$114:$E$214,0))</f>
        <v>1</v>
      </c>
      <c r="T52" s="30">
        <f t="shared" ref="T52" si="5">INDEX($F$114:$F$214,MATCH(ROUND(T49,2),$E$114:$E$214,0))</f>
        <v>1</v>
      </c>
      <c r="U52" s="30">
        <f>INDEX($F$114:$F$214,MATCH(ROUND(U49,2),$E$114:$E$214,0))</f>
        <v>0.76524999999999999</v>
      </c>
      <c r="V52" s="30">
        <f t="shared" ref="V52:BM52" si="6">INDEX($F$114:$F$214,MATCH(ROUND(V49,2),$E$114:$E$214,0))</f>
        <v>0.60500896478552735</v>
      </c>
      <c r="W52" s="30">
        <f t="shared" si="6"/>
        <v>0.50182218878479723</v>
      </c>
      <c r="X52" s="30">
        <f t="shared" si="6"/>
        <v>0.44882460736236407</v>
      </c>
      <c r="Y52" s="30">
        <f t="shared" si="6"/>
        <v>0.40688145567715872</v>
      </c>
      <c r="Z52" s="30">
        <f t="shared" si="6"/>
        <v>0.40688145567715872</v>
      </c>
      <c r="AA52" s="30">
        <f t="shared" si="6"/>
        <v>0.40688145567715872</v>
      </c>
      <c r="AB52" s="30">
        <f t="shared" si="6"/>
        <v>0.40688145567715872</v>
      </c>
      <c r="AC52" s="30">
        <f t="shared" si="6"/>
        <v>0.40688145567715872</v>
      </c>
      <c r="AD52" s="30">
        <f t="shared" si="6"/>
        <v>0.40688145567715872</v>
      </c>
      <c r="AE52" s="30">
        <f t="shared" si="6"/>
        <v>0.40688145567715872</v>
      </c>
      <c r="AF52" s="30">
        <f t="shared" si="6"/>
        <v>0.40688145567715872</v>
      </c>
      <c r="AG52" s="30">
        <f t="shared" si="6"/>
        <v>0.40688145567715872</v>
      </c>
      <c r="AH52" s="30">
        <f t="shared" si="6"/>
        <v>0.40688145567715872</v>
      </c>
      <c r="AI52" s="30">
        <f t="shared" si="6"/>
        <v>0.40688145567715872</v>
      </c>
      <c r="AJ52" s="30">
        <f t="shared" si="6"/>
        <v>0.40688145567715872</v>
      </c>
      <c r="AK52" s="30">
        <f t="shared" si="6"/>
        <v>0.40688145567715872</v>
      </c>
      <c r="AL52" s="30">
        <f t="shared" si="6"/>
        <v>0.40688145567715872</v>
      </c>
      <c r="AM52" s="30">
        <f t="shared" si="6"/>
        <v>0.40688145567715872</v>
      </c>
      <c r="AN52" s="30">
        <f t="shared" si="6"/>
        <v>0.40688145567715872</v>
      </c>
      <c r="AO52" s="30">
        <f t="shared" si="6"/>
        <v>0.40688145567715872</v>
      </c>
      <c r="AP52" s="30">
        <f t="shared" si="6"/>
        <v>0.40688145567715872</v>
      </c>
      <c r="AQ52" s="30">
        <f t="shared" si="6"/>
        <v>0.40688145567715872</v>
      </c>
      <c r="AR52" s="30">
        <f t="shared" si="6"/>
        <v>0.40688145567715872</v>
      </c>
      <c r="AS52" s="30">
        <f t="shared" si="6"/>
        <v>0.40688145567715872</v>
      </c>
      <c r="AT52" s="30">
        <f t="shared" si="6"/>
        <v>0.40688145567715872</v>
      </c>
      <c r="AU52" s="30">
        <f t="shared" si="6"/>
        <v>0.40688145567715872</v>
      </c>
      <c r="AV52" s="30">
        <f t="shared" si="6"/>
        <v>0.40688145567715872</v>
      </c>
      <c r="AW52" s="30">
        <f t="shared" si="6"/>
        <v>0.40688145567715872</v>
      </c>
      <c r="AX52" s="30">
        <f t="shared" si="6"/>
        <v>0.40688145567715872</v>
      </c>
      <c r="AY52" s="30">
        <f t="shared" si="6"/>
        <v>0.40688145567715872</v>
      </c>
      <c r="AZ52" s="30">
        <f t="shared" si="6"/>
        <v>0.40688145567715872</v>
      </c>
      <c r="BA52" s="30">
        <f t="shared" si="6"/>
        <v>0.40688145567715872</v>
      </c>
      <c r="BB52" s="30">
        <f t="shared" si="6"/>
        <v>0.40688145567715872</v>
      </c>
      <c r="BC52" s="30">
        <f t="shared" si="6"/>
        <v>0.40688145567715872</v>
      </c>
      <c r="BD52" s="30">
        <f t="shared" si="6"/>
        <v>0.40688145567715872</v>
      </c>
      <c r="BE52" s="30">
        <f t="shared" si="6"/>
        <v>0.40688145567715872</v>
      </c>
      <c r="BF52" s="30">
        <f t="shared" si="6"/>
        <v>0.40688145567715872</v>
      </c>
      <c r="BG52" s="30">
        <f t="shared" si="6"/>
        <v>0.40688145567715872</v>
      </c>
      <c r="BH52" s="30">
        <f t="shared" si="6"/>
        <v>0.40688145567715872</v>
      </c>
      <c r="BI52" s="30">
        <f t="shared" si="6"/>
        <v>0.40688145567715872</v>
      </c>
      <c r="BJ52" s="30">
        <f t="shared" si="6"/>
        <v>0.40688145567715872</v>
      </c>
      <c r="BK52" s="30">
        <f t="shared" si="6"/>
        <v>0.40688145567715872</v>
      </c>
      <c r="BL52" s="30">
        <f t="shared" si="6"/>
        <v>0.40688145567715872</v>
      </c>
      <c r="BM52" s="30">
        <f t="shared" si="6"/>
        <v>0.40688145567715872</v>
      </c>
    </row>
    <row r="53" spans="3:66" s="6" customFormat="1" x14ac:dyDescent="0.25">
      <c r="N53" s="27"/>
    </row>
    <row r="54" spans="3:66" s="6" customFormat="1" x14ac:dyDescent="0.25">
      <c r="C54" s="6" t="s">
        <v>25</v>
      </c>
      <c r="G54" s="6" t="s">
        <v>26</v>
      </c>
      <c r="N54" s="31">
        <f>N49*SUM(N13:N16)</f>
        <v>0</v>
      </c>
      <c r="O54" s="31">
        <f t="shared" ref="O54:BH54" si="7">O49*SUM(O13:O16)</f>
        <v>0</v>
      </c>
      <c r="P54" s="31">
        <f t="shared" si="7"/>
        <v>0</v>
      </c>
      <c r="Q54" s="31">
        <f t="shared" si="7"/>
        <v>0</v>
      </c>
      <c r="R54" s="31">
        <f t="shared" si="7"/>
        <v>0</v>
      </c>
      <c r="S54" s="31">
        <f t="shared" si="7"/>
        <v>0</v>
      </c>
      <c r="T54" s="31">
        <f t="shared" si="7"/>
        <v>0</v>
      </c>
      <c r="U54" s="31">
        <f t="shared" si="7"/>
        <v>4322549829.3515396</v>
      </c>
      <c r="V54" s="31">
        <f t="shared" si="7"/>
        <v>9094662560.8217258</v>
      </c>
      <c r="W54" s="31">
        <f t="shared" si="7"/>
        <v>13826650627.582619</v>
      </c>
      <c r="X54" s="31">
        <f t="shared" si="7"/>
        <v>18201974935.827999</v>
      </c>
      <c r="Y54" s="31">
        <f t="shared" si="7"/>
        <v>24318674888.754932</v>
      </c>
      <c r="Z54" s="31">
        <f t="shared" si="7"/>
        <v>25733003261.296459</v>
      </c>
      <c r="AA54" s="31">
        <f t="shared" si="7"/>
        <v>27010158762.914997</v>
      </c>
      <c r="AB54" s="31">
        <f t="shared" si="7"/>
        <v>28270969783.721638</v>
      </c>
      <c r="AC54" s="31">
        <f t="shared" si="7"/>
        <v>29516362540.041935</v>
      </c>
      <c r="AD54" s="31">
        <f t="shared" si="7"/>
        <v>30748209598.917782</v>
      </c>
      <c r="AE54" s="31">
        <f t="shared" si="7"/>
        <v>31810036428.731712</v>
      </c>
      <c r="AF54" s="31">
        <f t="shared" si="7"/>
        <v>32849742094.610485</v>
      </c>
      <c r="AG54" s="31">
        <f t="shared" si="7"/>
        <v>33868066836.69006</v>
      </c>
      <c r="AH54" s="31">
        <f t="shared" si="7"/>
        <v>34865782429.118858</v>
      </c>
      <c r="AI54" s="31">
        <f t="shared" si="7"/>
        <v>35407458218.490685</v>
      </c>
      <c r="AJ54" s="31">
        <f t="shared" si="7"/>
        <v>35673846977.309608</v>
      </c>
      <c r="AK54" s="31">
        <f t="shared" si="7"/>
        <v>35933592282.527176</v>
      </c>
      <c r="AL54" s="31">
        <f t="shared" si="7"/>
        <v>36186463428.995987</v>
      </c>
      <c r="AM54" s="31">
        <f t="shared" si="7"/>
        <v>36432283010.453995</v>
      </c>
      <c r="AN54" s="31">
        <f t="shared" si="7"/>
        <v>36671481447.927399</v>
      </c>
      <c r="AO54" s="31">
        <f t="shared" si="7"/>
        <v>36904527915.428864</v>
      </c>
      <c r="AP54" s="31">
        <f t="shared" si="7"/>
        <v>37131311065.957954</v>
      </c>
      <c r="AQ54" s="31">
        <f t="shared" si="7"/>
        <v>37351614287.700798</v>
      </c>
      <c r="AR54" s="31">
        <f t="shared" si="7"/>
        <v>37565372627.555428</v>
      </c>
      <c r="AS54" s="31">
        <f t="shared" si="7"/>
        <v>37772559633.100914</v>
      </c>
      <c r="AT54" s="31">
        <f t="shared" si="7"/>
        <v>37973152159.873337</v>
      </c>
      <c r="AU54" s="31">
        <f t="shared" si="7"/>
        <v>38167107995.288269</v>
      </c>
      <c r="AV54" s="31">
        <f t="shared" si="7"/>
        <v>38354393542.196106</v>
      </c>
      <c r="AW54" s="31">
        <f t="shared" si="7"/>
        <v>38535019450.781837</v>
      </c>
      <c r="AX54" s="31">
        <f t="shared" si="7"/>
        <v>38709030099.622742</v>
      </c>
      <c r="AY54" s="31">
        <f t="shared" si="7"/>
        <v>38876456882.450455</v>
      </c>
      <c r="AZ54" s="31">
        <f t="shared" si="7"/>
        <v>39037311478.395012</v>
      </c>
      <c r="BA54" s="31">
        <f t="shared" si="7"/>
        <v>39191614572.001114</v>
      </c>
      <c r="BB54" s="31">
        <f t="shared" si="7"/>
        <v>39339421217.501129</v>
      </c>
      <c r="BC54" s="31">
        <f t="shared" si="7"/>
        <v>39480820331.899979</v>
      </c>
      <c r="BD54" s="31">
        <f t="shared" si="7"/>
        <v>39615900965.471046</v>
      </c>
      <c r="BE54" s="31">
        <f t="shared" si="7"/>
        <v>39744738597.60611</v>
      </c>
      <c r="BF54" s="31">
        <f t="shared" si="7"/>
        <v>39864401606.906555</v>
      </c>
      <c r="BG54" s="31">
        <f t="shared" si="7"/>
        <v>39947330976.714798</v>
      </c>
      <c r="BH54" s="31">
        <f t="shared" si="7"/>
        <v>39999632130.20005</v>
      </c>
      <c r="BI54" s="31">
        <f>BI49*SUM(BI13:BI16)</f>
        <v>40052001759.115036</v>
      </c>
      <c r="BJ54" s="31">
        <f>BJ49*SUM(BJ13:BJ16)</f>
        <v>40104439953.111435</v>
      </c>
      <c r="BK54" s="31">
        <f>BK49*SUM(BK13:BK16)</f>
        <v>40156946801.958229</v>
      </c>
      <c r="BL54" s="31">
        <f>BL49*SUM(BL13:BL16)</f>
        <v>40209522395.541992</v>
      </c>
      <c r="BM54" s="31">
        <f>BM49*SUM(BM13:BM16)</f>
        <v>40262166823.866959</v>
      </c>
    </row>
    <row r="55" spans="3:66" s="6" customFormat="1" x14ac:dyDescent="0.25">
      <c r="C55" s="6" t="s">
        <v>27</v>
      </c>
      <c r="G55" s="6" t="s">
        <v>26</v>
      </c>
      <c r="N55" s="31">
        <f>N54*N51</f>
        <v>0</v>
      </c>
      <c r="O55" s="31">
        <f t="shared" ref="O55:BH55" si="8">O54*O51</f>
        <v>0</v>
      </c>
      <c r="P55" s="31">
        <f t="shared" si="8"/>
        <v>0</v>
      </c>
      <c r="Q55" s="31">
        <f t="shared" si="8"/>
        <v>0</v>
      </c>
      <c r="R55" s="31">
        <f t="shared" si="8"/>
        <v>0</v>
      </c>
      <c r="S55" s="31">
        <f t="shared" si="8"/>
        <v>0</v>
      </c>
      <c r="T55" s="31">
        <f t="shared" si="8"/>
        <v>0</v>
      </c>
      <c r="U55" s="31">
        <f t="shared" si="8"/>
        <v>1014718572.440274</v>
      </c>
      <c r="V55" s="31">
        <f t="shared" si="8"/>
        <v>3592310179.8252802</v>
      </c>
      <c r="W55" s="31">
        <f t="shared" si="8"/>
        <v>6888130546.0864191</v>
      </c>
      <c r="X55" s="31">
        <f t="shared" si="8"/>
        <v>10032480682.035406</v>
      </c>
      <c r="Y55" s="31">
        <f t="shared" si="8"/>
        <v>14423857049.878759</v>
      </c>
      <c r="Z55" s="31">
        <f t="shared" si="8"/>
        <v>15262721435.395082</v>
      </c>
      <c r="AA55" s="31">
        <f t="shared" si="8"/>
        <v>16020226047.388979</v>
      </c>
      <c r="AB55" s="31">
        <f t="shared" si="8"/>
        <v>16768036444.716009</v>
      </c>
      <c r="AC55" s="31">
        <f t="shared" si="8"/>
        <v>17506701983.454914</v>
      </c>
      <c r="AD55" s="31">
        <f t="shared" si="8"/>
        <v>18237333317.843731</v>
      </c>
      <c r="AE55" s="31">
        <f t="shared" si="8"/>
        <v>18867122501.465904</v>
      </c>
      <c r="AF55" s="31">
        <f t="shared" si="8"/>
        <v>19483791212.536133</v>
      </c>
      <c r="AG55" s="31">
        <f t="shared" si="8"/>
        <v>20087778501.206303</v>
      </c>
      <c r="AH55" s="31">
        <f t="shared" si="8"/>
        <v>20679542121.035873</v>
      </c>
      <c r="AI55" s="31">
        <f t="shared" si="8"/>
        <v>21000820076.723019</v>
      </c>
      <c r="AJ55" s="31">
        <f t="shared" si="8"/>
        <v>21158820189.577667</v>
      </c>
      <c r="AK55" s="31">
        <f t="shared" si="8"/>
        <v>21312879946.903004</v>
      </c>
      <c r="AL55" s="31">
        <f t="shared" si="8"/>
        <v>21462862513.19783</v>
      </c>
      <c r="AM55" s="31">
        <f t="shared" si="8"/>
        <v>21608662665.518253</v>
      </c>
      <c r="AN55" s="31">
        <f t="shared" si="8"/>
        <v>21750535694.556778</v>
      </c>
      <c r="AO55" s="31">
        <f t="shared" si="8"/>
        <v>21888759876.120827</v>
      </c>
      <c r="AP55" s="31">
        <f t="shared" si="8"/>
        <v>22023269168.23959</v>
      </c>
      <c r="AQ55" s="31">
        <f t="shared" si="8"/>
        <v>22153935094.429337</v>
      </c>
      <c r="AR55" s="31">
        <f t="shared" si="8"/>
        <v>22280719129.800781</v>
      </c>
      <c r="AS55" s="31">
        <f t="shared" si="8"/>
        <v>22403605584.932529</v>
      </c>
      <c r="AT55" s="31">
        <f t="shared" si="8"/>
        <v>22522580732.41383</v>
      </c>
      <c r="AU55" s="31">
        <f t="shared" si="8"/>
        <v>22637619535.178055</v>
      </c>
      <c r="AV55" s="31">
        <f t="shared" si="8"/>
        <v>22748702066.13274</v>
      </c>
      <c r="AW55" s="31">
        <f t="shared" si="8"/>
        <v>22855834642.100098</v>
      </c>
      <c r="AX55" s="31">
        <f t="shared" si="8"/>
        <v>22959043584.837288</v>
      </c>
      <c r="AY55" s="31">
        <f t="shared" si="8"/>
        <v>23058347514.548717</v>
      </c>
      <c r="AZ55" s="31">
        <f t="shared" si="8"/>
        <v>23153753358.342991</v>
      </c>
      <c r="BA55" s="31">
        <f t="shared" si="8"/>
        <v>23245273384.607155</v>
      </c>
      <c r="BB55" s="31">
        <f t="shared" si="8"/>
        <v>23332940247.027367</v>
      </c>
      <c r="BC55" s="31">
        <f t="shared" si="8"/>
        <v>23416806683.92815</v>
      </c>
      <c r="BD55" s="31">
        <f t="shared" si="8"/>
        <v>23496925512.678028</v>
      </c>
      <c r="BE55" s="31">
        <f t="shared" si="8"/>
        <v>23573341501.503979</v>
      </c>
      <c r="BF55" s="31">
        <f t="shared" si="8"/>
        <v>23644315851.389549</v>
      </c>
      <c r="BG55" s="31">
        <f t="shared" si="8"/>
        <v>23693502798.491825</v>
      </c>
      <c r="BH55" s="31">
        <f t="shared" si="8"/>
        <v>23724523582.513405</v>
      </c>
      <c r="BI55" s="31">
        <f>BI54*BI51</f>
        <v>23755584980.582188</v>
      </c>
      <c r="BJ55" s="31">
        <f>BJ54*BJ51</f>
        <v>23786687045.87225</v>
      </c>
      <c r="BK55" s="31">
        <f>BK54*BK51</f>
        <v>23817829831.627243</v>
      </c>
      <c r="BL55" s="31">
        <f>BL54*BL51</f>
        <v>23849013391.160553</v>
      </c>
      <c r="BM55" s="31">
        <f>BM54*BM51</f>
        <v>23880237777.855366</v>
      </c>
    </row>
    <row r="56" spans="3:66" s="6" customFormat="1" x14ac:dyDescent="0.25">
      <c r="C56" s="6" t="s">
        <v>28</v>
      </c>
      <c r="G56" s="6" t="s">
        <v>26</v>
      </c>
      <c r="N56" s="31">
        <f t="shared" ref="N56:AS56" si="9">IFERROR(N$54*N$52*N14/SUM(N$14:N$16),0)</f>
        <v>0</v>
      </c>
      <c r="O56" s="31">
        <f t="shared" si="9"/>
        <v>0</v>
      </c>
      <c r="P56" s="31">
        <f t="shared" si="9"/>
        <v>0</v>
      </c>
      <c r="Q56" s="31">
        <f t="shared" si="9"/>
        <v>0</v>
      </c>
      <c r="R56" s="31">
        <f t="shared" si="9"/>
        <v>0</v>
      </c>
      <c r="S56" s="31">
        <f t="shared" si="9"/>
        <v>0</v>
      </c>
      <c r="T56" s="31">
        <f t="shared" si="9"/>
        <v>0</v>
      </c>
      <c r="U56" s="31">
        <f t="shared" si="9"/>
        <v>1604298159.6019638</v>
      </c>
      <c r="V56" s="31">
        <f t="shared" si="9"/>
        <v>2668640904.7832761</v>
      </c>
      <c r="W56" s="31">
        <f t="shared" si="9"/>
        <v>3365182239.5256567</v>
      </c>
      <c r="X56" s="31">
        <f t="shared" si="9"/>
        <v>3921357241.8204455</v>
      </c>
      <c r="Y56" s="31">
        <f t="shared" si="9"/>
        <v>4700038473.4661818</v>
      </c>
      <c r="Z56" s="31">
        <f t="shared" si="9"/>
        <v>4973383867.303154</v>
      </c>
      <c r="AA56" s="31">
        <f t="shared" si="9"/>
        <v>5220218039.8748589</v>
      </c>
      <c r="AB56" s="31">
        <f t="shared" si="9"/>
        <v>5463893336.0276737</v>
      </c>
      <c r="AC56" s="31">
        <f t="shared" si="9"/>
        <v>5704588764.3788357</v>
      </c>
      <c r="AD56" s="31">
        <f t="shared" si="9"/>
        <v>5942666233.5101738</v>
      </c>
      <c r="AE56" s="31">
        <f t="shared" si="9"/>
        <v>6147884115.4512577</v>
      </c>
      <c r="AF56" s="31">
        <f t="shared" si="9"/>
        <v>6348826668.9853172</v>
      </c>
      <c r="AG56" s="31">
        <f t="shared" si="9"/>
        <v>6545636959.3547831</v>
      </c>
      <c r="AH56" s="31">
        <f t="shared" si="9"/>
        <v>6738464146.3394184</v>
      </c>
      <c r="AI56" s="31">
        <f t="shared" si="9"/>
        <v>6843153117.3396406</v>
      </c>
      <c r="AJ56" s="31">
        <f t="shared" si="9"/>
        <v>6894637724.1726723</v>
      </c>
      <c r="AK56" s="31">
        <f t="shared" si="9"/>
        <v>6944838359.4214821</v>
      </c>
      <c r="AL56" s="31">
        <f t="shared" si="9"/>
        <v>6993710435.0041237</v>
      </c>
      <c r="AM56" s="31">
        <f t="shared" si="9"/>
        <v>7041219663.8444757</v>
      </c>
      <c r="AN56" s="31">
        <f t="shared" si="9"/>
        <v>7087449232.8510447</v>
      </c>
      <c r="AO56" s="31">
        <f t="shared" si="9"/>
        <v>7132489818.6713181</v>
      </c>
      <c r="AP56" s="31">
        <f t="shared" si="9"/>
        <v>7176319901.4162235</v>
      </c>
      <c r="AQ56" s="31">
        <f t="shared" si="9"/>
        <v>7218897616.8039446</v>
      </c>
      <c r="AR56" s="31">
        <f t="shared" si="9"/>
        <v>7260210411.4334564</v>
      </c>
      <c r="AS56" s="31">
        <f t="shared" si="9"/>
        <v>7300253172.879982</v>
      </c>
      <c r="AT56" s="31">
        <f t="shared" ref="AT56:BM56" si="10">IFERROR(AT$54*AT$52*AT14/SUM(AT$14:AT$16),0)</f>
        <v>7339021428.0432653</v>
      </c>
      <c r="AU56" s="31">
        <f t="shared" si="10"/>
        <v>7376507018.5523529</v>
      </c>
      <c r="AV56" s="31">
        <f t="shared" si="10"/>
        <v>7412703451.1301003</v>
      </c>
      <c r="AW56" s="31">
        <f t="shared" si="10"/>
        <v>7447612784.123826</v>
      </c>
      <c r="AX56" s="31">
        <f t="shared" si="10"/>
        <v>7481243594.5230904</v>
      </c>
      <c r="AY56" s="31">
        <f t="shared" si="10"/>
        <v>7513601949.7533255</v>
      </c>
      <c r="AZ56" s="31">
        <f t="shared" si="10"/>
        <v>7544690107.0247087</v>
      </c>
      <c r="BA56" s="31">
        <f t="shared" si="10"/>
        <v>7574512064.0121307</v>
      </c>
      <c r="BB56" s="31">
        <f t="shared" si="10"/>
        <v>7603078460.9750376</v>
      </c>
      <c r="BC56" s="31">
        <f t="shared" si="10"/>
        <v>7630406482.7866192</v>
      </c>
      <c r="BD56" s="31">
        <f t="shared" si="10"/>
        <v>7656513340.076683</v>
      </c>
      <c r="BE56" s="31">
        <f t="shared" si="10"/>
        <v>7681413620.6485109</v>
      </c>
      <c r="BF56" s="31">
        <f t="shared" si="10"/>
        <v>7704540733.8705769</v>
      </c>
      <c r="BG56" s="31">
        <f t="shared" si="10"/>
        <v>7720568384.6559105</v>
      </c>
      <c r="BH56" s="31">
        <f t="shared" si="10"/>
        <v>7730676560.1511564</v>
      </c>
      <c r="BI56" s="31">
        <f t="shared" si="10"/>
        <v>7740797969.8031025</v>
      </c>
      <c r="BJ56" s="31">
        <f t="shared" si="10"/>
        <v>7750932630.9386129</v>
      </c>
      <c r="BK56" s="31">
        <f t="shared" si="10"/>
        <v>7761080560.9072189</v>
      </c>
      <c r="BL56" s="31">
        <f t="shared" si="10"/>
        <v>7771241777.0811834</v>
      </c>
      <c r="BM56" s="31">
        <f t="shared" si="10"/>
        <v>7781416296.8555069</v>
      </c>
    </row>
    <row r="57" spans="3:66" s="6" customFormat="1" x14ac:dyDescent="0.25">
      <c r="C57" s="6" t="s">
        <v>29</v>
      </c>
      <c r="G57" s="6" t="s">
        <v>26</v>
      </c>
      <c r="N57" s="31">
        <f t="shared" ref="N57:AS57" si="11">IFERROR(N$54*N$52*N15/SUM(N$14:N$16),0)</f>
        <v>0</v>
      </c>
      <c r="O57" s="31">
        <f t="shared" si="11"/>
        <v>0</v>
      </c>
      <c r="P57" s="31">
        <f t="shared" si="11"/>
        <v>0</v>
      </c>
      <c r="Q57" s="31">
        <f t="shared" si="11"/>
        <v>0</v>
      </c>
      <c r="R57" s="31">
        <f t="shared" si="11"/>
        <v>0</v>
      </c>
      <c r="S57" s="31">
        <f t="shared" si="11"/>
        <v>0</v>
      </c>
      <c r="T57" s="31">
        <f t="shared" si="11"/>
        <v>0</v>
      </c>
      <c r="U57" s="31">
        <f t="shared" si="11"/>
        <v>1604298159.6019638</v>
      </c>
      <c r="V57" s="31">
        <f t="shared" si="11"/>
        <v>2668640904.7832761</v>
      </c>
      <c r="W57" s="31">
        <f t="shared" si="11"/>
        <v>3365182239.5256567</v>
      </c>
      <c r="X57" s="31">
        <f t="shared" si="11"/>
        <v>3921357241.8204455</v>
      </c>
      <c r="Y57" s="31">
        <f t="shared" si="11"/>
        <v>4700038473.4661818</v>
      </c>
      <c r="Z57" s="31">
        <f t="shared" si="11"/>
        <v>4973383867.303154</v>
      </c>
      <c r="AA57" s="31">
        <f t="shared" si="11"/>
        <v>5220218039.8748589</v>
      </c>
      <c r="AB57" s="31">
        <f t="shared" si="11"/>
        <v>5463893336.0276737</v>
      </c>
      <c r="AC57" s="31">
        <f t="shared" si="11"/>
        <v>5704588764.3788357</v>
      </c>
      <c r="AD57" s="31">
        <f t="shared" si="11"/>
        <v>5942666233.5101738</v>
      </c>
      <c r="AE57" s="31">
        <f t="shared" si="11"/>
        <v>6147884115.4512577</v>
      </c>
      <c r="AF57" s="31">
        <f t="shared" si="11"/>
        <v>6348826668.9853172</v>
      </c>
      <c r="AG57" s="31">
        <f t="shared" si="11"/>
        <v>6545636959.3547831</v>
      </c>
      <c r="AH57" s="31">
        <f t="shared" si="11"/>
        <v>6738464146.3394184</v>
      </c>
      <c r="AI57" s="31">
        <f t="shared" si="11"/>
        <v>6843153117.3396406</v>
      </c>
      <c r="AJ57" s="31">
        <f t="shared" si="11"/>
        <v>6894637724.1726723</v>
      </c>
      <c r="AK57" s="31">
        <f t="shared" si="11"/>
        <v>6944838359.4214821</v>
      </c>
      <c r="AL57" s="31">
        <f t="shared" si="11"/>
        <v>6993710435.0041237</v>
      </c>
      <c r="AM57" s="31">
        <f t="shared" si="11"/>
        <v>7041219663.8444757</v>
      </c>
      <c r="AN57" s="31">
        <f t="shared" si="11"/>
        <v>7087449232.8510447</v>
      </c>
      <c r="AO57" s="31">
        <f t="shared" si="11"/>
        <v>7132489818.6713181</v>
      </c>
      <c r="AP57" s="31">
        <f t="shared" si="11"/>
        <v>7176319901.4162235</v>
      </c>
      <c r="AQ57" s="31">
        <f t="shared" si="11"/>
        <v>7218897616.8039446</v>
      </c>
      <c r="AR57" s="31">
        <f t="shared" si="11"/>
        <v>7260210411.4334564</v>
      </c>
      <c r="AS57" s="31">
        <f t="shared" si="11"/>
        <v>7300253172.879982</v>
      </c>
      <c r="AT57" s="31">
        <f t="shared" ref="AT57:BM57" si="12">IFERROR(AT$54*AT$52*AT15/SUM(AT$14:AT$16),0)</f>
        <v>7339021428.0432653</v>
      </c>
      <c r="AU57" s="31">
        <f t="shared" si="12"/>
        <v>7376507018.5523529</v>
      </c>
      <c r="AV57" s="31">
        <f t="shared" si="12"/>
        <v>7412703451.1301003</v>
      </c>
      <c r="AW57" s="31">
        <f t="shared" si="12"/>
        <v>7447612784.123826</v>
      </c>
      <c r="AX57" s="31">
        <f t="shared" si="12"/>
        <v>7481243594.5230904</v>
      </c>
      <c r="AY57" s="31">
        <f t="shared" si="12"/>
        <v>7513601949.7533255</v>
      </c>
      <c r="AZ57" s="31">
        <f t="shared" si="12"/>
        <v>7544690107.0247087</v>
      </c>
      <c r="BA57" s="31">
        <f t="shared" si="12"/>
        <v>7574512064.0121307</v>
      </c>
      <c r="BB57" s="31">
        <f t="shared" si="12"/>
        <v>7603078460.9750376</v>
      </c>
      <c r="BC57" s="31">
        <f t="shared" si="12"/>
        <v>7630406482.7866192</v>
      </c>
      <c r="BD57" s="31">
        <f t="shared" si="12"/>
        <v>7656513340.076683</v>
      </c>
      <c r="BE57" s="31">
        <f t="shared" si="12"/>
        <v>7681413620.6485109</v>
      </c>
      <c r="BF57" s="31">
        <f t="shared" si="12"/>
        <v>7704540733.8705769</v>
      </c>
      <c r="BG57" s="31">
        <f t="shared" si="12"/>
        <v>7720568384.6559105</v>
      </c>
      <c r="BH57" s="31">
        <f t="shared" si="12"/>
        <v>7730676560.1511564</v>
      </c>
      <c r="BI57" s="31">
        <f t="shared" si="12"/>
        <v>7740797969.8031025</v>
      </c>
      <c r="BJ57" s="31">
        <f t="shared" si="12"/>
        <v>7750932630.9386129</v>
      </c>
      <c r="BK57" s="31">
        <f t="shared" si="12"/>
        <v>7761080560.9072189</v>
      </c>
      <c r="BL57" s="31">
        <f t="shared" si="12"/>
        <v>7771241777.0811834</v>
      </c>
      <c r="BM57" s="31">
        <f t="shared" si="12"/>
        <v>7781416296.8555069</v>
      </c>
    </row>
    <row r="58" spans="3:66" s="6" customFormat="1" x14ac:dyDescent="0.25">
      <c r="C58" s="6" t="s">
        <v>30</v>
      </c>
      <c r="G58" s="6" t="s">
        <v>26</v>
      </c>
      <c r="N58" s="31">
        <f t="shared" ref="N58:AS58" si="13">IFERROR(N$54*N$52*N16/SUM(N$14:N$16),0)</f>
        <v>0</v>
      </c>
      <c r="O58" s="31">
        <f t="shared" si="13"/>
        <v>0</v>
      </c>
      <c r="P58" s="31">
        <f t="shared" si="13"/>
        <v>0</v>
      </c>
      <c r="Q58" s="31">
        <f t="shared" si="13"/>
        <v>0</v>
      </c>
      <c r="R58" s="31">
        <f t="shared" si="13"/>
        <v>0</v>
      </c>
      <c r="S58" s="31">
        <f t="shared" si="13"/>
        <v>0</v>
      </c>
      <c r="T58" s="31">
        <f t="shared" si="13"/>
        <v>0</v>
      </c>
      <c r="U58" s="31">
        <f t="shared" si="13"/>
        <v>99234937.707337961</v>
      </c>
      <c r="V58" s="31">
        <f t="shared" si="13"/>
        <v>165070571.4298934</v>
      </c>
      <c r="W58" s="31">
        <f t="shared" si="13"/>
        <v>208155602.444886</v>
      </c>
      <c r="X58" s="31">
        <f t="shared" si="13"/>
        <v>326779770.15170377</v>
      </c>
      <c r="Y58" s="31">
        <f t="shared" si="13"/>
        <v>494740891.94380873</v>
      </c>
      <c r="Z58" s="31">
        <f t="shared" si="13"/>
        <v>523514091.29506886</v>
      </c>
      <c r="AA58" s="31">
        <f t="shared" si="13"/>
        <v>549496635.77630091</v>
      </c>
      <c r="AB58" s="31">
        <f t="shared" si="13"/>
        <v>575146666.95028162</v>
      </c>
      <c r="AC58" s="31">
        <f t="shared" si="13"/>
        <v>600483027.82935107</v>
      </c>
      <c r="AD58" s="31">
        <f t="shared" si="13"/>
        <v>625543814.05370259</v>
      </c>
      <c r="AE58" s="31">
        <f t="shared" si="13"/>
        <v>647145696.36329031</v>
      </c>
      <c r="AF58" s="31">
        <f t="shared" si="13"/>
        <v>668297544.1037178</v>
      </c>
      <c r="AG58" s="31">
        <f t="shared" si="13"/>
        <v>689014416.7741878</v>
      </c>
      <c r="AH58" s="31">
        <f t="shared" si="13"/>
        <v>709312015.40414929</v>
      </c>
      <c r="AI58" s="31">
        <f t="shared" si="13"/>
        <v>720331907.08838332</v>
      </c>
      <c r="AJ58" s="31">
        <f t="shared" si="13"/>
        <v>725751339.38659704</v>
      </c>
      <c r="AK58" s="31">
        <f t="shared" si="13"/>
        <v>731035616.78120863</v>
      </c>
      <c r="AL58" s="31">
        <f t="shared" si="13"/>
        <v>736180045.78990781</v>
      </c>
      <c r="AM58" s="31">
        <f t="shared" si="13"/>
        <v>741181017.24678719</v>
      </c>
      <c r="AN58" s="31">
        <f t="shared" si="13"/>
        <v>746047287.66853118</v>
      </c>
      <c r="AO58" s="31">
        <f t="shared" si="13"/>
        <v>750788401.96540189</v>
      </c>
      <c r="AP58" s="31">
        <f t="shared" si="13"/>
        <v>755402094.88591838</v>
      </c>
      <c r="AQ58" s="31">
        <f t="shared" si="13"/>
        <v>759883959.66357303</v>
      </c>
      <c r="AR58" s="31">
        <f t="shared" si="13"/>
        <v>764232674.88773239</v>
      </c>
      <c r="AS58" s="31">
        <f t="shared" si="13"/>
        <v>768447702.40841925</v>
      </c>
      <c r="AT58" s="31">
        <f t="shared" ref="AT58:BM58" si="14">IFERROR(AT$54*AT$52*AT16/SUM(AT$14:AT$16),0)</f>
        <v>772528571.37297535</v>
      </c>
      <c r="AU58" s="31">
        <f t="shared" si="14"/>
        <v>776474423.00551081</v>
      </c>
      <c r="AV58" s="31">
        <f t="shared" si="14"/>
        <v>780284573.80316854</v>
      </c>
      <c r="AW58" s="31">
        <f t="shared" si="14"/>
        <v>783959240.43408692</v>
      </c>
      <c r="AX58" s="31">
        <f t="shared" si="14"/>
        <v>787499325.73927271</v>
      </c>
      <c r="AY58" s="31">
        <f t="shared" si="14"/>
        <v>790905468.39508688</v>
      </c>
      <c r="AZ58" s="31">
        <f t="shared" si="14"/>
        <v>794177906.00260103</v>
      </c>
      <c r="BA58" s="31">
        <f t="shared" si="14"/>
        <v>797317059.36969793</v>
      </c>
      <c r="BB58" s="31">
        <f t="shared" si="14"/>
        <v>800324048.5236882</v>
      </c>
      <c r="BC58" s="31">
        <f t="shared" si="14"/>
        <v>803200682.39859152</v>
      </c>
      <c r="BD58" s="31">
        <f t="shared" si="14"/>
        <v>805948772.63965106</v>
      </c>
      <c r="BE58" s="31">
        <f t="shared" si="14"/>
        <v>808569854.8051064</v>
      </c>
      <c r="BF58" s="31">
        <f t="shared" si="14"/>
        <v>811004287.77585018</v>
      </c>
      <c r="BG58" s="31">
        <f t="shared" si="14"/>
        <v>812691408.91114855</v>
      </c>
      <c r="BH58" s="31">
        <f t="shared" si="14"/>
        <v>813755427.38433242</v>
      </c>
      <c r="BI58" s="31">
        <f t="shared" si="14"/>
        <v>814820838.92664266</v>
      </c>
      <c r="BJ58" s="31">
        <f t="shared" si="14"/>
        <v>815887645.36195934</v>
      </c>
      <c r="BK58" s="31">
        <f t="shared" si="14"/>
        <v>816955848.51654947</v>
      </c>
      <c r="BL58" s="31">
        <f t="shared" si="14"/>
        <v>818025450.21907222</v>
      </c>
      <c r="BM58" s="31">
        <f t="shared" si="14"/>
        <v>819096452.30057991</v>
      </c>
    </row>
    <row r="59" spans="3:66" s="6" customFormat="1" x14ac:dyDescent="0.25">
      <c r="N59" s="32" t="b">
        <f>ROUND(N54,0)=ROUND(SUM(N55:N58),0)</f>
        <v>1</v>
      </c>
      <c r="O59" s="32" t="b">
        <f t="shared" ref="O59:BH59" si="15">ROUND(O54,0)=ROUND(SUM(O55:O58),0)</f>
        <v>1</v>
      </c>
      <c r="P59" s="32" t="b">
        <f t="shared" si="15"/>
        <v>1</v>
      </c>
      <c r="Q59" s="32" t="b">
        <f t="shared" si="15"/>
        <v>1</v>
      </c>
      <c r="R59" s="32" t="b">
        <f t="shared" si="15"/>
        <v>1</v>
      </c>
      <c r="S59" s="32" t="b">
        <f>ROUND(S54,0)=ROUND(SUM(S55:S58),0)</f>
        <v>1</v>
      </c>
      <c r="T59" s="32" t="b">
        <f t="shared" si="15"/>
        <v>1</v>
      </c>
      <c r="U59" s="32" t="b">
        <f>ROUND(U54,0)=ROUND(SUM(U55:U58),0)</f>
        <v>1</v>
      </c>
      <c r="V59" s="32" t="b">
        <f t="shared" si="15"/>
        <v>1</v>
      </c>
      <c r="W59" s="32" t="b">
        <f t="shared" si="15"/>
        <v>1</v>
      </c>
      <c r="X59" s="32" t="b">
        <f t="shared" si="15"/>
        <v>1</v>
      </c>
      <c r="Y59" s="32" t="b">
        <f t="shared" si="15"/>
        <v>1</v>
      </c>
      <c r="Z59" s="32" t="b">
        <f t="shared" si="15"/>
        <v>1</v>
      </c>
      <c r="AA59" s="32" t="b">
        <f t="shared" si="15"/>
        <v>1</v>
      </c>
      <c r="AB59" s="32" t="b">
        <f t="shared" si="15"/>
        <v>1</v>
      </c>
      <c r="AC59" s="32" t="b">
        <f t="shared" si="15"/>
        <v>1</v>
      </c>
      <c r="AD59" s="32" t="b">
        <f t="shared" si="15"/>
        <v>1</v>
      </c>
      <c r="AE59" s="32" t="b">
        <f t="shared" si="15"/>
        <v>1</v>
      </c>
      <c r="AF59" s="32" t="b">
        <f t="shared" si="15"/>
        <v>1</v>
      </c>
      <c r="AG59" s="32" t="b">
        <f t="shared" si="15"/>
        <v>1</v>
      </c>
      <c r="AH59" s="32" t="b">
        <f t="shared" si="15"/>
        <v>1</v>
      </c>
      <c r="AI59" s="32" t="b">
        <f t="shared" si="15"/>
        <v>1</v>
      </c>
      <c r="AJ59" s="32" t="b">
        <f t="shared" si="15"/>
        <v>1</v>
      </c>
      <c r="AK59" s="32" t="b">
        <f t="shared" si="15"/>
        <v>1</v>
      </c>
      <c r="AL59" s="32" t="b">
        <f t="shared" si="15"/>
        <v>1</v>
      </c>
      <c r="AM59" s="32" t="b">
        <f t="shared" si="15"/>
        <v>1</v>
      </c>
      <c r="AN59" s="32" t="b">
        <f t="shared" si="15"/>
        <v>1</v>
      </c>
      <c r="AO59" s="32" t="b">
        <f t="shared" si="15"/>
        <v>1</v>
      </c>
      <c r="AP59" s="32" t="b">
        <f t="shared" si="15"/>
        <v>1</v>
      </c>
      <c r="AQ59" s="32" t="b">
        <f t="shared" si="15"/>
        <v>1</v>
      </c>
      <c r="AR59" s="32" t="b">
        <f t="shared" si="15"/>
        <v>1</v>
      </c>
      <c r="AS59" s="32" t="b">
        <f t="shared" si="15"/>
        <v>1</v>
      </c>
      <c r="AT59" s="32" t="b">
        <f t="shared" si="15"/>
        <v>1</v>
      </c>
      <c r="AU59" s="32" t="b">
        <f t="shared" si="15"/>
        <v>1</v>
      </c>
      <c r="AV59" s="32" t="b">
        <f t="shared" si="15"/>
        <v>1</v>
      </c>
      <c r="AW59" s="32" t="b">
        <f t="shared" si="15"/>
        <v>1</v>
      </c>
      <c r="AX59" s="32" t="b">
        <f t="shared" si="15"/>
        <v>1</v>
      </c>
      <c r="AY59" s="32" t="b">
        <f t="shared" si="15"/>
        <v>1</v>
      </c>
      <c r="AZ59" s="32" t="b">
        <f t="shared" si="15"/>
        <v>1</v>
      </c>
      <c r="BA59" s="32" t="b">
        <f t="shared" si="15"/>
        <v>1</v>
      </c>
      <c r="BB59" s="32" t="b">
        <f t="shared" si="15"/>
        <v>1</v>
      </c>
      <c r="BC59" s="32" t="b">
        <f t="shared" si="15"/>
        <v>1</v>
      </c>
      <c r="BD59" s="32" t="b">
        <f t="shared" si="15"/>
        <v>1</v>
      </c>
      <c r="BE59" s="32" t="b">
        <f t="shared" si="15"/>
        <v>1</v>
      </c>
      <c r="BF59" s="32" t="b">
        <f t="shared" si="15"/>
        <v>1</v>
      </c>
      <c r="BG59" s="32" t="b">
        <f t="shared" si="15"/>
        <v>1</v>
      </c>
      <c r="BH59" s="32" t="b">
        <f t="shared" si="15"/>
        <v>1</v>
      </c>
      <c r="BI59" s="32" t="b">
        <f>ROUND(BI54,0)=ROUND(SUM(BI55:BI58),0)</f>
        <v>1</v>
      </c>
      <c r="BJ59" s="32" t="b">
        <f>ROUND(BJ54,0)=ROUND(SUM(BJ55:BJ58),0)</f>
        <v>1</v>
      </c>
      <c r="BK59" s="32" t="b">
        <f>ROUND(BK54,0)=ROUND(SUM(BK55:BK58),0)</f>
        <v>1</v>
      </c>
      <c r="BL59" s="32" t="b">
        <f>ROUND(BL54,0)=ROUND(SUM(BL55:BL58),0)</f>
        <v>1</v>
      </c>
      <c r="BM59" s="32" t="b">
        <f>ROUND(BM54,0)=ROUND(SUM(BM55:BM58),0)</f>
        <v>1</v>
      </c>
    </row>
    <row r="60" spans="3:66" s="6" customFormat="1" x14ac:dyDescent="0.25">
      <c r="N60" s="27"/>
    </row>
    <row r="61" spans="3:66" s="6" customFormat="1" x14ac:dyDescent="0.25">
      <c r="C61" s="6" t="s">
        <v>31</v>
      </c>
      <c r="G61" s="6" t="s">
        <v>18</v>
      </c>
      <c r="N61" s="30">
        <f t="shared" ref="N61:BH61" si="16">N49*187.69*EXP(-6.522*N49)/SUM(N49*187.69*EXP(-6.522*N49),(1-N49))</f>
        <v>0</v>
      </c>
      <c r="O61" s="30">
        <f t="shared" si="16"/>
        <v>0</v>
      </c>
      <c r="P61" s="30">
        <f t="shared" si="16"/>
        <v>0</v>
      </c>
      <c r="Q61" s="30">
        <f t="shared" si="16"/>
        <v>0</v>
      </c>
      <c r="R61" s="30">
        <f t="shared" si="16"/>
        <v>0</v>
      </c>
      <c r="S61" s="30">
        <f t="shared" si="16"/>
        <v>0</v>
      </c>
      <c r="T61" s="30">
        <f t="shared" si="16"/>
        <v>0</v>
      </c>
      <c r="U61" s="30">
        <f t="shared" si="16"/>
        <v>0.83432451682300313</v>
      </c>
      <c r="V61" s="30">
        <f t="shared" si="16"/>
        <v>0.89422576121164954</v>
      </c>
      <c r="W61" s="30">
        <f t="shared" si="16"/>
        <v>0.91421318749877023</v>
      </c>
      <c r="X61" s="30">
        <f t="shared" si="16"/>
        <v>0.92281449159587869</v>
      </c>
      <c r="Y61" s="30">
        <f t="shared" si="16"/>
        <v>0.92642607630355056</v>
      </c>
      <c r="Z61" s="30">
        <f t="shared" si="16"/>
        <v>0.92642607630355056</v>
      </c>
      <c r="AA61" s="30">
        <f t="shared" si="16"/>
        <v>0.92642607630355056</v>
      </c>
      <c r="AB61" s="30">
        <f t="shared" si="16"/>
        <v>0.92642607630355056</v>
      </c>
      <c r="AC61" s="30">
        <f t="shared" si="16"/>
        <v>0.92642607630355056</v>
      </c>
      <c r="AD61" s="30">
        <f t="shared" si="16"/>
        <v>0.92642607630355056</v>
      </c>
      <c r="AE61" s="30">
        <f t="shared" si="16"/>
        <v>0.92642607630355056</v>
      </c>
      <c r="AF61" s="30">
        <f t="shared" si="16"/>
        <v>0.92642607630355056</v>
      </c>
      <c r="AG61" s="30">
        <f t="shared" si="16"/>
        <v>0.92642607630355056</v>
      </c>
      <c r="AH61" s="30">
        <f t="shared" si="16"/>
        <v>0.92642607630355056</v>
      </c>
      <c r="AI61" s="30">
        <f t="shared" si="16"/>
        <v>0.92642607630355056</v>
      </c>
      <c r="AJ61" s="30">
        <f t="shared" si="16"/>
        <v>0.92642607630355056</v>
      </c>
      <c r="AK61" s="30">
        <f t="shared" si="16"/>
        <v>0.92642607630355056</v>
      </c>
      <c r="AL61" s="30">
        <f t="shared" si="16"/>
        <v>0.92642607630355056</v>
      </c>
      <c r="AM61" s="30">
        <f t="shared" si="16"/>
        <v>0.92642607630355056</v>
      </c>
      <c r="AN61" s="30">
        <f t="shared" si="16"/>
        <v>0.92642607630355056</v>
      </c>
      <c r="AO61" s="30">
        <f t="shared" si="16"/>
        <v>0.92642607630355056</v>
      </c>
      <c r="AP61" s="30">
        <f t="shared" si="16"/>
        <v>0.92642607630355056</v>
      </c>
      <c r="AQ61" s="30">
        <f t="shared" si="16"/>
        <v>0.92642607630355056</v>
      </c>
      <c r="AR61" s="30">
        <f t="shared" si="16"/>
        <v>0.92642607630355056</v>
      </c>
      <c r="AS61" s="30">
        <f t="shared" si="16"/>
        <v>0.92642607630355056</v>
      </c>
      <c r="AT61" s="30">
        <f t="shared" si="16"/>
        <v>0.92642607630355056</v>
      </c>
      <c r="AU61" s="30">
        <f t="shared" si="16"/>
        <v>0.92642607630355056</v>
      </c>
      <c r="AV61" s="30">
        <f t="shared" si="16"/>
        <v>0.92642607630355056</v>
      </c>
      <c r="AW61" s="30">
        <f t="shared" si="16"/>
        <v>0.92642607630355056</v>
      </c>
      <c r="AX61" s="30">
        <f t="shared" si="16"/>
        <v>0.92642607630355056</v>
      </c>
      <c r="AY61" s="30">
        <f t="shared" si="16"/>
        <v>0.92642607630355056</v>
      </c>
      <c r="AZ61" s="30">
        <f t="shared" si="16"/>
        <v>0.92642607630355056</v>
      </c>
      <c r="BA61" s="30">
        <f t="shared" si="16"/>
        <v>0.92642607630355056</v>
      </c>
      <c r="BB61" s="30">
        <f t="shared" si="16"/>
        <v>0.92642607630355056</v>
      </c>
      <c r="BC61" s="30">
        <f t="shared" si="16"/>
        <v>0.92642607630355056</v>
      </c>
      <c r="BD61" s="30">
        <f t="shared" si="16"/>
        <v>0.92642607630355056</v>
      </c>
      <c r="BE61" s="30">
        <f t="shared" si="16"/>
        <v>0.92642607630355056</v>
      </c>
      <c r="BF61" s="30">
        <f t="shared" si="16"/>
        <v>0.92642607630355056</v>
      </c>
      <c r="BG61" s="30">
        <f t="shared" si="16"/>
        <v>0.92642607630355056</v>
      </c>
      <c r="BH61" s="30">
        <f t="shared" si="16"/>
        <v>0.92642607630355056</v>
      </c>
      <c r="BI61" s="30">
        <f>BI49*187.69*EXP(-6.522*BI49)/SUM(BI49*187.69*EXP(-6.522*BI49),(1-BI49))</f>
        <v>0.92642607630355056</v>
      </c>
      <c r="BJ61" s="30">
        <f>BJ49*187.69*EXP(-6.522*BJ49)/SUM(BJ49*187.69*EXP(-6.522*BJ49),(1-BJ49))</f>
        <v>0.92642607630355056</v>
      </c>
      <c r="BK61" s="30">
        <f>BK49*187.69*EXP(-6.522*BK49)/SUM(BK49*187.69*EXP(-6.522*BK49),(1-BK49))</f>
        <v>0.92642607630355056</v>
      </c>
      <c r="BL61" s="30">
        <f>BL49*187.69*EXP(-6.522*BL49)/SUM(BL49*187.69*EXP(-6.522*BL49),(1-BL49))</f>
        <v>0.92642607630355056</v>
      </c>
      <c r="BM61" s="30">
        <f>BM49*187.69*EXP(-6.522*BM49)/SUM(BM49*187.69*EXP(-6.522*BM49),(1-BM49))</f>
        <v>0.92642607630355056</v>
      </c>
    </row>
    <row r="62" spans="3:66" s="6" customFormat="1" x14ac:dyDescent="0.25">
      <c r="C62" s="6" t="s">
        <v>32</v>
      </c>
      <c r="G62" s="6" t="s">
        <v>18</v>
      </c>
      <c r="N62" s="30">
        <f t="shared" ref="N62:BH62" si="17">(1-N49)/SUM(N49*187.69*EXP(-6.522*N49),(1-N49))</f>
        <v>1</v>
      </c>
      <c r="O62" s="30">
        <f t="shared" si="17"/>
        <v>1</v>
      </c>
      <c r="P62" s="30">
        <f t="shared" si="17"/>
        <v>1</v>
      </c>
      <c r="Q62" s="30">
        <f t="shared" si="17"/>
        <v>1</v>
      </c>
      <c r="R62" s="30">
        <f t="shared" si="17"/>
        <v>1</v>
      </c>
      <c r="S62" s="30">
        <f t="shared" si="17"/>
        <v>1</v>
      </c>
      <c r="T62" s="30">
        <f t="shared" si="17"/>
        <v>1</v>
      </c>
      <c r="U62" s="30">
        <f t="shared" si="17"/>
        <v>0.16567548317699685</v>
      </c>
      <c r="V62" s="30">
        <f t="shared" si="17"/>
        <v>0.10577423878835052</v>
      </c>
      <c r="W62" s="30">
        <f t="shared" si="17"/>
        <v>8.5786812501229798E-2</v>
      </c>
      <c r="X62" s="30">
        <f t="shared" si="17"/>
        <v>7.7185508404121278E-2</v>
      </c>
      <c r="Y62" s="30">
        <f t="shared" si="17"/>
        <v>7.3573923696449495E-2</v>
      </c>
      <c r="Z62" s="30">
        <f t="shared" si="17"/>
        <v>7.3573923696449495E-2</v>
      </c>
      <c r="AA62" s="30">
        <f t="shared" si="17"/>
        <v>7.3573923696449495E-2</v>
      </c>
      <c r="AB62" s="30">
        <f t="shared" si="17"/>
        <v>7.3573923696449495E-2</v>
      </c>
      <c r="AC62" s="30">
        <f t="shared" si="17"/>
        <v>7.3573923696449495E-2</v>
      </c>
      <c r="AD62" s="30">
        <f t="shared" si="17"/>
        <v>7.3573923696449495E-2</v>
      </c>
      <c r="AE62" s="30">
        <f t="shared" si="17"/>
        <v>7.3573923696449495E-2</v>
      </c>
      <c r="AF62" s="30">
        <f t="shared" si="17"/>
        <v>7.3573923696449495E-2</v>
      </c>
      <c r="AG62" s="30">
        <f t="shared" si="17"/>
        <v>7.3573923696449495E-2</v>
      </c>
      <c r="AH62" s="30">
        <f t="shared" si="17"/>
        <v>7.3573923696449495E-2</v>
      </c>
      <c r="AI62" s="30">
        <f t="shared" si="17"/>
        <v>7.3573923696449495E-2</v>
      </c>
      <c r="AJ62" s="30">
        <f t="shared" si="17"/>
        <v>7.3573923696449495E-2</v>
      </c>
      <c r="AK62" s="30">
        <f t="shared" si="17"/>
        <v>7.3573923696449495E-2</v>
      </c>
      <c r="AL62" s="30">
        <f t="shared" si="17"/>
        <v>7.3573923696449495E-2</v>
      </c>
      <c r="AM62" s="30">
        <f t="shared" si="17"/>
        <v>7.3573923696449495E-2</v>
      </c>
      <c r="AN62" s="30">
        <f t="shared" si="17"/>
        <v>7.3573923696449495E-2</v>
      </c>
      <c r="AO62" s="30">
        <f t="shared" si="17"/>
        <v>7.3573923696449495E-2</v>
      </c>
      <c r="AP62" s="30">
        <f t="shared" si="17"/>
        <v>7.3573923696449495E-2</v>
      </c>
      <c r="AQ62" s="30">
        <f t="shared" si="17"/>
        <v>7.3573923696449495E-2</v>
      </c>
      <c r="AR62" s="30">
        <f t="shared" si="17"/>
        <v>7.3573923696449495E-2</v>
      </c>
      <c r="AS62" s="30">
        <f t="shared" si="17"/>
        <v>7.3573923696449495E-2</v>
      </c>
      <c r="AT62" s="30">
        <f t="shared" si="17"/>
        <v>7.3573923696449495E-2</v>
      </c>
      <c r="AU62" s="30">
        <f t="shared" si="17"/>
        <v>7.3573923696449495E-2</v>
      </c>
      <c r="AV62" s="30">
        <f t="shared" si="17"/>
        <v>7.3573923696449495E-2</v>
      </c>
      <c r="AW62" s="30">
        <f t="shared" si="17"/>
        <v>7.3573923696449495E-2</v>
      </c>
      <c r="AX62" s="30">
        <f t="shared" si="17"/>
        <v>7.3573923696449495E-2</v>
      </c>
      <c r="AY62" s="30">
        <f t="shared" si="17"/>
        <v>7.3573923696449495E-2</v>
      </c>
      <c r="AZ62" s="30">
        <f t="shared" si="17"/>
        <v>7.3573923696449495E-2</v>
      </c>
      <c r="BA62" s="30">
        <f t="shared" si="17"/>
        <v>7.3573923696449495E-2</v>
      </c>
      <c r="BB62" s="30">
        <f t="shared" si="17"/>
        <v>7.3573923696449495E-2</v>
      </c>
      <c r="BC62" s="30">
        <f t="shared" si="17"/>
        <v>7.3573923696449495E-2</v>
      </c>
      <c r="BD62" s="30">
        <f t="shared" si="17"/>
        <v>7.3573923696449495E-2</v>
      </c>
      <c r="BE62" s="30">
        <f t="shared" si="17"/>
        <v>7.3573923696449495E-2</v>
      </c>
      <c r="BF62" s="30">
        <f t="shared" si="17"/>
        <v>7.3573923696449495E-2</v>
      </c>
      <c r="BG62" s="30">
        <f t="shared" si="17"/>
        <v>7.3573923696449495E-2</v>
      </c>
      <c r="BH62" s="30">
        <f t="shared" si="17"/>
        <v>7.3573923696449495E-2</v>
      </c>
      <c r="BI62" s="30">
        <f>(1-BI49)/SUM(BI49*187.69*EXP(-6.522*BI49),(1-BI49))</f>
        <v>7.3573923696449495E-2</v>
      </c>
      <c r="BJ62" s="30">
        <f>(1-BJ49)/SUM(BJ49*187.69*EXP(-6.522*BJ49),(1-BJ49))</f>
        <v>7.3573923696449495E-2</v>
      </c>
      <c r="BK62" s="30">
        <f>(1-BK49)/SUM(BK49*187.69*EXP(-6.522*BK49),(1-BK49))</f>
        <v>7.3573923696449495E-2</v>
      </c>
      <c r="BL62" s="30">
        <f>(1-BL49)/SUM(BL49*187.69*EXP(-6.522*BL49),(1-BL49))</f>
        <v>7.3573923696449495E-2</v>
      </c>
      <c r="BM62" s="30">
        <f>(1-BM49)/SUM(BM49*187.69*EXP(-6.522*BM49),(1-BM49))</f>
        <v>7.3573923696449495E-2</v>
      </c>
    </row>
    <row r="63" spans="3:66" s="6" customFormat="1" x14ac:dyDescent="0.25"/>
    <row r="64" spans="3:66" s="6" customFormat="1" x14ac:dyDescent="0.25">
      <c r="C64" s="6" t="s">
        <v>33</v>
      </c>
      <c r="G64" s="6" t="s">
        <v>26</v>
      </c>
      <c r="N64" s="31">
        <f>IFERROR(N54/N61*N62,0)</f>
        <v>0</v>
      </c>
      <c r="O64" s="31">
        <f t="shared" ref="O64:BH64" si="18">IFERROR(O54/O61*O62,0)</f>
        <v>0</v>
      </c>
      <c r="P64" s="31">
        <f t="shared" si="18"/>
        <v>0</v>
      </c>
      <c r="Q64" s="31">
        <f t="shared" si="18"/>
        <v>0</v>
      </c>
      <c r="R64" s="31">
        <f t="shared" si="18"/>
        <v>0</v>
      </c>
      <c r="S64" s="31">
        <f t="shared" si="18"/>
        <v>0</v>
      </c>
      <c r="T64" s="31">
        <f t="shared" si="18"/>
        <v>0</v>
      </c>
      <c r="U64" s="31">
        <f t="shared" si="18"/>
        <v>858347701.75690091</v>
      </c>
      <c r="V64" s="31">
        <f t="shared" si="18"/>
        <v>1075769734.1489835</v>
      </c>
      <c r="W64" s="31">
        <f t="shared" si="18"/>
        <v>1297448233.2219005</v>
      </c>
      <c r="X64" s="31">
        <f t="shared" si="18"/>
        <v>1522438910.7190211</v>
      </c>
      <c r="Y64" s="31">
        <f t="shared" si="18"/>
        <v>1931314733.5004053</v>
      </c>
      <c r="Z64" s="31">
        <f t="shared" si="18"/>
        <v>2043636364.3619683</v>
      </c>
      <c r="AA64" s="31">
        <f t="shared" si="18"/>
        <v>2145064145.6259694</v>
      </c>
      <c r="AB64" s="31">
        <f t="shared" si="18"/>
        <v>2245193898.2454062</v>
      </c>
      <c r="AC64" s="31">
        <f t="shared" si="18"/>
        <v>2344099179.4862142</v>
      </c>
      <c r="AD64" s="31">
        <f t="shared" si="18"/>
        <v>2441928702.8919554</v>
      </c>
      <c r="AE64" s="31">
        <f t="shared" si="18"/>
        <v>2526255740.0445399</v>
      </c>
      <c r="AF64" s="31">
        <f t="shared" si="18"/>
        <v>2608825982.0581803</v>
      </c>
      <c r="AG64" s="31">
        <f t="shared" si="18"/>
        <v>2689698216.5390024</v>
      </c>
      <c r="AH64" s="31">
        <f t="shared" si="18"/>
        <v>2768933735.427897</v>
      </c>
      <c r="AI64" s="31">
        <f t="shared" si="18"/>
        <v>2811951968.8464465</v>
      </c>
      <c r="AJ64" s="31">
        <f t="shared" si="18"/>
        <v>2833107748.8015366</v>
      </c>
      <c r="AK64" s="31">
        <f t="shared" si="18"/>
        <v>2853735926.0035853</v>
      </c>
      <c r="AL64" s="31">
        <f t="shared" si="18"/>
        <v>2873818178.5558481</v>
      </c>
      <c r="AM64" s="31">
        <f t="shared" si="18"/>
        <v>2893340417.3959374</v>
      </c>
      <c r="AN64" s="31">
        <f t="shared" si="18"/>
        <v>2912336825.2444701</v>
      </c>
      <c r="AO64" s="31">
        <f t="shared" si="18"/>
        <v>2930844662.4656472</v>
      </c>
      <c r="AP64" s="31">
        <f t="shared" si="18"/>
        <v>2948855086.2214665</v>
      </c>
      <c r="AQ64" s="31">
        <f t="shared" si="18"/>
        <v>2966350893.8646002</v>
      </c>
      <c r="AR64" s="31">
        <f t="shared" si="18"/>
        <v>2983326927.0184755</v>
      </c>
      <c r="AS64" s="31">
        <f t="shared" si="18"/>
        <v>2999781084.9127803</v>
      </c>
      <c r="AT64" s="31">
        <f t="shared" si="18"/>
        <v>3015711529.4850206</v>
      </c>
      <c r="AU64" s="31">
        <f t="shared" si="18"/>
        <v>3031114908.3409324</v>
      </c>
      <c r="AV64" s="31">
        <f t="shared" si="18"/>
        <v>3045988553.2977161</v>
      </c>
      <c r="AW64" s="31">
        <f t="shared" si="18"/>
        <v>3060333310.1604691</v>
      </c>
      <c r="AX64" s="31">
        <f t="shared" si="18"/>
        <v>3074152703.3399801</v>
      </c>
      <c r="AY64" s="31">
        <f t="shared" si="18"/>
        <v>3087449226.0303364</v>
      </c>
      <c r="AZ64" s="31">
        <f t="shared" si="18"/>
        <v>3100223805.7523031</v>
      </c>
      <c r="BA64" s="31">
        <f t="shared" si="18"/>
        <v>3112478085.2091146</v>
      </c>
      <c r="BB64" s="31">
        <f t="shared" si="18"/>
        <v>3124216436.6394157</v>
      </c>
      <c r="BC64" s="31">
        <f t="shared" si="18"/>
        <v>3135445921.5596113</v>
      </c>
      <c r="BD64" s="31">
        <f t="shared" si="18"/>
        <v>3146173612.0698786</v>
      </c>
      <c r="BE64" s="31">
        <f t="shared" si="18"/>
        <v>3156405502.5125117</v>
      </c>
      <c r="BF64" s="31">
        <f t="shared" si="18"/>
        <v>3165908772.4881225</v>
      </c>
      <c r="BG64" s="31">
        <f t="shared" si="18"/>
        <v>3172494769.2368441</v>
      </c>
      <c r="BH64" s="31">
        <f t="shared" si="18"/>
        <v>3176648366.7814145</v>
      </c>
      <c r="BI64" s="31">
        <f>IFERROR(BI54/BI61*BI62,0)</f>
        <v>3180807402.4350481</v>
      </c>
      <c r="BJ64" s="31">
        <f>IFERROR(BJ54/BJ61*BJ62,0)</f>
        <v>3184971883.3176079</v>
      </c>
      <c r="BK64" s="31">
        <f>IFERROR(BK54/BK61*BK62,0)</f>
        <v>3189141816.5582705</v>
      </c>
      <c r="BL64" s="31">
        <f>IFERROR(BL54/BL61*BL62,0)</f>
        <v>3193317209.2955532</v>
      </c>
      <c r="BM64" s="31">
        <f>IFERROR(BM54/BM61*BM62,0)</f>
        <v>3197498068.6773171</v>
      </c>
    </row>
    <row r="65" spans="2:66" s="6" customFormat="1" x14ac:dyDescent="0.25">
      <c r="C65" s="6" t="s">
        <v>34</v>
      </c>
      <c r="G65" s="6" t="s">
        <v>26</v>
      </c>
      <c r="N65" s="33">
        <f t="shared" ref="N65:AS65" si="19">IFERROR(N$64*N17/SUM(N$17:N$19),0)</f>
        <v>0</v>
      </c>
      <c r="O65" s="33">
        <f t="shared" si="19"/>
        <v>0</v>
      </c>
      <c r="P65" s="33">
        <f t="shared" si="19"/>
        <v>0</v>
      </c>
      <c r="Q65" s="33">
        <f t="shared" si="19"/>
        <v>0</v>
      </c>
      <c r="R65" s="33">
        <f t="shared" si="19"/>
        <v>0</v>
      </c>
      <c r="S65" s="33">
        <f t="shared" si="19"/>
        <v>0</v>
      </c>
      <c r="T65" s="33">
        <f t="shared" si="19"/>
        <v>0</v>
      </c>
      <c r="U65" s="33">
        <f t="shared" si="19"/>
        <v>507422633.64666349</v>
      </c>
      <c r="V65" s="33">
        <f t="shared" si="19"/>
        <v>650839631.85734177</v>
      </c>
      <c r="W65" s="33">
        <f t="shared" si="19"/>
        <v>767731745.45964599</v>
      </c>
      <c r="X65" s="33">
        <f t="shared" si="19"/>
        <v>868850771.47153938</v>
      </c>
      <c r="Y65" s="33">
        <f t="shared" si="19"/>
        <v>1088131020.6711774</v>
      </c>
      <c r="Z65" s="33">
        <f t="shared" si="19"/>
        <v>1133099609.6898758</v>
      </c>
      <c r="AA65" s="33">
        <f t="shared" si="19"/>
        <v>1170517609.8993442</v>
      </c>
      <c r="AB65" s="33">
        <f t="shared" si="19"/>
        <v>1206704584.2760897</v>
      </c>
      <c r="AC65" s="33">
        <f t="shared" si="19"/>
        <v>1240698010.0515618</v>
      </c>
      <c r="AD65" s="33">
        <f t="shared" si="19"/>
        <v>1274140421.282829</v>
      </c>
      <c r="AE65" s="33">
        <f t="shared" si="19"/>
        <v>1299788706.0592625</v>
      </c>
      <c r="AF65" s="33">
        <f t="shared" si="19"/>
        <v>1324969666.3217618</v>
      </c>
      <c r="AG65" s="33">
        <f t="shared" si="19"/>
        <v>1348256417.8956347</v>
      </c>
      <c r="AH65" s="33">
        <f t="shared" si="19"/>
        <v>1369742869.1768956</v>
      </c>
      <c r="AI65" s="33">
        <f t="shared" si="19"/>
        <v>1390242558.8907294</v>
      </c>
      <c r="AJ65" s="33">
        <f t="shared" si="19"/>
        <v>1401392095.6344111</v>
      </c>
      <c r="AK65" s="33">
        <f t="shared" si="19"/>
        <v>1412235090.7246149</v>
      </c>
      <c r="AL65" s="33">
        <f t="shared" si="19"/>
        <v>1422775923.882045</v>
      </c>
      <c r="AM65" s="33">
        <f t="shared" si="19"/>
        <v>1433030350.7816837</v>
      </c>
      <c r="AN65" s="33">
        <f t="shared" si="19"/>
        <v>1443021689.2144039</v>
      </c>
      <c r="AO65" s="33">
        <f t="shared" si="19"/>
        <v>1452743531.4678686</v>
      </c>
      <c r="AP65" s="33">
        <f t="shared" si="19"/>
        <v>1462178651.724009</v>
      </c>
      <c r="AQ65" s="33">
        <f t="shared" si="19"/>
        <v>1471326463.9700711</v>
      </c>
      <c r="AR65" s="33">
        <f t="shared" si="19"/>
        <v>1480190163.2569444</v>
      </c>
      <c r="AS65" s="33">
        <f t="shared" si="19"/>
        <v>1488767318.4519038</v>
      </c>
      <c r="AT65" s="33">
        <f t="shared" ref="AT65:BM65" si="20">IFERROR(AT$64*AT17/SUM(AT$17:AT$19),0)</f>
        <v>1497052827.7254488</v>
      </c>
      <c r="AU65" s="33">
        <f t="shared" si="20"/>
        <v>1505045199.7854474</v>
      </c>
      <c r="AV65" s="33">
        <f t="shared" si="20"/>
        <v>1512747218.9174969</v>
      </c>
      <c r="AW65" s="33">
        <f t="shared" si="20"/>
        <v>1520162177.9874866</v>
      </c>
      <c r="AX65" s="33">
        <f t="shared" si="20"/>
        <v>1527289394.5419347</v>
      </c>
      <c r="AY65" s="33">
        <f t="shared" si="20"/>
        <v>1534125782.6200774</v>
      </c>
      <c r="AZ65" s="33">
        <f t="shared" si="20"/>
        <v>1540671122.5238025</v>
      </c>
      <c r="BA65" s="33">
        <f t="shared" si="20"/>
        <v>1546929066.5240769</v>
      </c>
      <c r="BB65" s="33">
        <f t="shared" si="20"/>
        <v>1552904122.4472449</v>
      </c>
      <c r="BC65" s="33">
        <f t="shared" si="20"/>
        <v>1558598069.1481936</v>
      </c>
      <c r="BD65" s="33">
        <f t="shared" si="20"/>
        <v>1564010958.3406978</v>
      </c>
      <c r="BE65" s="33">
        <f t="shared" si="20"/>
        <v>1569145085.6954577</v>
      </c>
      <c r="BF65" s="33">
        <f t="shared" si="20"/>
        <v>1573895993.6738298</v>
      </c>
      <c r="BG65" s="33">
        <f t="shared" si="20"/>
        <v>1577187292.2240713</v>
      </c>
      <c r="BH65" s="33">
        <f t="shared" si="20"/>
        <v>1579265236.1802948</v>
      </c>
      <c r="BI65" s="33">
        <f t="shared" si="20"/>
        <v>1581345914.957247</v>
      </c>
      <c r="BJ65" s="33">
        <f t="shared" si="20"/>
        <v>1583429332.1505773</v>
      </c>
      <c r="BK65" s="33">
        <f t="shared" si="20"/>
        <v>1585515491.3606482</v>
      </c>
      <c r="BL65" s="33">
        <f t="shared" si="20"/>
        <v>1587604396.1925604</v>
      </c>
      <c r="BM65" s="33">
        <f t="shared" si="20"/>
        <v>1589696050.2561429</v>
      </c>
    </row>
    <row r="66" spans="2:66" s="6" customFormat="1" x14ac:dyDescent="0.25">
      <c r="C66" s="6" t="s">
        <v>35</v>
      </c>
      <c r="G66" s="6" t="s">
        <v>26</v>
      </c>
      <c r="N66" s="33">
        <f t="shared" ref="N66:AS66" si="21">IFERROR(N$64*N18/SUM(N$17:N$19),0)</f>
        <v>0</v>
      </c>
      <c r="O66" s="33">
        <f t="shared" si="21"/>
        <v>0</v>
      </c>
      <c r="P66" s="33">
        <f t="shared" si="21"/>
        <v>0</v>
      </c>
      <c r="Q66" s="33">
        <f t="shared" si="21"/>
        <v>0</v>
      </c>
      <c r="R66" s="33">
        <f t="shared" si="21"/>
        <v>0</v>
      </c>
      <c r="S66" s="33">
        <f t="shared" si="21"/>
        <v>0</v>
      </c>
      <c r="T66" s="33">
        <f t="shared" si="21"/>
        <v>0</v>
      </c>
      <c r="U66" s="33">
        <f t="shared" si="21"/>
        <v>318355502.57374752</v>
      </c>
      <c r="V66" s="33">
        <f t="shared" si="21"/>
        <v>383853739.87819743</v>
      </c>
      <c r="W66" s="33">
        <f t="shared" si="21"/>
        <v>466842188.98711586</v>
      </c>
      <c r="X66" s="33">
        <f t="shared" si="21"/>
        <v>551826318.35688138</v>
      </c>
      <c r="Y66" s="33">
        <f t="shared" si="21"/>
        <v>714556795.06667888</v>
      </c>
      <c r="Z66" s="33">
        <f t="shared" si="21"/>
        <v>776616010.50059187</v>
      </c>
      <c r="AA66" s="33">
        <f t="shared" si="21"/>
        <v>836493292.8639946</v>
      </c>
      <c r="AB66" s="33">
        <f t="shared" si="21"/>
        <v>897008392.88681018</v>
      </c>
      <c r="AC66" s="33">
        <f t="shared" si="21"/>
        <v>959090578.34879911</v>
      </c>
      <c r="AD66" s="33">
        <f t="shared" si="21"/>
        <v>1021477566.6337351</v>
      </c>
      <c r="AE66" s="33">
        <f t="shared" si="21"/>
        <v>1078976074.7346411</v>
      </c>
      <c r="AF66" s="33">
        <f t="shared" si="21"/>
        <v>1135398189.9956267</v>
      </c>
      <c r="AG66" s="33">
        <f t="shared" si="21"/>
        <v>1192036285.0553546</v>
      </c>
      <c r="AH66" s="33">
        <f t="shared" si="21"/>
        <v>1248855534.0584357</v>
      </c>
      <c r="AI66" s="33">
        <f t="shared" si="21"/>
        <v>1269842586.3658674</v>
      </c>
      <c r="AJ66" s="33">
        <f t="shared" si="21"/>
        <v>1277996257.7682903</v>
      </c>
      <c r="AK66" s="33">
        <f t="shared" si="21"/>
        <v>1285994838.7751529</v>
      </c>
      <c r="AL66" s="33">
        <f t="shared" si="21"/>
        <v>1293804216.5467305</v>
      </c>
      <c r="AM66" s="33">
        <f t="shared" si="21"/>
        <v>1301372075.8562896</v>
      </c>
      <c r="AN66" s="33">
        <f t="shared" si="21"/>
        <v>1308700742.8354433</v>
      </c>
      <c r="AO66" s="33">
        <f t="shared" si="21"/>
        <v>1315859410.7738888</v>
      </c>
      <c r="AP66" s="33">
        <f t="shared" si="21"/>
        <v>1322872397.1718011</v>
      </c>
      <c r="AQ66" s="33">
        <f t="shared" si="21"/>
        <v>1329716550.7232974</v>
      </c>
      <c r="AR66" s="33">
        <f t="shared" si="21"/>
        <v>1336378364.1935849</v>
      </c>
      <c r="AS66" s="33">
        <f t="shared" si="21"/>
        <v>1342860775.7353935</v>
      </c>
      <c r="AT66" s="33">
        <f t="shared" ref="AT66:BM66" si="22">IFERROR(AT$64*AT18/SUM(AT$17:AT$19),0)</f>
        <v>1349172918.8109131</v>
      </c>
      <c r="AU66" s="33">
        <f t="shared" si="22"/>
        <v>1355313875.1085465</v>
      </c>
      <c r="AV66" s="33">
        <f t="shared" si="22"/>
        <v>1361274364.8356385</v>
      </c>
      <c r="AW66" s="33">
        <f t="shared" si="22"/>
        <v>1367049183.3147368</v>
      </c>
      <c r="AX66" s="33">
        <f t="shared" si="22"/>
        <v>1372645843.3960536</v>
      </c>
      <c r="AY66" s="33">
        <f t="shared" si="22"/>
        <v>1378075585.2468011</v>
      </c>
      <c r="AZ66" s="33">
        <f t="shared" si="22"/>
        <v>1383340936.5583289</v>
      </c>
      <c r="BA66" s="33">
        <f t="shared" si="22"/>
        <v>1388436887.1229334</v>
      </c>
      <c r="BB66" s="33">
        <f t="shared" si="22"/>
        <v>1393360625.469542</v>
      </c>
      <c r="BC66" s="33">
        <f t="shared" si="22"/>
        <v>1398119472.5467484</v>
      </c>
      <c r="BD66" s="33">
        <f t="shared" si="22"/>
        <v>1402724563.5160499</v>
      </c>
      <c r="BE66" s="33">
        <f t="shared" si="22"/>
        <v>1407180315.3214262</v>
      </c>
      <c r="BF66" s="33">
        <f t="shared" si="22"/>
        <v>1411357939.8035922</v>
      </c>
      <c r="BG66" s="33">
        <f t="shared" si="22"/>
        <v>1414255786.9550054</v>
      </c>
      <c r="BH66" s="33">
        <f t="shared" si="22"/>
        <v>1416078431.7279272</v>
      </c>
      <c r="BI66" s="33">
        <f t="shared" si="22"/>
        <v>1417903426.1382244</v>
      </c>
      <c r="BJ66" s="33">
        <f t="shared" si="22"/>
        <v>1419730773.2156758</v>
      </c>
      <c r="BK66" s="33">
        <f t="shared" si="22"/>
        <v>1421560475.993969</v>
      </c>
      <c r="BL66" s="33">
        <f t="shared" si="22"/>
        <v>1423392537.5107002</v>
      </c>
      <c r="BM66" s="33">
        <f t="shared" si="22"/>
        <v>1425226960.8073893</v>
      </c>
    </row>
    <row r="67" spans="2:66" s="6" customFormat="1" x14ac:dyDescent="0.25">
      <c r="C67" s="6" t="s">
        <v>36</v>
      </c>
      <c r="G67" s="6" t="s">
        <v>26</v>
      </c>
      <c r="N67" s="33">
        <f t="shared" ref="N67:AS67" si="23">IFERROR(N$64*N19/SUM(N$17:N$19),0)</f>
        <v>0</v>
      </c>
      <c r="O67" s="33">
        <f t="shared" si="23"/>
        <v>0</v>
      </c>
      <c r="P67" s="33">
        <f t="shared" si="23"/>
        <v>0</v>
      </c>
      <c r="Q67" s="33">
        <f t="shared" si="23"/>
        <v>0</v>
      </c>
      <c r="R67" s="33">
        <f t="shared" si="23"/>
        <v>0</v>
      </c>
      <c r="S67" s="33">
        <f t="shared" si="23"/>
        <v>0</v>
      </c>
      <c r="T67" s="33">
        <f t="shared" si="23"/>
        <v>0</v>
      </c>
      <c r="U67" s="33">
        <f t="shared" si="23"/>
        <v>32569565.536489841</v>
      </c>
      <c r="V67" s="33">
        <f t="shared" si="23"/>
        <v>41076362.413444266</v>
      </c>
      <c r="W67" s="33">
        <f t="shared" si="23"/>
        <v>62874298.775138609</v>
      </c>
      <c r="X67" s="33">
        <f t="shared" si="23"/>
        <v>101761820.89060037</v>
      </c>
      <c r="Y67" s="33">
        <f t="shared" si="23"/>
        <v>128626917.76254913</v>
      </c>
      <c r="Z67" s="33">
        <f t="shared" si="23"/>
        <v>133920744.1715007</v>
      </c>
      <c r="AA67" s="33">
        <f t="shared" si="23"/>
        <v>138053242.8626307</v>
      </c>
      <c r="AB67" s="33">
        <f t="shared" si="23"/>
        <v>141480921.08250627</v>
      </c>
      <c r="AC67" s="33">
        <f t="shared" si="23"/>
        <v>144310591.08585298</v>
      </c>
      <c r="AD67" s="33">
        <f t="shared" si="23"/>
        <v>146310714.97539133</v>
      </c>
      <c r="AE67" s="33">
        <f t="shared" si="23"/>
        <v>147490959.2506367</v>
      </c>
      <c r="AF67" s="33">
        <f t="shared" si="23"/>
        <v>148458125.74079189</v>
      </c>
      <c r="AG67" s="33">
        <f t="shared" si="23"/>
        <v>149405513.58801332</v>
      </c>
      <c r="AH67" s="33">
        <f t="shared" si="23"/>
        <v>150335332.1925658</v>
      </c>
      <c r="AI67" s="33">
        <f t="shared" si="23"/>
        <v>151866823.58984971</v>
      </c>
      <c r="AJ67" s="33">
        <f t="shared" si="23"/>
        <v>153719395.3988353</v>
      </c>
      <c r="AK67" s="33">
        <f t="shared" si="23"/>
        <v>155505996.5038178</v>
      </c>
      <c r="AL67" s="33">
        <f t="shared" si="23"/>
        <v>157238038.12707263</v>
      </c>
      <c r="AM67" s="33">
        <f t="shared" si="23"/>
        <v>158937990.75796407</v>
      </c>
      <c r="AN67" s="33">
        <f t="shared" si="23"/>
        <v>160614393.19462338</v>
      </c>
      <c r="AO67" s="33">
        <f t="shared" si="23"/>
        <v>162241720.22388992</v>
      </c>
      <c r="AP67" s="33">
        <f t="shared" si="23"/>
        <v>163804037.32565606</v>
      </c>
      <c r="AQ67" s="33">
        <f t="shared" si="23"/>
        <v>165307879.17123196</v>
      </c>
      <c r="AR67" s="33">
        <f t="shared" si="23"/>
        <v>166758399.56794608</v>
      </c>
      <c r="AS67" s="33">
        <f t="shared" si="23"/>
        <v>168152990.72548312</v>
      </c>
      <c r="AT67" s="33">
        <f t="shared" ref="AT67:BM67" si="24">IFERROR(AT$64*AT19/SUM(AT$17:AT$19),0)</f>
        <v>169485782.94865865</v>
      </c>
      <c r="AU67" s="33">
        <f t="shared" si="24"/>
        <v>170755833.44693834</v>
      </c>
      <c r="AV67" s="33">
        <f t="shared" si="24"/>
        <v>171966969.54458097</v>
      </c>
      <c r="AW67" s="33">
        <f t="shared" si="24"/>
        <v>173121948.85824567</v>
      </c>
      <c r="AX67" s="33">
        <f t="shared" si="24"/>
        <v>174217465.4019919</v>
      </c>
      <c r="AY67" s="33">
        <f t="shared" si="24"/>
        <v>175247858.16345799</v>
      </c>
      <c r="AZ67" s="33">
        <f t="shared" si="24"/>
        <v>176211746.67017186</v>
      </c>
      <c r="BA67" s="33">
        <f t="shared" si="24"/>
        <v>177112131.56210411</v>
      </c>
      <c r="BB67" s="33">
        <f t="shared" si="24"/>
        <v>177951688.72262862</v>
      </c>
      <c r="BC67" s="33">
        <f t="shared" si="24"/>
        <v>178728379.86466938</v>
      </c>
      <c r="BD67" s="33">
        <f t="shared" si="24"/>
        <v>179438090.21313068</v>
      </c>
      <c r="BE67" s="33">
        <f t="shared" si="24"/>
        <v>180080101.49562785</v>
      </c>
      <c r="BF67" s="33">
        <f t="shared" si="24"/>
        <v>180654839.01070035</v>
      </c>
      <c r="BG67" s="33">
        <f t="shared" si="24"/>
        <v>181051690.05776742</v>
      </c>
      <c r="BH67" s="33">
        <f t="shared" si="24"/>
        <v>181304698.87319252</v>
      </c>
      <c r="BI67" s="33">
        <f t="shared" si="24"/>
        <v>181558061.33957651</v>
      </c>
      <c r="BJ67" s="33">
        <f t="shared" si="24"/>
        <v>181811777.95135456</v>
      </c>
      <c r="BK67" s="33">
        <f t="shared" si="24"/>
        <v>182065849.20365372</v>
      </c>
      <c r="BL67" s="33">
        <f t="shared" si="24"/>
        <v>182320275.59229296</v>
      </c>
      <c r="BM67" s="33">
        <f t="shared" si="24"/>
        <v>182575057.61378509</v>
      </c>
    </row>
    <row r="68" spans="2:66" s="6" customFormat="1" x14ac:dyDescent="0.25">
      <c r="N68" s="32" t="b">
        <f>ROUND(N64,0)=ROUND(SUM(N65:N67),0)</f>
        <v>1</v>
      </c>
      <c r="O68" s="32" t="b">
        <f t="shared" ref="O68:BH68" si="25">ROUND(O64,0)=ROUND(SUM(O65:O67),0)</f>
        <v>1</v>
      </c>
      <c r="P68" s="32" t="b">
        <f t="shared" si="25"/>
        <v>1</v>
      </c>
      <c r="Q68" s="32" t="b">
        <f t="shared" si="25"/>
        <v>1</v>
      </c>
      <c r="R68" s="32" t="b">
        <f t="shared" si="25"/>
        <v>1</v>
      </c>
      <c r="S68" s="32" t="b">
        <f t="shared" si="25"/>
        <v>1</v>
      </c>
      <c r="T68" s="32" t="b">
        <f t="shared" si="25"/>
        <v>1</v>
      </c>
      <c r="U68" s="32" t="b">
        <f t="shared" si="25"/>
        <v>1</v>
      </c>
      <c r="V68" s="32" t="b">
        <f t="shared" si="25"/>
        <v>1</v>
      </c>
      <c r="W68" s="32" t="b">
        <f t="shared" si="25"/>
        <v>1</v>
      </c>
      <c r="X68" s="32" t="b">
        <f t="shared" si="25"/>
        <v>1</v>
      </c>
      <c r="Y68" s="32" t="b">
        <f t="shared" si="25"/>
        <v>1</v>
      </c>
      <c r="Z68" s="32" t="b">
        <f t="shared" si="25"/>
        <v>1</v>
      </c>
      <c r="AA68" s="32" t="b">
        <f t="shared" si="25"/>
        <v>1</v>
      </c>
      <c r="AB68" s="32" t="b">
        <f t="shared" si="25"/>
        <v>1</v>
      </c>
      <c r="AC68" s="32" t="b">
        <f t="shared" si="25"/>
        <v>1</v>
      </c>
      <c r="AD68" s="32" t="b">
        <f t="shared" si="25"/>
        <v>1</v>
      </c>
      <c r="AE68" s="32" t="b">
        <f t="shared" si="25"/>
        <v>1</v>
      </c>
      <c r="AF68" s="32" t="b">
        <f t="shared" si="25"/>
        <v>1</v>
      </c>
      <c r="AG68" s="32" t="b">
        <f t="shared" si="25"/>
        <v>1</v>
      </c>
      <c r="AH68" s="32" t="b">
        <f t="shared" si="25"/>
        <v>1</v>
      </c>
      <c r="AI68" s="32" t="b">
        <f t="shared" si="25"/>
        <v>1</v>
      </c>
      <c r="AJ68" s="32" t="b">
        <f t="shared" si="25"/>
        <v>1</v>
      </c>
      <c r="AK68" s="32" t="b">
        <f t="shared" si="25"/>
        <v>1</v>
      </c>
      <c r="AL68" s="32" t="b">
        <f t="shared" si="25"/>
        <v>1</v>
      </c>
      <c r="AM68" s="32" t="b">
        <f t="shared" si="25"/>
        <v>1</v>
      </c>
      <c r="AN68" s="32" t="b">
        <f t="shared" si="25"/>
        <v>1</v>
      </c>
      <c r="AO68" s="32" t="b">
        <f t="shared" si="25"/>
        <v>1</v>
      </c>
      <c r="AP68" s="32" t="b">
        <f t="shared" si="25"/>
        <v>1</v>
      </c>
      <c r="AQ68" s="32" t="b">
        <f t="shared" si="25"/>
        <v>1</v>
      </c>
      <c r="AR68" s="32" t="b">
        <f t="shared" si="25"/>
        <v>1</v>
      </c>
      <c r="AS68" s="32" t="b">
        <f t="shared" si="25"/>
        <v>1</v>
      </c>
      <c r="AT68" s="32" t="b">
        <f t="shared" si="25"/>
        <v>1</v>
      </c>
      <c r="AU68" s="32" t="b">
        <f t="shared" si="25"/>
        <v>1</v>
      </c>
      <c r="AV68" s="32" t="b">
        <f t="shared" si="25"/>
        <v>1</v>
      </c>
      <c r="AW68" s="32" t="b">
        <f t="shared" si="25"/>
        <v>1</v>
      </c>
      <c r="AX68" s="32" t="b">
        <f t="shared" si="25"/>
        <v>1</v>
      </c>
      <c r="AY68" s="32" t="b">
        <f t="shared" si="25"/>
        <v>1</v>
      </c>
      <c r="AZ68" s="32" t="b">
        <f t="shared" si="25"/>
        <v>1</v>
      </c>
      <c r="BA68" s="32" t="b">
        <f t="shared" si="25"/>
        <v>1</v>
      </c>
      <c r="BB68" s="32" t="b">
        <f t="shared" si="25"/>
        <v>1</v>
      </c>
      <c r="BC68" s="32" t="b">
        <f t="shared" si="25"/>
        <v>1</v>
      </c>
      <c r="BD68" s="32" t="b">
        <f t="shared" si="25"/>
        <v>1</v>
      </c>
      <c r="BE68" s="32" t="b">
        <f t="shared" si="25"/>
        <v>1</v>
      </c>
      <c r="BF68" s="32" t="b">
        <f t="shared" si="25"/>
        <v>1</v>
      </c>
      <c r="BG68" s="32" t="b">
        <f t="shared" si="25"/>
        <v>1</v>
      </c>
      <c r="BH68" s="32" t="b">
        <f t="shared" si="25"/>
        <v>1</v>
      </c>
      <c r="BI68" s="32" t="b">
        <f>ROUND(BI64,0)=ROUND(SUM(BI65:BI67),0)</f>
        <v>1</v>
      </c>
      <c r="BJ68" s="32" t="b">
        <f>ROUND(BJ64,0)=ROUND(SUM(BJ65:BJ67),0)</f>
        <v>1</v>
      </c>
      <c r="BK68" s="32" t="b">
        <f>ROUND(BK64,0)=ROUND(SUM(BK65:BK67),0)</f>
        <v>1</v>
      </c>
      <c r="BL68" s="32" t="b">
        <f>ROUND(BL64,0)=ROUND(SUM(BL65:BL67),0)</f>
        <v>1</v>
      </c>
      <c r="BM68" s="32" t="b">
        <f>ROUND(BM64,0)=ROUND(SUM(BM65:BM67),0)</f>
        <v>1</v>
      </c>
    </row>
    <row r="69" spans="2:66" s="6" customFormat="1" ht="15.75" x14ac:dyDescent="0.25">
      <c r="B69" s="12" t="s">
        <v>4</v>
      </c>
    </row>
    <row r="70" spans="2:66" s="6" customFormat="1" x14ac:dyDescent="0.25">
      <c r="F70" s="13" t="s">
        <v>6</v>
      </c>
      <c r="G70" s="13" t="s">
        <v>7</v>
      </c>
      <c r="N70" s="22">
        <f t="shared" ref="N70:BH70" si="26">N9*N49</f>
        <v>0</v>
      </c>
      <c r="O70" s="22">
        <f t="shared" si="26"/>
        <v>0</v>
      </c>
      <c r="P70" s="22">
        <f t="shared" si="26"/>
        <v>0</v>
      </c>
      <c r="Q70" s="22">
        <f t="shared" si="26"/>
        <v>0</v>
      </c>
      <c r="R70" s="22">
        <f t="shared" si="26"/>
        <v>0</v>
      </c>
      <c r="S70" s="22">
        <f t="shared" si="26"/>
        <v>0</v>
      </c>
      <c r="T70" s="22">
        <f t="shared" si="26"/>
        <v>0</v>
      </c>
      <c r="U70" s="22">
        <f t="shared" si="26"/>
        <v>3124967.6959999995</v>
      </c>
      <c r="V70" s="22">
        <f t="shared" si="26"/>
        <v>6639217.1199999982</v>
      </c>
      <c r="W70" s="22">
        <f t="shared" si="26"/>
        <v>10039290.767999997</v>
      </c>
      <c r="X70" s="22">
        <f t="shared" si="26"/>
        <v>13446120.063999997</v>
      </c>
      <c r="Y70" s="22">
        <f t="shared" si="26"/>
        <v>17612386.519702818</v>
      </c>
      <c r="Z70" s="22">
        <f t="shared" si="26"/>
        <v>18361270.718738824</v>
      </c>
      <c r="AA70" s="22">
        <f t="shared" si="26"/>
        <v>19081742.107486431</v>
      </c>
      <c r="AB70" s="22">
        <f t="shared" si="26"/>
        <v>19774714.30292847</v>
      </c>
      <c r="AC70" s="22">
        <f t="shared" si="26"/>
        <v>20441415.855632629</v>
      </c>
      <c r="AD70" s="22">
        <f t="shared" si="26"/>
        <v>21083688.763181675</v>
      </c>
      <c r="AE70" s="22">
        <f t="shared" si="26"/>
        <v>21703254.764464594</v>
      </c>
      <c r="AF70" s="22">
        <f t="shared" si="26"/>
        <v>22301116.397356033</v>
      </c>
      <c r="AG70" s="22">
        <f t="shared" si="26"/>
        <v>22878049.04101922</v>
      </c>
      <c r="AH70" s="22">
        <f t="shared" si="26"/>
        <v>23434836.744834736</v>
      </c>
      <c r="AI70" s="22">
        <f t="shared" si="26"/>
        <v>23798921.036313493</v>
      </c>
      <c r="AJ70" s="22">
        <f t="shared" si="26"/>
        <v>23977972.720762908</v>
      </c>
      <c r="AK70" s="22">
        <f t="shared" si="26"/>
        <v>24152559.045776144</v>
      </c>
      <c r="AL70" s="22">
        <f t="shared" si="26"/>
        <v>24322524.944204587</v>
      </c>
      <c r="AM70" s="22">
        <f t="shared" si="26"/>
        <v>24487751.173441332</v>
      </c>
      <c r="AN70" s="22">
        <f t="shared" si="26"/>
        <v>24648527.038523518</v>
      </c>
      <c r="AO70" s="22">
        <f t="shared" si="26"/>
        <v>24805167.892087035</v>
      </c>
      <c r="AP70" s="22">
        <f t="shared" si="26"/>
        <v>24957598.892880809</v>
      </c>
      <c r="AQ70" s="22">
        <f t="shared" si="26"/>
        <v>25105674.446509939</v>
      </c>
      <c r="AR70" s="22">
        <f t="shared" si="26"/>
        <v>25249350.895117518</v>
      </c>
      <c r="AS70" s="22">
        <f t="shared" si="26"/>
        <v>25388610.458859716</v>
      </c>
      <c r="AT70" s="22">
        <f t="shared" si="26"/>
        <v>25523437.581317168</v>
      </c>
      <c r="AU70" s="22">
        <f t="shared" si="26"/>
        <v>25653803.889542077</v>
      </c>
      <c r="AV70" s="22">
        <f t="shared" si="26"/>
        <v>25779686.801402003</v>
      </c>
      <c r="AW70" s="22">
        <f t="shared" si="26"/>
        <v>25901093.475358035</v>
      </c>
      <c r="AX70" s="22">
        <f t="shared" si="26"/>
        <v>26018053.740217704</v>
      </c>
      <c r="AY70" s="22">
        <f t="shared" si="26"/>
        <v>26130588.697098624</v>
      </c>
      <c r="AZ70" s="22">
        <f t="shared" si="26"/>
        <v>26238706.196061406</v>
      </c>
      <c r="BA70" s="22">
        <f t="shared" si="26"/>
        <v>26342420.140104786</v>
      </c>
      <c r="BB70" s="22">
        <f t="shared" si="26"/>
        <v>26441767.53361693</v>
      </c>
      <c r="BC70" s="22">
        <f t="shared" si="26"/>
        <v>26536808.141655423</v>
      </c>
      <c r="BD70" s="22">
        <f t="shared" si="26"/>
        <v>26627601.818853471</v>
      </c>
      <c r="BE70" s="22">
        <f t="shared" si="26"/>
        <v>26714199.298253637</v>
      </c>
      <c r="BF70" s="22">
        <f t="shared" si="26"/>
        <v>26794630.107258212</v>
      </c>
      <c r="BG70" s="22">
        <f t="shared" si="26"/>
        <v>26850370.610049434</v>
      </c>
      <c r="BH70" s="22">
        <f t="shared" si="26"/>
        <v>26885524.531978048</v>
      </c>
      <c r="BI70" s="22">
        <f>BI9*BI49</f>
        <v>26920724.479276098</v>
      </c>
      <c r="BJ70" s="22">
        <f>BJ9*BJ49</f>
        <v>26955970.512202442</v>
      </c>
      <c r="BK70" s="22">
        <f>BK9*BK49</f>
        <v>26991262.691094801</v>
      </c>
      <c r="BL70" s="22">
        <f>BL9*BL49</f>
        <v>27026601.076369911</v>
      </c>
      <c r="BM70" s="22">
        <f>BM9*BM49</f>
        <v>27061985.728523605</v>
      </c>
      <c r="BN70" s="23" t="s">
        <v>15</v>
      </c>
    </row>
    <row r="71" spans="2:66" s="6" customFormat="1" x14ac:dyDescent="0.25">
      <c r="C71" s="20" t="s">
        <v>37</v>
      </c>
      <c r="N71" s="21">
        <f>[1]Mercado!Q66</f>
        <v>1921896</v>
      </c>
      <c r="O71" s="21">
        <f>[1]Mercado!R66</f>
        <v>3083989</v>
      </c>
      <c r="P71" s="21">
        <f>[1]Mercado!S66</f>
        <v>4503658</v>
      </c>
      <c r="Q71" s="21">
        <f>[1]Mercado!T66</f>
        <v>7450116</v>
      </c>
      <c r="R71" s="21">
        <f>[1]Mercado!U66</f>
        <v>9463672</v>
      </c>
      <c r="S71" s="21">
        <f>[1]Mercado!V499</f>
        <v>0</v>
      </c>
      <c r="T71" s="21">
        <f>[1]Mercado!W499</f>
        <v>0</v>
      </c>
      <c r="U71" s="21">
        <f>[1]Mercado!X499</f>
        <v>0</v>
      </c>
      <c r="V71" s="21">
        <f>[1]Mercado!Y499</f>
        <v>0</v>
      </c>
      <c r="W71" s="21">
        <f>[1]Mercado!Z499</f>
        <v>0.03</v>
      </c>
      <c r="X71" s="21">
        <f>[1]Mercado!AA499</f>
        <v>0.11</v>
      </c>
      <c r="Y71" s="21">
        <f>[1]Mercado!AB499</f>
        <v>0.18</v>
      </c>
      <c r="Z71" s="21">
        <f>[1]Mercado!AC499</f>
        <v>0.27</v>
      </c>
      <c r="AA71" s="21">
        <f>[1]Mercado!AD499</f>
        <v>0.35</v>
      </c>
      <c r="AB71" s="21">
        <f>[1]Mercado!AE499</f>
        <v>0.4</v>
      </c>
      <c r="AC71" s="21">
        <f>[1]Mercado!AF499</f>
        <v>0.45</v>
      </c>
      <c r="AD71" s="21">
        <f>[1]Mercado!AG499</f>
        <v>0.49</v>
      </c>
      <c r="AE71" s="21">
        <f>[1]Mercado!AH499</f>
        <v>0.53</v>
      </c>
      <c r="AF71" s="21">
        <f>[1]Mercado!AI499</f>
        <v>0.56000000000000005</v>
      </c>
      <c r="AG71" s="21">
        <f>[1]Mercado!AJ499</f>
        <v>0.59</v>
      </c>
      <c r="AH71" s="21">
        <f>[1]Mercado!AK499</f>
        <v>0.62</v>
      </c>
      <c r="AI71" s="21">
        <f>[1]Mercado!AL499</f>
        <v>0.62</v>
      </c>
      <c r="AJ71" s="21">
        <f>[1]Mercado!AM499</f>
        <v>0.62</v>
      </c>
      <c r="AK71" s="21">
        <f>[1]Mercado!AN499</f>
        <v>0.62</v>
      </c>
      <c r="AL71" s="21">
        <f>[1]Mercado!AO499</f>
        <v>0.62</v>
      </c>
      <c r="AM71" s="21">
        <f>[1]Mercado!AP499</f>
        <v>0.62</v>
      </c>
      <c r="AN71" s="21">
        <f>[1]Mercado!AQ499</f>
        <v>0.62</v>
      </c>
      <c r="AO71" s="21">
        <f>[1]Mercado!AR499</f>
        <v>0.62</v>
      </c>
      <c r="AP71" s="21">
        <f>[1]Mercado!AS499</f>
        <v>0.62</v>
      </c>
      <c r="AQ71" s="21">
        <f>[1]Mercado!AT499</f>
        <v>0.62</v>
      </c>
      <c r="AR71" s="21">
        <f>[1]Mercado!AU499</f>
        <v>0.62</v>
      </c>
      <c r="AS71" s="21">
        <f>[1]Mercado!AV499</f>
        <v>0.62</v>
      </c>
      <c r="AT71" s="21">
        <f>[1]Mercado!AW499</f>
        <v>0.62</v>
      </c>
      <c r="AU71" s="21">
        <f>[1]Mercado!AX499</f>
        <v>0.62</v>
      </c>
      <c r="AV71" s="21">
        <f>[1]Mercado!AY499</f>
        <v>0.62</v>
      </c>
      <c r="AW71" s="21">
        <f>[1]Mercado!AZ499</f>
        <v>0.62</v>
      </c>
      <c r="AX71" s="21">
        <f>[1]Mercado!BA499</f>
        <v>0.62</v>
      </c>
      <c r="AY71" s="21">
        <f>[1]Mercado!BB499</f>
        <v>0.62</v>
      </c>
      <c r="AZ71" s="21">
        <f>[1]Mercado!BC499</f>
        <v>0.62</v>
      </c>
      <c r="BA71" s="21">
        <f>[1]Mercado!BD499</f>
        <v>0.62</v>
      </c>
      <c r="BB71" s="21">
        <f>[1]Mercado!BE499</f>
        <v>0.62</v>
      </c>
      <c r="BC71" s="21">
        <f>[1]Mercado!BF499</f>
        <v>0.62</v>
      </c>
      <c r="BD71" s="21">
        <f>[1]Mercado!BG499</f>
        <v>0.62</v>
      </c>
      <c r="BE71" s="21">
        <f>[1]Mercado!BH499</f>
        <v>0.62</v>
      </c>
      <c r="BF71" s="21">
        <f>[1]Mercado!BI499</f>
        <v>0.62</v>
      </c>
      <c r="BG71" s="21">
        <f>[1]Mercado!BJ499</f>
        <v>0.62</v>
      </c>
      <c r="BH71" s="21">
        <f>[1]Mercado!BK499</f>
        <v>0.62</v>
      </c>
      <c r="BI71" s="21">
        <f>[1]Mercado!BL499</f>
        <v>0.62</v>
      </c>
      <c r="BJ71" s="21">
        <f>[1]Mercado!BM499</f>
        <v>0.62</v>
      </c>
      <c r="BK71" s="21">
        <f>[1]Mercado!BN499</f>
        <v>0.62</v>
      </c>
      <c r="BL71" s="21">
        <f>[1]Mercado!BO499</f>
        <v>0.62</v>
      </c>
      <c r="BM71" s="21">
        <f>[1]Mercado!BP499</f>
        <v>0.62</v>
      </c>
      <c r="BN71" s="16"/>
    </row>
    <row r="72" spans="2:66" s="6" customFormat="1" x14ac:dyDescent="0.25"/>
    <row r="73" spans="2:66" s="6" customFormat="1" ht="15.75" x14ac:dyDescent="0.25">
      <c r="B73" s="12" t="s">
        <v>9</v>
      </c>
    </row>
    <row r="74" spans="2:66" s="6" customFormat="1" x14ac:dyDescent="0.25">
      <c r="W74" s="19"/>
    </row>
    <row r="75" spans="2:66" s="6" customFormat="1" x14ac:dyDescent="0.25">
      <c r="C75" s="18" t="str">
        <f t="array" ref="C75:C104">Mobile.Retail.Services</f>
        <v>Llamadas on-net</v>
      </c>
      <c r="G75" s="18" t="str">
        <f t="array" ref="G75:G104">Mobile.Retail.Services.Units</f>
        <v>minutos</v>
      </c>
      <c r="N75" s="24">
        <f>N55</f>
        <v>0</v>
      </c>
      <c r="O75" s="24">
        <f t="shared" ref="O75:BM78" si="27">O55</f>
        <v>0</v>
      </c>
      <c r="P75" s="24">
        <f t="shared" si="27"/>
        <v>0</v>
      </c>
      <c r="Q75" s="24">
        <f t="shared" si="27"/>
        <v>0</v>
      </c>
      <c r="R75" s="24">
        <f t="shared" si="27"/>
        <v>0</v>
      </c>
      <c r="S75" s="24">
        <f t="shared" si="27"/>
        <v>0</v>
      </c>
      <c r="T75" s="24">
        <f t="shared" si="27"/>
        <v>0</v>
      </c>
      <c r="U75" s="24">
        <f t="shared" si="27"/>
        <v>1014718572.440274</v>
      </c>
      <c r="V75" s="24">
        <f t="shared" si="27"/>
        <v>3592310179.8252802</v>
      </c>
      <c r="W75" s="24">
        <f t="shared" si="27"/>
        <v>6888130546.0864191</v>
      </c>
      <c r="X75" s="24">
        <f t="shared" si="27"/>
        <v>10032480682.035406</v>
      </c>
      <c r="Y75" s="24">
        <f t="shared" si="27"/>
        <v>14423857049.878759</v>
      </c>
      <c r="Z75" s="24">
        <f t="shared" si="27"/>
        <v>15262721435.395082</v>
      </c>
      <c r="AA75" s="24">
        <f t="shared" si="27"/>
        <v>16020226047.388979</v>
      </c>
      <c r="AB75" s="24">
        <f t="shared" si="27"/>
        <v>16768036444.716009</v>
      </c>
      <c r="AC75" s="24">
        <f t="shared" si="27"/>
        <v>17506701983.454914</v>
      </c>
      <c r="AD75" s="24">
        <f t="shared" si="27"/>
        <v>18237333317.843731</v>
      </c>
      <c r="AE75" s="24">
        <f t="shared" si="27"/>
        <v>18867122501.465904</v>
      </c>
      <c r="AF75" s="24">
        <f t="shared" si="27"/>
        <v>19483791212.536133</v>
      </c>
      <c r="AG75" s="24">
        <f t="shared" si="27"/>
        <v>20087778501.206303</v>
      </c>
      <c r="AH75" s="24">
        <f t="shared" si="27"/>
        <v>20679542121.035873</v>
      </c>
      <c r="AI75" s="24">
        <f t="shared" si="27"/>
        <v>21000820076.723019</v>
      </c>
      <c r="AJ75" s="24">
        <f t="shared" si="27"/>
        <v>21158820189.577667</v>
      </c>
      <c r="AK75" s="24">
        <f t="shared" si="27"/>
        <v>21312879946.903004</v>
      </c>
      <c r="AL75" s="24">
        <f t="shared" si="27"/>
        <v>21462862513.19783</v>
      </c>
      <c r="AM75" s="24">
        <f t="shared" si="27"/>
        <v>21608662665.518253</v>
      </c>
      <c r="AN75" s="24">
        <f t="shared" si="27"/>
        <v>21750535694.556778</v>
      </c>
      <c r="AO75" s="24">
        <f t="shared" si="27"/>
        <v>21888759876.120827</v>
      </c>
      <c r="AP75" s="24">
        <f t="shared" si="27"/>
        <v>22023269168.23959</v>
      </c>
      <c r="AQ75" s="24">
        <f t="shared" si="27"/>
        <v>22153935094.429337</v>
      </c>
      <c r="AR75" s="24">
        <f t="shared" si="27"/>
        <v>22280719129.800781</v>
      </c>
      <c r="AS75" s="24">
        <f t="shared" si="27"/>
        <v>22403605584.932529</v>
      </c>
      <c r="AT75" s="24">
        <f t="shared" si="27"/>
        <v>22522580732.41383</v>
      </c>
      <c r="AU75" s="24">
        <f t="shared" si="27"/>
        <v>22637619535.178055</v>
      </c>
      <c r="AV75" s="24">
        <f t="shared" si="27"/>
        <v>22748702066.13274</v>
      </c>
      <c r="AW75" s="24">
        <f t="shared" si="27"/>
        <v>22855834642.100098</v>
      </c>
      <c r="AX75" s="24">
        <f t="shared" si="27"/>
        <v>22959043584.837288</v>
      </c>
      <c r="AY75" s="24">
        <f t="shared" si="27"/>
        <v>23058347514.548717</v>
      </c>
      <c r="AZ75" s="24">
        <f t="shared" si="27"/>
        <v>23153753358.342991</v>
      </c>
      <c r="BA75" s="24">
        <f t="shared" si="27"/>
        <v>23245273384.607155</v>
      </c>
      <c r="BB75" s="24">
        <f t="shared" si="27"/>
        <v>23332940247.027367</v>
      </c>
      <c r="BC75" s="24">
        <f t="shared" si="27"/>
        <v>23416806683.92815</v>
      </c>
      <c r="BD75" s="24">
        <f t="shared" si="27"/>
        <v>23496925512.678028</v>
      </c>
      <c r="BE75" s="24">
        <f t="shared" si="27"/>
        <v>23573341501.503979</v>
      </c>
      <c r="BF75" s="24">
        <f t="shared" si="27"/>
        <v>23644315851.389549</v>
      </c>
      <c r="BG75" s="24">
        <f t="shared" si="27"/>
        <v>23693502798.491825</v>
      </c>
      <c r="BH75" s="24">
        <f t="shared" si="27"/>
        <v>23724523582.513405</v>
      </c>
      <c r="BI75" s="24">
        <f t="shared" si="27"/>
        <v>23755584980.582188</v>
      </c>
      <c r="BJ75" s="24">
        <f t="shared" si="27"/>
        <v>23786687045.87225</v>
      </c>
      <c r="BK75" s="24">
        <f t="shared" si="27"/>
        <v>23817829831.627243</v>
      </c>
      <c r="BL75" s="24">
        <f t="shared" si="27"/>
        <v>23849013391.160553</v>
      </c>
      <c r="BM75" s="24">
        <f t="shared" si="27"/>
        <v>23880237777.855366</v>
      </c>
    </row>
    <row r="76" spans="2:66" s="6" customFormat="1" x14ac:dyDescent="0.25">
      <c r="C76" s="18" t="str">
        <v>Llamadas a redes fijas</v>
      </c>
      <c r="G76" s="18" t="str">
        <v>minutos</v>
      </c>
      <c r="N76" s="24">
        <f t="shared" ref="N76:BH78" si="28">N56</f>
        <v>0</v>
      </c>
      <c r="O76" s="24">
        <f t="shared" si="28"/>
        <v>0</v>
      </c>
      <c r="P76" s="24">
        <f t="shared" si="28"/>
        <v>0</v>
      </c>
      <c r="Q76" s="24">
        <f t="shared" si="28"/>
        <v>0</v>
      </c>
      <c r="R76" s="24">
        <f t="shared" si="28"/>
        <v>0</v>
      </c>
      <c r="S76" s="24">
        <f t="shared" si="28"/>
        <v>0</v>
      </c>
      <c r="T76" s="24">
        <f t="shared" si="28"/>
        <v>0</v>
      </c>
      <c r="U76" s="24">
        <f t="shared" si="28"/>
        <v>1604298159.6019638</v>
      </c>
      <c r="V76" s="24">
        <f t="shared" si="28"/>
        <v>2668640904.7832761</v>
      </c>
      <c r="W76" s="24">
        <f t="shared" si="28"/>
        <v>3365182239.5256567</v>
      </c>
      <c r="X76" s="24">
        <f t="shared" si="28"/>
        <v>3921357241.8204455</v>
      </c>
      <c r="Y76" s="24">
        <f t="shared" si="28"/>
        <v>4700038473.4661818</v>
      </c>
      <c r="Z76" s="24">
        <f t="shared" si="28"/>
        <v>4973383867.303154</v>
      </c>
      <c r="AA76" s="24">
        <f t="shared" si="28"/>
        <v>5220218039.8748589</v>
      </c>
      <c r="AB76" s="24">
        <f t="shared" si="28"/>
        <v>5463893336.0276737</v>
      </c>
      <c r="AC76" s="24">
        <f t="shared" si="28"/>
        <v>5704588764.3788357</v>
      </c>
      <c r="AD76" s="24">
        <f t="shared" si="28"/>
        <v>5942666233.5101738</v>
      </c>
      <c r="AE76" s="24">
        <f t="shared" si="28"/>
        <v>6147884115.4512577</v>
      </c>
      <c r="AF76" s="24">
        <f t="shared" si="28"/>
        <v>6348826668.9853172</v>
      </c>
      <c r="AG76" s="24">
        <f t="shared" si="28"/>
        <v>6545636959.3547831</v>
      </c>
      <c r="AH76" s="24">
        <f t="shared" si="28"/>
        <v>6738464146.3394184</v>
      </c>
      <c r="AI76" s="24">
        <f t="shared" si="28"/>
        <v>6843153117.3396406</v>
      </c>
      <c r="AJ76" s="24">
        <f t="shared" si="28"/>
        <v>6894637724.1726723</v>
      </c>
      <c r="AK76" s="24">
        <f t="shared" si="28"/>
        <v>6944838359.4214821</v>
      </c>
      <c r="AL76" s="24">
        <f t="shared" si="28"/>
        <v>6993710435.0041237</v>
      </c>
      <c r="AM76" s="24">
        <f t="shared" si="28"/>
        <v>7041219663.8444757</v>
      </c>
      <c r="AN76" s="24">
        <f t="shared" si="28"/>
        <v>7087449232.8510447</v>
      </c>
      <c r="AO76" s="24">
        <f t="shared" si="28"/>
        <v>7132489818.6713181</v>
      </c>
      <c r="AP76" s="24">
        <f t="shared" si="28"/>
        <v>7176319901.4162235</v>
      </c>
      <c r="AQ76" s="24">
        <f t="shared" si="28"/>
        <v>7218897616.8039446</v>
      </c>
      <c r="AR76" s="24">
        <f t="shared" si="28"/>
        <v>7260210411.4334564</v>
      </c>
      <c r="AS76" s="24">
        <f t="shared" si="28"/>
        <v>7300253172.879982</v>
      </c>
      <c r="AT76" s="24">
        <f t="shared" si="28"/>
        <v>7339021428.0432653</v>
      </c>
      <c r="AU76" s="24">
        <f t="shared" si="28"/>
        <v>7376507018.5523529</v>
      </c>
      <c r="AV76" s="24">
        <f t="shared" si="28"/>
        <v>7412703451.1301003</v>
      </c>
      <c r="AW76" s="24">
        <f t="shared" si="28"/>
        <v>7447612784.123826</v>
      </c>
      <c r="AX76" s="24">
        <f t="shared" si="28"/>
        <v>7481243594.5230904</v>
      </c>
      <c r="AY76" s="24">
        <f t="shared" si="28"/>
        <v>7513601949.7533255</v>
      </c>
      <c r="AZ76" s="24">
        <f t="shared" si="28"/>
        <v>7544690107.0247087</v>
      </c>
      <c r="BA76" s="24">
        <f t="shared" si="28"/>
        <v>7574512064.0121307</v>
      </c>
      <c r="BB76" s="24">
        <f t="shared" si="28"/>
        <v>7603078460.9750376</v>
      </c>
      <c r="BC76" s="24">
        <f t="shared" si="28"/>
        <v>7630406482.7866192</v>
      </c>
      <c r="BD76" s="24">
        <f t="shared" si="28"/>
        <v>7656513340.076683</v>
      </c>
      <c r="BE76" s="24">
        <f t="shared" si="28"/>
        <v>7681413620.6485109</v>
      </c>
      <c r="BF76" s="24">
        <f t="shared" si="28"/>
        <v>7704540733.8705769</v>
      </c>
      <c r="BG76" s="24">
        <f t="shared" si="28"/>
        <v>7720568384.6559105</v>
      </c>
      <c r="BH76" s="24">
        <f t="shared" si="28"/>
        <v>7730676560.1511564</v>
      </c>
      <c r="BI76" s="24">
        <f t="shared" si="27"/>
        <v>7740797969.8031025</v>
      </c>
      <c r="BJ76" s="24">
        <f t="shared" si="27"/>
        <v>7750932630.9386129</v>
      </c>
      <c r="BK76" s="24">
        <f t="shared" si="27"/>
        <v>7761080560.9072189</v>
      </c>
      <c r="BL76" s="24">
        <f t="shared" si="27"/>
        <v>7771241777.0811834</v>
      </c>
      <c r="BM76" s="24">
        <f t="shared" si="27"/>
        <v>7781416296.8555069</v>
      </c>
    </row>
    <row r="77" spans="2:66" s="6" customFormat="1" x14ac:dyDescent="0.25">
      <c r="C77" s="18" t="str">
        <v>Llamadas a otras redes móviles</v>
      </c>
      <c r="G77" s="18" t="str">
        <v>minutos</v>
      </c>
      <c r="N77" s="24">
        <f t="shared" si="28"/>
        <v>0</v>
      </c>
      <c r="O77" s="24">
        <f t="shared" si="28"/>
        <v>0</v>
      </c>
      <c r="P77" s="24">
        <f t="shared" si="28"/>
        <v>0</v>
      </c>
      <c r="Q77" s="24">
        <f t="shared" si="28"/>
        <v>0</v>
      </c>
      <c r="R77" s="24">
        <f t="shared" si="28"/>
        <v>0</v>
      </c>
      <c r="S77" s="24">
        <f t="shared" si="28"/>
        <v>0</v>
      </c>
      <c r="T77" s="24">
        <f t="shared" si="28"/>
        <v>0</v>
      </c>
      <c r="U77" s="24">
        <f t="shared" si="28"/>
        <v>1604298159.6019638</v>
      </c>
      <c r="V77" s="24">
        <f t="shared" si="28"/>
        <v>2668640904.7832761</v>
      </c>
      <c r="W77" s="24">
        <f t="shared" si="28"/>
        <v>3365182239.5256567</v>
      </c>
      <c r="X77" s="24">
        <f t="shared" si="28"/>
        <v>3921357241.8204455</v>
      </c>
      <c r="Y77" s="24">
        <f t="shared" si="28"/>
        <v>4700038473.4661818</v>
      </c>
      <c r="Z77" s="24">
        <f t="shared" si="28"/>
        <v>4973383867.303154</v>
      </c>
      <c r="AA77" s="24">
        <f t="shared" si="28"/>
        <v>5220218039.8748589</v>
      </c>
      <c r="AB77" s="24">
        <f t="shared" si="28"/>
        <v>5463893336.0276737</v>
      </c>
      <c r="AC77" s="24">
        <f t="shared" si="28"/>
        <v>5704588764.3788357</v>
      </c>
      <c r="AD77" s="24">
        <f t="shared" si="28"/>
        <v>5942666233.5101738</v>
      </c>
      <c r="AE77" s="24">
        <f t="shared" si="28"/>
        <v>6147884115.4512577</v>
      </c>
      <c r="AF77" s="24">
        <f t="shared" si="28"/>
        <v>6348826668.9853172</v>
      </c>
      <c r="AG77" s="24">
        <f t="shared" si="28"/>
        <v>6545636959.3547831</v>
      </c>
      <c r="AH77" s="24">
        <f t="shared" si="28"/>
        <v>6738464146.3394184</v>
      </c>
      <c r="AI77" s="24">
        <f t="shared" si="28"/>
        <v>6843153117.3396406</v>
      </c>
      <c r="AJ77" s="24">
        <f t="shared" si="28"/>
        <v>6894637724.1726723</v>
      </c>
      <c r="AK77" s="24">
        <f t="shared" si="28"/>
        <v>6944838359.4214821</v>
      </c>
      <c r="AL77" s="24">
        <f t="shared" si="28"/>
        <v>6993710435.0041237</v>
      </c>
      <c r="AM77" s="24">
        <f t="shared" si="28"/>
        <v>7041219663.8444757</v>
      </c>
      <c r="AN77" s="24">
        <f t="shared" si="28"/>
        <v>7087449232.8510447</v>
      </c>
      <c r="AO77" s="24">
        <f t="shared" si="28"/>
        <v>7132489818.6713181</v>
      </c>
      <c r="AP77" s="24">
        <f t="shared" si="28"/>
        <v>7176319901.4162235</v>
      </c>
      <c r="AQ77" s="24">
        <f t="shared" si="28"/>
        <v>7218897616.8039446</v>
      </c>
      <c r="AR77" s="24">
        <f t="shared" si="28"/>
        <v>7260210411.4334564</v>
      </c>
      <c r="AS77" s="24">
        <f t="shared" si="28"/>
        <v>7300253172.879982</v>
      </c>
      <c r="AT77" s="24">
        <f t="shared" si="28"/>
        <v>7339021428.0432653</v>
      </c>
      <c r="AU77" s="24">
        <f t="shared" si="28"/>
        <v>7376507018.5523529</v>
      </c>
      <c r="AV77" s="24">
        <f t="shared" si="28"/>
        <v>7412703451.1301003</v>
      </c>
      <c r="AW77" s="24">
        <f t="shared" si="28"/>
        <v>7447612784.123826</v>
      </c>
      <c r="AX77" s="24">
        <f t="shared" si="28"/>
        <v>7481243594.5230904</v>
      </c>
      <c r="AY77" s="24">
        <f t="shared" si="28"/>
        <v>7513601949.7533255</v>
      </c>
      <c r="AZ77" s="24">
        <f t="shared" si="28"/>
        <v>7544690107.0247087</v>
      </c>
      <c r="BA77" s="24">
        <f t="shared" si="28"/>
        <v>7574512064.0121307</v>
      </c>
      <c r="BB77" s="24">
        <f t="shared" si="28"/>
        <v>7603078460.9750376</v>
      </c>
      <c r="BC77" s="24">
        <f t="shared" si="28"/>
        <v>7630406482.7866192</v>
      </c>
      <c r="BD77" s="24">
        <f t="shared" si="28"/>
        <v>7656513340.076683</v>
      </c>
      <c r="BE77" s="24">
        <f t="shared" si="28"/>
        <v>7681413620.6485109</v>
      </c>
      <c r="BF77" s="24">
        <f t="shared" si="28"/>
        <v>7704540733.8705769</v>
      </c>
      <c r="BG77" s="24">
        <f t="shared" si="28"/>
        <v>7720568384.6559105</v>
      </c>
      <c r="BH77" s="24">
        <f t="shared" si="28"/>
        <v>7730676560.1511564</v>
      </c>
      <c r="BI77" s="24">
        <f t="shared" si="27"/>
        <v>7740797969.8031025</v>
      </c>
      <c r="BJ77" s="24">
        <f t="shared" si="27"/>
        <v>7750932630.9386129</v>
      </c>
      <c r="BK77" s="24">
        <f t="shared" si="27"/>
        <v>7761080560.9072189</v>
      </c>
      <c r="BL77" s="24">
        <f t="shared" si="27"/>
        <v>7771241777.0811834</v>
      </c>
      <c r="BM77" s="24">
        <f t="shared" si="27"/>
        <v>7781416296.8555069</v>
      </c>
    </row>
    <row r="78" spans="2:66" s="6" customFormat="1" x14ac:dyDescent="0.25">
      <c r="C78" s="18" t="str">
        <v>Llamadas a internacional</v>
      </c>
      <c r="G78" s="18" t="str">
        <v>minutos</v>
      </c>
      <c r="N78" s="24">
        <f t="shared" si="28"/>
        <v>0</v>
      </c>
      <c r="O78" s="24">
        <f t="shared" si="28"/>
        <v>0</v>
      </c>
      <c r="P78" s="24">
        <f t="shared" si="28"/>
        <v>0</v>
      </c>
      <c r="Q78" s="24">
        <f t="shared" si="28"/>
        <v>0</v>
      </c>
      <c r="R78" s="24">
        <f t="shared" si="28"/>
        <v>0</v>
      </c>
      <c r="S78" s="24">
        <f t="shared" si="28"/>
        <v>0</v>
      </c>
      <c r="T78" s="24">
        <f t="shared" si="28"/>
        <v>0</v>
      </c>
      <c r="U78" s="24">
        <f t="shared" si="28"/>
        <v>99234937.707337961</v>
      </c>
      <c r="V78" s="24">
        <f t="shared" si="28"/>
        <v>165070571.4298934</v>
      </c>
      <c r="W78" s="24">
        <f t="shared" si="28"/>
        <v>208155602.444886</v>
      </c>
      <c r="X78" s="24">
        <f t="shared" si="28"/>
        <v>326779770.15170377</v>
      </c>
      <c r="Y78" s="24">
        <f t="shared" si="28"/>
        <v>494740891.94380873</v>
      </c>
      <c r="Z78" s="24">
        <f t="shared" si="28"/>
        <v>523514091.29506886</v>
      </c>
      <c r="AA78" s="24">
        <f t="shared" si="28"/>
        <v>549496635.77630091</v>
      </c>
      <c r="AB78" s="24">
        <f t="shared" si="28"/>
        <v>575146666.95028162</v>
      </c>
      <c r="AC78" s="24">
        <f t="shared" si="28"/>
        <v>600483027.82935107</v>
      </c>
      <c r="AD78" s="24">
        <f t="shared" si="28"/>
        <v>625543814.05370259</v>
      </c>
      <c r="AE78" s="24">
        <f t="shared" si="28"/>
        <v>647145696.36329031</v>
      </c>
      <c r="AF78" s="24">
        <f t="shared" si="28"/>
        <v>668297544.1037178</v>
      </c>
      <c r="AG78" s="24">
        <f t="shared" si="28"/>
        <v>689014416.7741878</v>
      </c>
      <c r="AH78" s="24">
        <f t="shared" si="28"/>
        <v>709312015.40414929</v>
      </c>
      <c r="AI78" s="24">
        <f t="shared" si="28"/>
        <v>720331907.08838332</v>
      </c>
      <c r="AJ78" s="24">
        <f t="shared" si="28"/>
        <v>725751339.38659704</v>
      </c>
      <c r="AK78" s="24">
        <f t="shared" si="28"/>
        <v>731035616.78120863</v>
      </c>
      <c r="AL78" s="24">
        <f t="shared" si="28"/>
        <v>736180045.78990781</v>
      </c>
      <c r="AM78" s="24">
        <f t="shared" si="28"/>
        <v>741181017.24678719</v>
      </c>
      <c r="AN78" s="24">
        <f t="shared" si="28"/>
        <v>746047287.66853118</v>
      </c>
      <c r="AO78" s="24">
        <f t="shared" si="28"/>
        <v>750788401.96540189</v>
      </c>
      <c r="AP78" s="24">
        <f t="shared" si="28"/>
        <v>755402094.88591838</v>
      </c>
      <c r="AQ78" s="24">
        <f t="shared" si="28"/>
        <v>759883959.66357303</v>
      </c>
      <c r="AR78" s="24">
        <f t="shared" si="28"/>
        <v>764232674.88773239</v>
      </c>
      <c r="AS78" s="24">
        <f t="shared" si="28"/>
        <v>768447702.40841925</v>
      </c>
      <c r="AT78" s="24">
        <f t="shared" si="28"/>
        <v>772528571.37297535</v>
      </c>
      <c r="AU78" s="24">
        <f t="shared" si="28"/>
        <v>776474423.00551081</v>
      </c>
      <c r="AV78" s="24">
        <f t="shared" si="28"/>
        <v>780284573.80316854</v>
      </c>
      <c r="AW78" s="24">
        <f t="shared" si="28"/>
        <v>783959240.43408692</v>
      </c>
      <c r="AX78" s="24">
        <f t="shared" si="28"/>
        <v>787499325.73927271</v>
      </c>
      <c r="AY78" s="24">
        <f t="shared" si="28"/>
        <v>790905468.39508688</v>
      </c>
      <c r="AZ78" s="24">
        <f t="shared" si="28"/>
        <v>794177906.00260103</v>
      </c>
      <c r="BA78" s="24">
        <f t="shared" si="28"/>
        <v>797317059.36969793</v>
      </c>
      <c r="BB78" s="24">
        <f t="shared" si="28"/>
        <v>800324048.5236882</v>
      </c>
      <c r="BC78" s="24">
        <f t="shared" si="28"/>
        <v>803200682.39859152</v>
      </c>
      <c r="BD78" s="24">
        <f t="shared" si="28"/>
        <v>805948772.63965106</v>
      </c>
      <c r="BE78" s="24">
        <f t="shared" si="28"/>
        <v>808569854.8051064</v>
      </c>
      <c r="BF78" s="24">
        <f t="shared" si="28"/>
        <v>811004287.77585018</v>
      </c>
      <c r="BG78" s="24">
        <f t="shared" si="28"/>
        <v>812691408.91114855</v>
      </c>
      <c r="BH78" s="24">
        <f t="shared" si="28"/>
        <v>813755427.38433242</v>
      </c>
      <c r="BI78" s="24">
        <f t="shared" si="27"/>
        <v>814820838.92664266</v>
      </c>
      <c r="BJ78" s="24">
        <f t="shared" si="27"/>
        <v>815887645.36195934</v>
      </c>
      <c r="BK78" s="24">
        <f t="shared" si="27"/>
        <v>816955848.51654947</v>
      </c>
      <c r="BL78" s="24">
        <f t="shared" si="27"/>
        <v>818025450.21907222</v>
      </c>
      <c r="BM78" s="24">
        <f t="shared" si="27"/>
        <v>819096452.30057991</v>
      </c>
    </row>
    <row r="79" spans="2:66" s="6" customFormat="1" x14ac:dyDescent="0.25">
      <c r="C79" s="18" t="str">
        <v>Llamadas entrantes de fijos</v>
      </c>
      <c r="G79" s="18" t="str">
        <v>minutos</v>
      </c>
      <c r="N79" s="24">
        <f>N65</f>
        <v>0</v>
      </c>
      <c r="O79" s="24">
        <f t="shared" ref="O79:BM81" si="29">O65</f>
        <v>0</v>
      </c>
      <c r="P79" s="24">
        <f t="shared" si="29"/>
        <v>0</v>
      </c>
      <c r="Q79" s="24">
        <f t="shared" si="29"/>
        <v>0</v>
      </c>
      <c r="R79" s="24">
        <f t="shared" si="29"/>
        <v>0</v>
      </c>
      <c r="S79" s="24">
        <f t="shared" si="29"/>
        <v>0</v>
      </c>
      <c r="T79" s="24">
        <f t="shared" si="29"/>
        <v>0</v>
      </c>
      <c r="U79" s="24">
        <f t="shared" si="29"/>
        <v>507422633.64666349</v>
      </c>
      <c r="V79" s="24">
        <f t="shared" si="29"/>
        <v>650839631.85734177</v>
      </c>
      <c r="W79" s="24">
        <f t="shared" si="29"/>
        <v>767731745.45964599</v>
      </c>
      <c r="X79" s="24">
        <f t="shared" si="29"/>
        <v>868850771.47153938</v>
      </c>
      <c r="Y79" s="24">
        <f t="shared" si="29"/>
        <v>1088131020.6711774</v>
      </c>
      <c r="Z79" s="24">
        <f t="shared" si="29"/>
        <v>1133099609.6898758</v>
      </c>
      <c r="AA79" s="24">
        <f t="shared" si="29"/>
        <v>1170517609.8993442</v>
      </c>
      <c r="AB79" s="24">
        <f t="shared" si="29"/>
        <v>1206704584.2760897</v>
      </c>
      <c r="AC79" s="24">
        <f t="shared" si="29"/>
        <v>1240698010.0515618</v>
      </c>
      <c r="AD79" s="24">
        <f t="shared" si="29"/>
        <v>1274140421.282829</v>
      </c>
      <c r="AE79" s="24">
        <f t="shared" si="29"/>
        <v>1299788706.0592625</v>
      </c>
      <c r="AF79" s="24">
        <f t="shared" si="29"/>
        <v>1324969666.3217618</v>
      </c>
      <c r="AG79" s="24">
        <f t="shared" si="29"/>
        <v>1348256417.8956347</v>
      </c>
      <c r="AH79" s="24">
        <f t="shared" si="29"/>
        <v>1369742869.1768956</v>
      </c>
      <c r="AI79" s="24">
        <f t="shared" si="29"/>
        <v>1390242558.8907294</v>
      </c>
      <c r="AJ79" s="24">
        <f t="shared" si="29"/>
        <v>1401392095.6344111</v>
      </c>
      <c r="AK79" s="24">
        <f t="shared" si="29"/>
        <v>1412235090.7246149</v>
      </c>
      <c r="AL79" s="24">
        <f t="shared" si="29"/>
        <v>1422775923.882045</v>
      </c>
      <c r="AM79" s="24">
        <f t="shared" si="29"/>
        <v>1433030350.7816837</v>
      </c>
      <c r="AN79" s="24">
        <f t="shared" si="29"/>
        <v>1443021689.2144039</v>
      </c>
      <c r="AO79" s="24">
        <f t="shared" si="29"/>
        <v>1452743531.4678686</v>
      </c>
      <c r="AP79" s="24">
        <f t="shared" si="29"/>
        <v>1462178651.724009</v>
      </c>
      <c r="AQ79" s="24">
        <f t="shared" si="29"/>
        <v>1471326463.9700711</v>
      </c>
      <c r="AR79" s="24">
        <f t="shared" si="29"/>
        <v>1480190163.2569444</v>
      </c>
      <c r="AS79" s="24">
        <f t="shared" si="29"/>
        <v>1488767318.4519038</v>
      </c>
      <c r="AT79" s="24">
        <f t="shared" si="29"/>
        <v>1497052827.7254488</v>
      </c>
      <c r="AU79" s="24">
        <f t="shared" si="29"/>
        <v>1505045199.7854474</v>
      </c>
      <c r="AV79" s="24">
        <f t="shared" si="29"/>
        <v>1512747218.9174969</v>
      </c>
      <c r="AW79" s="24">
        <f t="shared" si="29"/>
        <v>1520162177.9874866</v>
      </c>
      <c r="AX79" s="24">
        <f t="shared" si="29"/>
        <v>1527289394.5419347</v>
      </c>
      <c r="AY79" s="24">
        <f t="shared" si="29"/>
        <v>1534125782.6200774</v>
      </c>
      <c r="AZ79" s="24">
        <f t="shared" si="29"/>
        <v>1540671122.5238025</v>
      </c>
      <c r="BA79" s="24">
        <f t="shared" si="29"/>
        <v>1546929066.5240769</v>
      </c>
      <c r="BB79" s="24">
        <f t="shared" si="29"/>
        <v>1552904122.4472449</v>
      </c>
      <c r="BC79" s="24">
        <f t="shared" si="29"/>
        <v>1558598069.1481936</v>
      </c>
      <c r="BD79" s="24">
        <f t="shared" si="29"/>
        <v>1564010958.3406978</v>
      </c>
      <c r="BE79" s="24">
        <f t="shared" si="29"/>
        <v>1569145085.6954577</v>
      </c>
      <c r="BF79" s="24">
        <f t="shared" si="29"/>
        <v>1573895993.6738298</v>
      </c>
      <c r="BG79" s="24">
        <f t="shared" si="29"/>
        <v>1577187292.2240713</v>
      </c>
      <c r="BH79" s="24">
        <f t="shared" si="29"/>
        <v>1579265236.1802948</v>
      </c>
      <c r="BI79" s="24">
        <f t="shared" si="29"/>
        <v>1581345914.957247</v>
      </c>
      <c r="BJ79" s="24">
        <f t="shared" si="29"/>
        <v>1583429332.1505773</v>
      </c>
      <c r="BK79" s="24">
        <f t="shared" si="29"/>
        <v>1585515491.3606482</v>
      </c>
      <c r="BL79" s="24">
        <f t="shared" si="29"/>
        <v>1587604396.1925604</v>
      </c>
      <c r="BM79" s="24">
        <f t="shared" si="29"/>
        <v>1589696050.2561429</v>
      </c>
    </row>
    <row r="80" spans="2:66" s="6" customFormat="1" x14ac:dyDescent="0.25">
      <c r="C80" s="18" t="str">
        <v>Llamadas entrantes de otros móviles</v>
      </c>
      <c r="G80" s="18" t="str">
        <v>minutos</v>
      </c>
      <c r="N80" s="24">
        <f t="shared" ref="N80:BH81" si="30">N66</f>
        <v>0</v>
      </c>
      <c r="O80" s="24">
        <f t="shared" si="30"/>
        <v>0</v>
      </c>
      <c r="P80" s="24">
        <f t="shared" si="30"/>
        <v>0</v>
      </c>
      <c r="Q80" s="24">
        <f t="shared" si="30"/>
        <v>0</v>
      </c>
      <c r="R80" s="24">
        <f t="shared" si="30"/>
        <v>0</v>
      </c>
      <c r="S80" s="24">
        <f t="shared" si="30"/>
        <v>0</v>
      </c>
      <c r="T80" s="24">
        <f t="shared" si="30"/>
        <v>0</v>
      </c>
      <c r="U80" s="24">
        <f t="shared" si="30"/>
        <v>318355502.57374752</v>
      </c>
      <c r="V80" s="24">
        <f t="shared" si="30"/>
        <v>383853739.87819743</v>
      </c>
      <c r="W80" s="24">
        <f t="shared" si="30"/>
        <v>466842188.98711586</v>
      </c>
      <c r="X80" s="24">
        <f t="shared" si="30"/>
        <v>551826318.35688138</v>
      </c>
      <c r="Y80" s="24">
        <f t="shared" si="30"/>
        <v>714556795.06667888</v>
      </c>
      <c r="Z80" s="24">
        <f t="shared" si="30"/>
        <v>776616010.50059187</v>
      </c>
      <c r="AA80" s="24">
        <f t="shared" si="30"/>
        <v>836493292.8639946</v>
      </c>
      <c r="AB80" s="24">
        <f t="shared" si="30"/>
        <v>897008392.88681018</v>
      </c>
      <c r="AC80" s="24">
        <f t="shared" si="30"/>
        <v>959090578.34879911</v>
      </c>
      <c r="AD80" s="24">
        <f t="shared" si="30"/>
        <v>1021477566.6337351</v>
      </c>
      <c r="AE80" s="24">
        <f t="shared" si="30"/>
        <v>1078976074.7346411</v>
      </c>
      <c r="AF80" s="24">
        <f t="shared" si="30"/>
        <v>1135398189.9956267</v>
      </c>
      <c r="AG80" s="24">
        <f t="shared" si="30"/>
        <v>1192036285.0553546</v>
      </c>
      <c r="AH80" s="24">
        <f t="shared" si="30"/>
        <v>1248855534.0584357</v>
      </c>
      <c r="AI80" s="24">
        <f t="shared" si="30"/>
        <v>1269842586.3658674</v>
      </c>
      <c r="AJ80" s="24">
        <f t="shared" si="30"/>
        <v>1277996257.7682903</v>
      </c>
      <c r="AK80" s="24">
        <f t="shared" si="30"/>
        <v>1285994838.7751529</v>
      </c>
      <c r="AL80" s="24">
        <f t="shared" si="30"/>
        <v>1293804216.5467305</v>
      </c>
      <c r="AM80" s="24">
        <f t="shared" si="30"/>
        <v>1301372075.8562896</v>
      </c>
      <c r="AN80" s="24">
        <f t="shared" si="30"/>
        <v>1308700742.8354433</v>
      </c>
      <c r="AO80" s="24">
        <f t="shared" si="30"/>
        <v>1315859410.7738888</v>
      </c>
      <c r="AP80" s="24">
        <f t="shared" si="30"/>
        <v>1322872397.1718011</v>
      </c>
      <c r="AQ80" s="24">
        <f t="shared" si="30"/>
        <v>1329716550.7232974</v>
      </c>
      <c r="AR80" s="24">
        <f t="shared" si="30"/>
        <v>1336378364.1935849</v>
      </c>
      <c r="AS80" s="24">
        <f t="shared" si="30"/>
        <v>1342860775.7353935</v>
      </c>
      <c r="AT80" s="24">
        <f t="shared" si="30"/>
        <v>1349172918.8109131</v>
      </c>
      <c r="AU80" s="24">
        <f t="shared" si="30"/>
        <v>1355313875.1085465</v>
      </c>
      <c r="AV80" s="24">
        <f t="shared" si="30"/>
        <v>1361274364.8356385</v>
      </c>
      <c r="AW80" s="24">
        <f t="shared" si="30"/>
        <v>1367049183.3147368</v>
      </c>
      <c r="AX80" s="24">
        <f t="shared" si="30"/>
        <v>1372645843.3960536</v>
      </c>
      <c r="AY80" s="24">
        <f t="shared" si="30"/>
        <v>1378075585.2468011</v>
      </c>
      <c r="AZ80" s="24">
        <f t="shared" si="30"/>
        <v>1383340936.5583289</v>
      </c>
      <c r="BA80" s="24">
        <f t="shared" si="30"/>
        <v>1388436887.1229334</v>
      </c>
      <c r="BB80" s="24">
        <f t="shared" si="30"/>
        <v>1393360625.469542</v>
      </c>
      <c r="BC80" s="24">
        <f t="shared" si="30"/>
        <v>1398119472.5467484</v>
      </c>
      <c r="BD80" s="24">
        <f t="shared" si="30"/>
        <v>1402724563.5160499</v>
      </c>
      <c r="BE80" s="24">
        <f t="shared" si="30"/>
        <v>1407180315.3214262</v>
      </c>
      <c r="BF80" s="24">
        <f t="shared" si="30"/>
        <v>1411357939.8035922</v>
      </c>
      <c r="BG80" s="24">
        <f t="shared" si="30"/>
        <v>1414255786.9550054</v>
      </c>
      <c r="BH80" s="24">
        <f t="shared" si="30"/>
        <v>1416078431.7279272</v>
      </c>
      <c r="BI80" s="24">
        <f t="shared" si="29"/>
        <v>1417903426.1382244</v>
      </c>
      <c r="BJ80" s="24">
        <f t="shared" si="29"/>
        <v>1419730773.2156758</v>
      </c>
      <c r="BK80" s="24">
        <f t="shared" si="29"/>
        <v>1421560475.993969</v>
      </c>
      <c r="BL80" s="24">
        <f t="shared" si="29"/>
        <v>1423392537.5107002</v>
      </c>
      <c r="BM80" s="24">
        <f t="shared" si="29"/>
        <v>1425226960.8073893</v>
      </c>
    </row>
    <row r="81" spans="3:65" s="6" customFormat="1" x14ac:dyDescent="0.25">
      <c r="C81" s="18" t="str">
        <v>Llamadas entrantes internacionales</v>
      </c>
      <c r="G81" s="18" t="str">
        <v>minutos</v>
      </c>
      <c r="N81" s="24">
        <f t="shared" si="30"/>
        <v>0</v>
      </c>
      <c r="O81" s="24">
        <f t="shared" si="30"/>
        <v>0</v>
      </c>
      <c r="P81" s="24">
        <f t="shared" si="30"/>
        <v>0</v>
      </c>
      <c r="Q81" s="24">
        <f t="shared" si="30"/>
        <v>0</v>
      </c>
      <c r="R81" s="24">
        <f t="shared" si="30"/>
        <v>0</v>
      </c>
      <c r="S81" s="24">
        <f t="shared" si="30"/>
        <v>0</v>
      </c>
      <c r="T81" s="24">
        <f t="shared" si="30"/>
        <v>0</v>
      </c>
      <c r="U81" s="24">
        <f t="shared" si="30"/>
        <v>32569565.536489841</v>
      </c>
      <c r="V81" s="24">
        <f t="shared" si="30"/>
        <v>41076362.413444266</v>
      </c>
      <c r="W81" s="24">
        <f t="shared" si="30"/>
        <v>62874298.775138609</v>
      </c>
      <c r="X81" s="24">
        <f t="shared" si="30"/>
        <v>101761820.89060037</v>
      </c>
      <c r="Y81" s="24">
        <f t="shared" si="30"/>
        <v>128626917.76254913</v>
      </c>
      <c r="Z81" s="24">
        <f t="shared" si="30"/>
        <v>133920744.1715007</v>
      </c>
      <c r="AA81" s="24">
        <f t="shared" si="30"/>
        <v>138053242.8626307</v>
      </c>
      <c r="AB81" s="24">
        <f t="shared" si="30"/>
        <v>141480921.08250627</v>
      </c>
      <c r="AC81" s="24">
        <f t="shared" si="30"/>
        <v>144310591.08585298</v>
      </c>
      <c r="AD81" s="24">
        <f t="shared" si="30"/>
        <v>146310714.97539133</v>
      </c>
      <c r="AE81" s="24">
        <f t="shared" si="30"/>
        <v>147490959.2506367</v>
      </c>
      <c r="AF81" s="24">
        <f t="shared" si="30"/>
        <v>148458125.74079189</v>
      </c>
      <c r="AG81" s="24">
        <f t="shared" si="30"/>
        <v>149405513.58801332</v>
      </c>
      <c r="AH81" s="24">
        <f t="shared" si="30"/>
        <v>150335332.1925658</v>
      </c>
      <c r="AI81" s="24">
        <f t="shared" si="30"/>
        <v>151866823.58984971</v>
      </c>
      <c r="AJ81" s="24">
        <f t="shared" si="30"/>
        <v>153719395.3988353</v>
      </c>
      <c r="AK81" s="24">
        <f t="shared" si="30"/>
        <v>155505996.5038178</v>
      </c>
      <c r="AL81" s="24">
        <f t="shared" si="30"/>
        <v>157238038.12707263</v>
      </c>
      <c r="AM81" s="24">
        <f t="shared" si="30"/>
        <v>158937990.75796407</v>
      </c>
      <c r="AN81" s="24">
        <f t="shared" si="30"/>
        <v>160614393.19462338</v>
      </c>
      <c r="AO81" s="24">
        <f t="shared" si="30"/>
        <v>162241720.22388992</v>
      </c>
      <c r="AP81" s="24">
        <f t="shared" si="30"/>
        <v>163804037.32565606</v>
      </c>
      <c r="AQ81" s="24">
        <f t="shared" si="30"/>
        <v>165307879.17123196</v>
      </c>
      <c r="AR81" s="24">
        <f t="shared" si="30"/>
        <v>166758399.56794608</v>
      </c>
      <c r="AS81" s="24">
        <f t="shared" si="30"/>
        <v>168152990.72548312</v>
      </c>
      <c r="AT81" s="24">
        <f t="shared" si="30"/>
        <v>169485782.94865865</v>
      </c>
      <c r="AU81" s="24">
        <f t="shared" si="30"/>
        <v>170755833.44693834</v>
      </c>
      <c r="AV81" s="24">
        <f t="shared" si="30"/>
        <v>171966969.54458097</v>
      </c>
      <c r="AW81" s="24">
        <f t="shared" si="30"/>
        <v>173121948.85824567</v>
      </c>
      <c r="AX81" s="24">
        <f t="shared" si="30"/>
        <v>174217465.4019919</v>
      </c>
      <c r="AY81" s="24">
        <f t="shared" si="30"/>
        <v>175247858.16345799</v>
      </c>
      <c r="AZ81" s="24">
        <f t="shared" si="30"/>
        <v>176211746.67017186</v>
      </c>
      <c r="BA81" s="24">
        <f t="shared" si="30"/>
        <v>177112131.56210411</v>
      </c>
      <c r="BB81" s="24">
        <f t="shared" si="30"/>
        <v>177951688.72262862</v>
      </c>
      <c r="BC81" s="24">
        <f t="shared" si="30"/>
        <v>178728379.86466938</v>
      </c>
      <c r="BD81" s="24">
        <f t="shared" si="30"/>
        <v>179438090.21313068</v>
      </c>
      <c r="BE81" s="24">
        <f t="shared" si="30"/>
        <v>180080101.49562785</v>
      </c>
      <c r="BF81" s="24">
        <f t="shared" si="30"/>
        <v>180654839.01070035</v>
      </c>
      <c r="BG81" s="24">
        <f t="shared" si="30"/>
        <v>181051690.05776742</v>
      </c>
      <c r="BH81" s="24">
        <f t="shared" si="30"/>
        <v>181304698.87319252</v>
      </c>
      <c r="BI81" s="24">
        <f t="shared" si="29"/>
        <v>181558061.33957651</v>
      </c>
      <c r="BJ81" s="24">
        <f t="shared" si="29"/>
        <v>181811777.95135456</v>
      </c>
      <c r="BK81" s="24">
        <f t="shared" si="29"/>
        <v>182065849.20365372</v>
      </c>
      <c r="BL81" s="24">
        <f t="shared" si="29"/>
        <v>182320275.59229296</v>
      </c>
      <c r="BM81" s="24">
        <f t="shared" si="29"/>
        <v>182575057.61378509</v>
      </c>
    </row>
    <row r="82" spans="3:65" s="6" customFormat="1" x14ac:dyDescent="0.25">
      <c r="C82" s="18" t="str">
        <v>Roaming en originación</v>
      </c>
      <c r="G82" s="18" t="str">
        <v>minutos</v>
      </c>
      <c r="N82" s="24">
        <f t="shared" ref="N82:AS82" si="31">N20*N$49</f>
        <v>0</v>
      </c>
      <c r="O82" s="24">
        <f t="shared" si="31"/>
        <v>0</v>
      </c>
      <c r="P82" s="24">
        <f t="shared" si="31"/>
        <v>0</v>
      </c>
      <c r="Q82" s="24">
        <f t="shared" si="31"/>
        <v>0</v>
      </c>
      <c r="R82" s="24">
        <f t="shared" si="31"/>
        <v>0</v>
      </c>
      <c r="S82" s="24">
        <f t="shared" si="31"/>
        <v>0</v>
      </c>
      <c r="T82" s="24">
        <f t="shared" si="31"/>
        <v>0</v>
      </c>
      <c r="U82" s="24">
        <f t="shared" si="31"/>
        <v>25935298.976109233</v>
      </c>
      <c r="V82" s="24">
        <f t="shared" si="31"/>
        <v>54567975.364930369</v>
      </c>
      <c r="W82" s="24">
        <f t="shared" si="31"/>
        <v>82959903.765495718</v>
      </c>
      <c r="X82" s="24">
        <f t="shared" si="31"/>
        <v>109211849.614968</v>
      </c>
      <c r="Y82" s="24">
        <f t="shared" si="31"/>
        <v>145912049.3325296</v>
      </c>
      <c r="Z82" s="24">
        <f t="shared" si="31"/>
        <v>154398019.56777874</v>
      </c>
      <c r="AA82" s="24">
        <f t="shared" si="31"/>
        <v>162060952.57748997</v>
      </c>
      <c r="AB82" s="24">
        <f t="shared" si="31"/>
        <v>169625818.70232981</v>
      </c>
      <c r="AC82" s="24">
        <f t="shared" si="31"/>
        <v>177098175.2402516</v>
      </c>
      <c r="AD82" s="24">
        <f t="shared" si="31"/>
        <v>184489257.59350669</v>
      </c>
      <c r="AE82" s="24">
        <f t="shared" si="31"/>
        <v>190860218.57239029</v>
      </c>
      <c r="AF82" s="24">
        <f t="shared" si="31"/>
        <v>197098452.56766286</v>
      </c>
      <c r="AG82" s="24">
        <f t="shared" si="31"/>
        <v>203208401.02014032</v>
      </c>
      <c r="AH82" s="24">
        <f t="shared" si="31"/>
        <v>209194694.57471314</v>
      </c>
      <c r="AI82" s="24">
        <f t="shared" si="31"/>
        <v>212444749.31094411</v>
      </c>
      <c r="AJ82" s="24">
        <f t="shared" si="31"/>
        <v>214043081.86385766</v>
      </c>
      <c r="AK82" s="24">
        <f t="shared" si="31"/>
        <v>215601553.69516304</v>
      </c>
      <c r="AL82" s="24">
        <f t="shared" si="31"/>
        <v>217118780.57397592</v>
      </c>
      <c r="AM82" s="24">
        <f t="shared" si="31"/>
        <v>218593698.06272396</v>
      </c>
      <c r="AN82" s="24">
        <f t="shared" si="31"/>
        <v>220028888.68756443</v>
      </c>
      <c r="AO82" s="24">
        <f t="shared" si="31"/>
        <v>221427167.49257317</v>
      </c>
      <c r="AP82" s="24">
        <f t="shared" si="31"/>
        <v>222787866.39574772</v>
      </c>
      <c r="AQ82" s="24">
        <f t="shared" si="31"/>
        <v>224109685.72620475</v>
      </c>
      <c r="AR82" s="24">
        <f t="shared" si="31"/>
        <v>225392235.76533258</v>
      </c>
      <c r="AS82" s="24">
        <f t="shared" si="31"/>
        <v>226635357.7986055</v>
      </c>
      <c r="AT82" s="24">
        <f t="shared" ref="AT82:BM82" si="32">AT20*AT$49</f>
        <v>227838912.95924005</v>
      </c>
      <c r="AU82" s="24">
        <f t="shared" si="32"/>
        <v>229002647.97172964</v>
      </c>
      <c r="AV82" s="24">
        <f t="shared" si="32"/>
        <v>230126361.25317657</v>
      </c>
      <c r="AW82" s="24">
        <f t="shared" si="32"/>
        <v>231210116.70469102</v>
      </c>
      <c r="AX82" s="24">
        <f t="shared" si="32"/>
        <v>232254180.59773639</v>
      </c>
      <c r="AY82" s="24">
        <f t="shared" si="32"/>
        <v>233258741.29470271</v>
      </c>
      <c r="AZ82" s="24">
        <f t="shared" si="32"/>
        <v>234223868.87037003</v>
      </c>
      <c r="BA82" s="24">
        <f t="shared" si="32"/>
        <v>235149687.43200669</v>
      </c>
      <c r="BB82" s="24">
        <f t="shared" si="32"/>
        <v>236036527.3050068</v>
      </c>
      <c r="BC82" s="24">
        <f t="shared" si="32"/>
        <v>236884921.99139988</v>
      </c>
      <c r="BD82" s="24">
        <f t="shared" si="32"/>
        <v>237695405.79282627</v>
      </c>
      <c r="BE82" s="24">
        <f t="shared" si="32"/>
        <v>238468431.58563668</v>
      </c>
      <c r="BF82" s="24">
        <f t="shared" si="32"/>
        <v>239186409.64143929</v>
      </c>
      <c r="BG82" s="24">
        <f t="shared" si="32"/>
        <v>239683985.86028886</v>
      </c>
      <c r="BH82" s="24">
        <f t="shared" si="32"/>
        <v>239997792.78120032</v>
      </c>
      <c r="BI82" s="24">
        <f t="shared" si="32"/>
        <v>240312010.55469024</v>
      </c>
      <c r="BJ82" s="24">
        <f t="shared" si="32"/>
        <v>240626639.71866855</v>
      </c>
      <c r="BK82" s="24">
        <f t="shared" si="32"/>
        <v>240941680.81174943</v>
      </c>
      <c r="BL82" s="24">
        <f t="shared" si="32"/>
        <v>241257134.37325203</v>
      </c>
      <c r="BM82" s="24">
        <f t="shared" si="32"/>
        <v>241573000.94320178</v>
      </c>
    </row>
    <row r="83" spans="3:65" s="6" customFormat="1" x14ac:dyDescent="0.25">
      <c r="C83" s="18" t="str">
        <v>Roaming en terminación</v>
      </c>
      <c r="G83" s="18" t="str">
        <v>minutos</v>
      </c>
      <c r="N83" s="24">
        <f t="shared" ref="N83:AS83" si="33">N21*N$49</f>
        <v>0</v>
      </c>
      <c r="O83" s="24">
        <f t="shared" si="33"/>
        <v>0</v>
      </c>
      <c r="P83" s="24">
        <f t="shared" si="33"/>
        <v>0</v>
      </c>
      <c r="Q83" s="24">
        <f t="shared" si="33"/>
        <v>0</v>
      </c>
      <c r="R83" s="24">
        <f t="shared" si="33"/>
        <v>0</v>
      </c>
      <c r="S83" s="24">
        <f t="shared" si="33"/>
        <v>0</v>
      </c>
      <c r="T83" s="24">
        <f t="shared" si="33"/>
        <v>0</v>
      </c>
      <c r="U83" s="24">
        <f t="shared" si="33"/>
        <v>17290199.317406155</v>
      </c>
      <c r="V83" s="24">
        <f t="shared" si="33"/>
        <v>36378650.243286915</v>
      </c>
      <c r="W83" s="24">
        <f t="shared" si="33"/>
        <v>55306602.510330476</v>
      </c>
      <c r="X83" s="24">
        <f t="shared" si="33"/>
        <v>72807899.743312001</v>
      </c>
      <c r="Y83" s="24">
        <f t="shared" si="33"/>
        <v>97274699.555019721</v>
      </c>
      <c r="Z83" s="24">
        <f t="shared" si="33"/>
        <v>102932013.04518582</v>
      </c>
      <c r="AA83" s="24">
        <f t="shared" si="33"/>
        <v>108040635.05165999</v>
      </c>
      <c r="AB83" s="24">
        <f t="shared" si="33"/>
        <v>113083879.13488655</v>
      </c>
      <c r="AC83" s="24">
        <f t="shared" si="33"/>
        <v>118065450.16016775</v>
      </c>
      <c r="AD83" s="24">
        <f t="shared" si="33"/>
        <v>122992838.39567114</v>
      </c>
      <c r="AE83" s="24">
        <f t="shared" si="33"/>
        <v>127240145.71492688</v>
      </c>
      <c r="AF83" s="24">
        <f t="shared" si="33"/>
        <v>131398968.37844193</v>
      </c>
      <c r="AG83" s="24">
        <f t="shared" si="33"/>
        <v>135472267.34676024</v>
      </c>
      <c r="AH83" s="24">
        <f t="shared" si="33"/>
        <v>139463129.71647546</v>
      </c>
      <c r="AI83" s="24">
        <f t="shared" si="33"/>
        <v>141629832.87396276</v>
      </c>
      <c r="AJ83" s="24">
        <f t="shared" si="33"/>
        <v>142695387.90923846</v>
      </c>
      <c r="AK83" s="24">
        <f t="shared" si="33"/>
        <v>143734369.13010871</v>
      </c>
      <c r="AL83" s="24">
        <f t="shared" si="33"/>
        <v>144745853.71598396</v>
      </c>
      <c r="AM83" s="24">
        <f t="shared" si="33"/>
        <v>145729132.041816</v>
      </c>
      <c r="AN83" s="24">
        <f t="shared" si="33"/>
        <v>146685925.79170966</v>
      </c>
      <c r="AO83" s="24">
        <f t="shared" si="33"/>
        <v>147618111.66171548</v>
      </c>
      <c r="AP83" s="24">
        <f t="shared" si="33"/>
        <v>148525244.26383185</v>
      </c>
      <c r="AQ83" s="24">
        <f t="shared" si="33"/>
        <v>149406457.15080318</v>
      </c>
      <c r="AR83" s="24">
        <f t="shared" si="33"/>
        <v>150261490.51022172</v>
      </c>
      <c r="AS83" s="24">
        <f t="shared" si="33"/>
        <v>151090238.53240368</v>
      </c>
      <c r="AT83" s="24">
        <f t="shared" ref="AT83:BM83" si="34">AT21*AT$49</f>
        <v>151892608.63949338</v>
      </c>
      <c r="AU83" s="24">
        <f t="shared" si="34"/>
        <v>152668431.98115307</v>
      </c>
      <c r="AV83" s="24">
        <f t="shared" si="34"/>
        <v>153417574.16878441</v>
      </c>
      <c r="AW83" s="24">
        <f t="shared" si="34"/>
        <v>154140077.80312735</v>
      </c>
      <c r="AX83" s="24">
        <f t="shared" si="34"/>
        <v>154836120.39849097</v>
      </c>
      <c r="AY83" s="24">
        <f t="shared" si="34"/>
        <v>155505827.52980185</v>
      </c>
      <c r="AZ83" s="24">
        <f t="shared" si="34"/>
        <v>156149245.91358003</v>
      </c>
      <c r="BA83" s="24">
        <f t="shared" si="34"/>
        <v>156766458.28800446</v>
      </c>
      <c r="BB83" s="24">
        <f t="shared" si="34"/>
        <v>157357684.87000453</v>
      </c>
      <c r="BC83" s="24">
        <f t="shared" si="34"/>
        <v>157923281.32759991</v>
      </c>
      <c r="BD83" s="24">
        <f t="shared" si="34"/>
        <v>158463603.86188421</v>
      </c>
      <c r="BE83" s="24">
        <f t="shared" si="34"/>
        <v>158978954.39042446</v>
      </c>
      <c r="BF83" s="24">
        <f t="shared" si="34"/>
        <v>159457606.42762619</v>
      </c>
      <c r="BG83" s="24">
        <f t="shared" si="34"/>
        <v>159789323.90685925</v>
      </c>
      <c r="BH83" s="24">
        <f t="shared" si="34"/>
        <v>159998528.52080023</v>
      </c>
      <c r="BI83" s="24">
        <f t="shared" si="34"/>
        <v>160208007.03646019</v>
      </c>
      <c r="BJ83" s="24">
        <f t="shared" si="34"/>
        <v>160417759.81244573</v>
      </c>
      <c r="BK83" s="24">
        <f t="shared" si="34"/>
        <v>160627787.20783296</v>
      </c>
      <c r="BL83" s="24">
        <f t="shared" si="34"/>
        <v>160838089.58216804</v>
      </c>
      <c r="BM83" s="24">
        <f t="shared" si="34"/>
        <v>161048667.29546788</v>
      </c>
    </row>
    <row r="84" spans="3:65" s="6" customFormat="1" x14ac:dyDescent="0.25">
      <c r="C84" s="18" t="str">
        <v>SMS on-net</v>
      </c>
      <c r="G84" s="18" t="str">
        <v>mensajes</v>
      </c>
      <c r="N84" s="24">
        <f t="shared" ref="N84:AS84" si="35">N22*N$49</f>
        <v>0</v>
      </c>
      <c r="O84" s="24">
        <f t="shared" si="35"/>
        <v>0</v>
      </c>
      <c r="P84" s="24">
        <f t="shared" si="35"/>
        <v>0</v>
      </c>
      <c r="Q84" s="24">
        <f t="shared" si="35"/>
        <v>0</v>
      </c>
      <c r="R84" s="24">
        <f t="shared" si="35"/>
        <v>0</v>
      </c>
      <c r="S84" s="24">
        <f t="shared" si="35"/>
        <v>0</v>
      </c>
      <c r="T84" s="24">
        <f t="shared" si="35"/>
        <v>0</v>
      </c>
      <c r="U84" s="24">
        <f t="shared" si="35"/>
        <v>2148809050.6006804</v>
      </c>
      <c r="V84" s="24">
        <f t="shared" si="35"/>
        <v>3324224621.1545954</v>
      </c>
      <c r="W84" s="24">
        <f t="shared" si="35"/>
        <v>3329169978.1665897</v>
      </c>
      <c r="X84" s="24">
        <f t="shared" si="35"/>
        <v>2980676866.3520327</v>
      </c>
      <c r="Y84" s="24">
        <f t="shared" si="35"/>
        <v>2473748428.0562067</v>
      </c>
      <c r="Z84" s="24">
        <f t="shared" si="35"/>
        <v>1805253090.9850099</v>
      </c>
      <c r="AA84" s="24">
        <f t="shared" si="35"/>
        <v>1407066582.5063105</v>
      </c>
      <c r="AB84" s="24">
        <f t="shared" si="35"/>
        <v>1166532469.3113325</v>
      </c>
      <c r="AC84" s="24">
        <f t="shared" si="35"/>
        <v>1024982647.3672838</v>
      </c>
      <c r="AD84" s="24">
        <f t="shared" si="35"/>
        <v>951469005.35850847</v>
      </c>
      <c r="AE84" s="24">
        <f t="shared" si="35"/>
        <v>930457460.88113165</v>
      </c>
      <c r="AF84" s="24">
        <f t="shared" si="35"/>
        <v>927406195.62358272</v>
      </c>
      <c r="AG84" s="24">
        <f t="shared" si="35"/>
        <v>922856359.51968539</v>
      </c>
      <c r="AH84" s="24">
        <f t="shared" si="35"/>
        <v>945316101.27682662</v>
      </c>
      <c r="AI84" s="24">
        <f t="shared" si="35"/>
        <v>960002559.16447115</v>
      </c>
      <c r="AJ84" s="24">
        <f t="shared" si="35"/>
        <v>967225158.6693759</v>
      </c>
      <c r="AK84" s="24">
        <f t="shared" si="35"/>
        <v>974267634.1896776</v>
      </c>
      <c r="AL84" s="24">
        <f t="shared" si="35"/>
        <v>981123730.61577284</v>
      </c>
      <c r="AM84" s="24">
        <f t="shared" si="35"/>
        <v>987788637.93095505</v>
      </c>
      <c r="AN84" s="24">
        <f t="shared" si="35"/>
        <v>994274026.14226389</v>
      </c>
      <c r="AO84" s="24">
        <f t="shared" si="35"/>
        <v>1000592615.9666193</v>
      </c>
      <c r="AP84" s="24">
        <f t="shared" si="35"/>
        <v>1006741388.4523442</v>
      </c>
      <c r="AQ84" s="24">
        <f t="shared" si="35"/>
        <v>1012714470.6024449</v>
      </c>
      <c r="AR84" s="24">
        <f t="shared" si="35"/>
        <v>1018510101.3432033</v>
      </c>
      <c r="AS84" s="24">
        <f t="shared" si="35"/>
        <v>1024127563.4700218</v>
      </c>
      <c r="AT84" s="24">
        <f t="shared" ref="AT84:BM84" si="36">AT22*AT$49</f>
        <v>1029566229.4669566</v>
      </c>
      <c r="AU84" s="24">
        <f t="shared" si="36"/>
        <v>1034824954.8240336</v>
      </c>
      <c r="AV84" s="24">
        <f t="shared" si="36"/>
        <v>1039902828.6215982</v>
      </c>
      <c r="AW84" s="24">
        <f t="shared" si="36"/>
        <v>1044800139.6181598</v>
      </c>
      <c r="AX84" s="24">
        <f t="shared" si="36"/>
        <v>1049518091.0502652</v>
      </c>
      <c r="AY84" s="24">
        <f t="shared" si="36"/>
        <v>1054057534.0962883</v>
      </c>
      <c r="AZ84" s="24">
        <f t="shared" si="36"/>
        <v>1058418785.412529</v>
      </c>
      <c r="BA84" s="24">
        <f t="shared" si="36"/>
        <v>1062602405.8191333</v>
      </c>
      <c r="BB84" s="24">
        <f t="shared" si="36"/>
        <v>1066609888.0017269</v>
      </c>
      <c r="BC84" s="24">
        <f t="shared" si="36"/>
        <v>1070443642.7674276</v>
      </c>
      <c r="BD84" s="24">
        <f t="shared" si="36"/>
        <v>1074106084.5366607</v>
      </c>
      <c r="BE84" s="24">
        <f t="shared" si="36"/>
        <v>1077599259.7824841</v>
      </c>
      <c r="BF84" s="24">
        <f t="shared" si="36"/>
        <v>1080843683.4419534</v>
      </c>
      <c r="BG84" s="24">
        <f t="shared" si="36"/>
        <v>1083092147.783973</v>
      </c>
      <c r="BH84" s="24">
        <f t="shared" si="36"/>
        <v>1084510189.1718428</v>
      </c>
      <c r="BI84" s="24">
        <f t="shared" si="36"/>
        <v>1085930087.1343186</v>
      </c>
      <c r="BJ84" s="24">
        <f t="shared" si="36"/>
        <v>1087351844.1021261</v>
      </c>
      <c r="BK84" s="24">
        <f t="shared" si="36"/>
        <v>1088775462.5091732</v>
      </c>
      <c r="BL84" s="24">
        <f t="shared" si="36"/>
        <v>1090200944.7925544</v>
      </c>
      <c r="BM84" s="24">
        <f t="shared" si="36"/>
        <v>1091628293.392554</v>
      </c>
    </row>
    <row r="85" spans="3:65" s="6" customFormat="1" x14ac:dyDescent="0.25">
      <c r="C85" s="18" t="str">
        <v>SMS salientes a otras redes</v>
      </c>
      <c r="G85" s="18" t="str">
        <v>mensajes</v>
      </c>
      <c r="N85" s="24">
        <f t="shared" ref="N85:AS85" si="37">N23*N$49</f>
        <v>0</v>
      </c>
      <c r="O85" s="24">
        <f t="shared" si="37"/>
        <v>0</v>
      </c>
      <c r="P85" s="24">
        <f t="shared" si="37"/>
        <v>0</v>
      </c>
      <c r="Q85" s="24">
        <f t="shared" si="37"/>
        <v>0</v>
      </c>
      <c r="R85" s="24">
        <f t="shared" si="37"/>
        <v>0</v>
      </c>
      <c r="S85" s="24">
        <f t="shared" si="37"/>
        <v>0</v>
      </c>
      <c r="T85" s="24">
        <f t="shared" si="37"/>
        <v>0</v>
      </c>
      <c r="U85" s="24">
        <f t="shared" si="37"/>
        <v>935902053.39931905</v>
      </c>
      <c r="V85" s="24">
        <f t="shared" si="37"/>
        <v>1647276324.1254034</v>
      </c>
      <c r="W85" s="24">
        <f t="shared" si="37"/>
        <v>1830283632.2180903</v>
      </c>
      <c r="X85" s="24">
        <f t="shared" si="37"/>
        <v>1781718475.6767659</v>
      </c>
      <c r="Y85" s="24">
        <f t="shared" si="37"/>
        <v>1580963684.4890268</v>
      </c>
      <c r="Z85" s="24">
        <f t="shared" si="37"/>
        <v>1153730729.3617885</v>
      </c>
      <c r="AA85" s="24">
        <f t="shared" si="37"/>
        <v>899251170.15577781</v>
      </c>
      <c r="AB85" s="24">
        <f t="shared" si="37"/>
        <v>745526687.29037917</v>
      </c>
      <c r="AC85" s="24">
        <f t="shared" si="37"/>
        <v>655062707.40408492</v>
      </c>
      <c r="AD85" s="24">
        <f t="shared" si="37"/>
        <v>608080404.34842432</v>
      </c>
      <c r="AE85" s="24">
        <f t="shared" si="37"/>
        <v>594652002.17259717</v>
      </c>
      <c r="AF85" s="24">
        <f t="shared" si="37"/>
        <v>592701949.56853426</v>
      </c>
      <c r="AG85" s="24">
        <f t="shared" si="37"/>
        <v>589794165.74983323</v>
      </c>
      <c r="AH85" s="24">
        <f t="shared" si="37"/>
        <v>604148105.575858</v>
      </c>
      <c r="AI85" s="24">
        <f t="shared" si="37"/>
        <v>613534167.76019573</v>
      </c>
      <c r="AJ85" s="24">
        <f t="shared" si="37"/>
        <v>618150105.01370037</v>
      </c>
      <c r="AK85" s="24">
        <f t="shared" si="37"/>
        <v>622650925.67930388</v>
      </c>
      <c r="AL85" s="24">
        <f t="shared" si="37"/>
        <v>627032632.13905442</v>
      </c>
      <c r="AM85" s="24">
        <f t="shared" si="37"/>
        <v>631292150.32864976</v>
      </c>
      <c r="AN85" s="24">
        <f t="shared" si="37"/>
        <v>635436938.50743365</v>
      </c>
      <c r="AO85" s="24">
        <f t="shared" si="37"/>
        <v>639475126.43963873</v>
      </c>
      <c r="AP85" s="24">
        <f t="shared" si="37"/>
        <v>643404784.7241534</v>
      </c>
      <c r="AQ85" s="24">
        <f t="shared" si="37"/>
        <v>647222159.94981408</v>
      </c>
      <c r="AR85" s="24">
        <f t="shared" si="37"/>
        <v>650926126.62076902</v>
      </c>
      <c r="AS85" s="24">
        <f t="shared" si="37"/>
        <v>654516226.37415063</v>
      </c>
      <c r="AT85" s="24">
        <f t="shared" ref="AT85:BM85" si="38">AT23*AT$49</f>
        <v>657992058.16678584</v>
      </c>
      <c r="AU85" s="24">
        <f t="shared" si="38"/>
        <v>661352890.54648471</v>
      </c>
      <c r="AV85" s="24">
        <f t="shared" si="38"/>
        <v>664598141.34778631</v>
      </c>
      <c r="AW85" s="24">
        <f t="shared" si="38"/>
        <v>667727995.11521089</v>
      </c>
      <c r="AX85" s="24">
        <f t="shared" si="38"/>
        <v>670743220.83288944</v>
      </c>
      <c r="AY85" s="24">
        <f t="shared" si="38"/>
        <v>673644362.48584557</v>
      </c>
      <c r="AZ85" s="24">
        <f t="shared" si="38"/>
        <v>676431622.44797695</v>
      </c>
      <c r="BA85" s="24">
        <f t="shared" si="38"/>
        <v>679105359.13741302</v>
      </c>
      <c r="BB85" s="24">
        <f t="shared" si="38"/>
        <v>681666526.52414501</v>
      </c>
      <c r="BC85" s="24">
        <f t="shared" si="38"/>
        <v>684116665.34629357</v>
      </c>
      <c r="BD85" s="24">
        <f t="shared" si="38"/>
        <v>686457318.65123105</v>
      </c>
      <c r="BE85" s="24">
        <f t="shared" si="38"/>
        <v>688689794.33249593</v>
      </c>
      <c r="BF85" s="24">
        <f t="shared" si="38"/>
        <v>690763293.77348328</v>
      </c>
      <c r="BG85" s="24">
        <f t="shared" si="38"/>
        <v>692200279.21237648</v>
      </c>
      <c r="BH85" s="24">
        <f t="shared" si="38"/>
        <v>693106544.34099603</v>
      </c>
      <c r="BI85" s="24">
        <f t="shared" si="38"/>
        <v>694013995.99973953</v>
      </c>
      <c r="BJ85" s="24">
        <f t="shared" si="38"/>
        <v>694922635.74207556</v>
      </c>
      <c r="BK85" s="24">
        <f t="shared" si="38"/>
        <v>695832465.12350547</v>
      </c>
      <c r="BL85" s="24">
        <f t="shared" si="38"/>
        <v>696743485.70156741</v>
      </c>
      <c r="BM85" s="24">
        <f t="shared" si="38"/>
        <v>697655699.03583896</v>
      </c>
    </row>
    <row r="86" spans="3:65" s="6" customFormat="1" x14ac:dyDescent="0.25">
      <c r="C86" s="18" t="str">
        <v>SMS entrantes de otras redes</v>
      </c>
      <c r="G86" s="18" t="str">
        <v>mensajes</v>
      </c>
      <c r="N86" s="24">
        <f t="shared" ref="N86:AS86" si="39">N24*N$49</f>
        <v>0</v>
      </c>
      <c r="O86" s="24">
        <f t="shared" si="39"/>
        <v>0</v>
      </c>
      <c r="P86" s="24">
        <f t="shared" si="39"/>
        <v>0</v>
      </c>
      <c r="Q86" s="24">
        <f t="shared" si="39"/>
        <v>0</v>
      </c>
      <c r="R86" s="24">
        <f t="shared" si="39"/>
        <v>0</v>
      </c>
      <c r="S86" s="24">
        <f t="shared" si="39"/>
        <v>0</v>
      </c>
      <c r="T86" s="24">
        <f t="shared" si="39"/>
        <v>0</v>
      </c>
      <c r="U86" s="24">
        <f t="shared" si="39"/>
        <v>935902053.39931905</v>
      </c>
      <c r="V86" s="24">
        <f t="shared" si="39"/>
        <v>1647276324.1254034</v>
      </c>
      <c r="W86" s="24">
        <f t="shared" si="39"/>
        <v>1830283632.2180903</v>
      </c>
      <c r="X86" s="24">
        <f t="shared" si="39"/>
        <v>1781718475.6767659</v>
      </c>
      <c r="Y86" s="24">
        <f t="shared" si="39"/>
        <v>1580963684.4890268</v>
      </c>
      <c r="Z86" s="24">
        <f t="shared" si="39"/>
        <v>1153730729.3617885</v>
      </c>
      <c r="AA86" s="24">
        <f t="shared" si="39"/>
        <v>899251170.15577781</v>
      </c>
      <c r="AB86" s="24">
        <f t="shared" si="39"/>
        <v>745526687.29037917</v>
      </c>
      <c r="AC86" s="24">
        <f t="shared" si="39"/>
        <v>655062707.40408492</v>
      </c>
      <c r="AD86" s="24">
        <f t="shared" si="39"/>
        <v>608080404.34842432</v>
      </c>
      <c r="AE86" s="24">
        <f t="shared" si="39"/>
        <v>594652002.17259717</v>
      </c>
      <c r="AF86" s="24">
        <f t="shared" si="39"/>
        <v>592701949.56853426</v>
      </c>
      <c r="AG86" s="24">
        <f t="shared" si="39"/>
        <v>589794165.74983323</v>
      </c>
      <c r="AH86" s="24">
        <f t="shared" si="39"/>
        <v>604148105.575858</v>
      </c>
      <c r="AI86" s="24">
        <f t="shared" si="39"/>
        <v>613534167.76019573</v>
      </c>
      <c r="AJ86" s="24">
        <f t="shared" si="39"/>
        <v>618150105.01370037</v>
      </c>
      <c r="AK86" s="24">
        <f t="shared" si="39"/>
        <v>622650925.67930388</v>
      </c>
      <c r="AL86" s="24">
        <f t="shared" si="39"/>
        <v>627032632.13905442</v>
      </c>
      <c r="AM86" s="24">
        <f t="shared" si="39"/>
        <v>631292150.32864976</v>
      </c>
      <c r="AN86" s="24">
        <f t="shared" si="39"/>
        <v>635436938.50743365</v>
      </c>
      <c r="AO86" s="24">
        <f t="shared" si="39"/>
        <v>639475126.43963873</v>
      </c>
      <c r="AP86" s="24">
        <f t="shared" si="39"/>
        <v>643404784.7241534</v>
      </c>
      <c r="AQ86" s="24">
        <f t="shared" si="39"/>
        <v>647222159.94981408</v>
      </c>
      <c r="AR86" s="24">
        <f t="shared" si="39"/>
        <v>650926126.62076902</v>
      </c>
      <c r="AS86" s="24">
        <f t="shared" si="39"/>
        <v>654516226.37415063</v>
      </c>
      <c r="AT86" s="24">
        <f t="shared" ref="AT86:BM86" si="40">AT24*AT$49</f>
        <v>657992058.16678584</v>
      </c>
      <c r="AU86" s="24">
        <f t="shared" si="40"/>
        <v>661352890.54648471</v>
      </c>
      <c r="AV86" s="24">
        <f t="shared" si="40"/>
        <v>664598141.34778631</v>
      </c>
      <c r="AW86" s="24">
        <f t="shared" si="40"/>
        <v>667727995.11521089</v>
      </c>
      <c r="AX86" s="24">
        <f t="shared" si="40"/>
        <v>670743220.83288944</v>
      </c>
      <c r="AY86" s="24">
        <f t="shared" si="40"/>
        <v>673644362.48584557</v>
      </c>
      <c r="AZ86" s="24">
        <f t="shared" si="40"/>
        <v>676431622.44797695</v>
      </c>
      <c r="BA86" s="24">
        <f t="shared" si="40"/>
        <v>679105359.13741302</v>
      </c>
      <c r="BB86" s="24">
        <f t="shared" si="40"/>
        <v>681666526.52414501</v>
      </c>
      <c r="BC86" s="24">
        <f t="shared" si="40"/>
        <v>684116665.34629357</v>
      </c>
      <c r="BD86" s="24">
        <f t="shared" si="40"/>
        <v>686457318.65123105</v>
      </c>
      <c r="BE86" s="24">
        <f t="shared" si="40"/>
        <v>688689794.33249593</v>
      </c>
      <c r="BF86" s="24">
        <f t="shared" si="40"/>
        <v>690763293.77348328</v>
      </c>
      <c r="BG86" s="24">
        <f t="shared" si="40"/>
        <v>692200279.21237648</v>
      </c>
      <c r="BH86" s="24">
        <f t="shared" si="40"/>
        <v>693106544.34099603</v>
      </c>
      <c r="BI86" s="24">
        <f t="shared" si="40"/>
        <v>694013995.99973953</v>
      </c>
      <c r="BJ86" s="24">
        <f t="shared" si="40"/>
        <v>694922635.74207556</v>
      </c>
      <c r="BK86" s="24">
        <f t="shared" si="40"/>
        <v>695832465.12350547</v>
      </c>
      <c r="BL86" s="24">
        <f t="shared" si="40"/>
        <v>696743485.70156741</v>
      </c>
      <c r="BM86" s="24">
        <f t="shared" si="40"/>
        <v>697655699.03583896</v>
      </c>
    </row>
    <row r="87" spans="3:65" s="6" customFormat="1" x14ac:dyDescent="0.25">
      <c r="C87" s="18" t="str">
        <v>Recuperación de correo de voz</v>
      </c>
      <c r="G87" s="18" t="str">
        <v>minutos</v>
      </c>
      <c r="N87" s="24">
        <f t="shared" ref="N87:AS87" si="41">N25*N$49</f>
        <v>0</v>
      </c>
      <c r="O87" s="24">
        <f t="shared" si="41"/>
        <v>0</v>
      </c>
      <c r="P87" s="24">
        <f t="shared" si="41"/>
        <v>0</v>
      </c>
      <c r="Q87" s="24">
        <f t="shared" si="41"/>
        <v>0</v>
      </c>
      <c r="R87" s="24">
        <f t="shared" si="41"/>
        <v>0</v>
      </c>
      <c r="S87" s="24">
        <f t="shared" si="41"/>
        <v>0</v>
      </c>
      <c r="T87" s="24">
        <f t="shared" si="41"/>
        <v>0</v>
      </c>
      <c r="U87" s="24">
        <f t="shared" si="41"/>
        <v>113964941.26446702</v>
      </c>
      <c r="V87" s="24">
        <f t="shared" si="41"/>
        <v>241864506.75446209</v>
      </c>
      <c r="W87" s="24">
        <f t="shared" si="41"/>
        <v>367012698.48714119</v>
      </c>
      <c r="X87" s="24">
        <f t="shared" si="41"/>
        <v>482717222.28351319</v>
      </c>
      <c r="Y87" s="24">
        <f t="shared" si="41"/>
        <v>641185352.22655296</v>
      </c>
      <c r="Z87" s="24">
        <f t="shared" si="41"/>
        <v>675082265.03235781</v>
      </c>
      <c r="AA87" s="24">
        <f t="shared" si="41"/>
        <v>705072314.04923987</v>
      </c>
      <c r="AB87" s="24">
        <f t="shared" si="41"/>
        <v>734479758.00432682</v>
      </c>
      <c r="AC87" s="24">
        <f t="shared" si="41"/>
        <v>763145449.79884374</v>
      </c>
      <c r="AD87" s="24">
        <f t="shared" si="41"/>
        <v>791364585.68674254</v>
      </c>
      <c r="AE87" s="24">
        <f t="shared" si="41"/>
        <v>815093175.548756</v>
      </c>
      <c r="AF87" s="24">
        <f t="shared" si="41"/>
        <v>838323166.67377126</v>
      </c>
      <c r="AG87" s="24">
        <f t="shared" si="41"/>
        <v>860833139.50271821</v>
      </c>
      <c r="AH87" s="24">
        <f t="shared" si="41"/>
        <v>882649315.19842672</v>
      </c>
      <c r="AI87" s="24">
        <f t="shared" si="41"/>
        <v>896085857.68453431</v>
      </c>
      <c r="AJ87" s="24">
        <f t="shared" si="41"/>
        <v>903071645.29446399</v>
      </c>
      <c r="AK87" s="24">
        <f t="shared" si="41"/>
        <v>909875283.89484453</v>
      </c>
      <c r="AL87" s="24">
        <f t="shared" si="41"/>
        <v>916495365.25427306</v>
      </c>
      <c r="AM87" s="24">
        <f t="shared" si="41"/>
        <v>922935401.35397291</v>
      </c>
      <c r="AN87" s="24">
        <f t="shared" si="41"/>
        <v>929208573.46067357</v>
      </c>
      <c r="AO87" s="24">
        <f t="shared" si="41"/>
        <v>935317525.06542361</v>
      </c>
      <c r="AP87" s="24">
        <f t="shared" si="41"/>
        <v>941254390.50223553</v>
      </c>
      <c r="AQ87" s="24">
        <f t="shared" si="41"/>
        <v>947016335.0144968</v>
      </c>
      <c r="AR87" s="24">
        <f t="shared" si="41"/>
        <v>952603639.32891417</v>
      </c>
      <c r="AS87" s="24">
        <f t="shared" si="41"/>
        <v>958014903.57264209</v>
      </c>
      <c r="AT87" s="24">
        <f t="shared" ref="AT87:BM87" si="42">AT25*AT$49</f>
        <v>963247733.00619435</v>
      </c>
      <c r="AU87" s="24">
        <f t="shared" si="42"/>
        <v>968300909.66833782</v>
      </c>
      <c r="AV87" s="24">
        <f t="shared" si="42"/>
        <v>973174979.00774634</v>
      </c>
      <c r="AW87" s="24">
        <f t="shared" si="42"/>
        <v>977871172.7282896</v>
      </c>
      <c r="AX87" s="24">
        <f t="shared" si="42"/>
        <v>982389532.72591472</v>
      </c>
      <c r="AY87" s="24">
        <f t="shared" si="42"/>
        <v>986729024.17126453</v>
      </c>
      <c r="AZ87" s="24">
        <f t="shared" si="42"/>
        <v>990889539.51418889</v>
      </c>
      <c r="BA87" s="24">
        <f t="shared" si="42"/>
        <v>994872605.01901627</v>
      </c>
      <c r="BB87" s="24">
        <f t="shared" si="42"/>
        <v>998680450.02843404</v>
      </c>
      <c r="BC87" s="24">
        <f t="shared" si="42"/>
        <v>1002314572.554737</v>
      </c>
      <c r="BD87" s="24">
        <f t="shared" si="42"/>
        <v>1005775795.3916779</v>
      </c>
      <c r="BE87" s="24">
        <f t="shared" si="42"/>
        <v>1009065713.5156004</v>
      </c>
      <c r="BF87" s="24">
        <f t="shared" si="42"/>
        <v>1012114357.0978469</v>
      </c>
      <c r="BG87" s="24">
        <f t="shared" si="42"/>
        <v>1014226667.6934123</v>
      </c>
      <c r="BH87" s="24">
        <f t="shared" si="42"/>
        <v>1015559724.500738</v>
      </c>
      <c r="BI87" s="24">
        <f t="shared" si="42"/>
        <v>1016894533.3808281</v>
      </c>
      <c r="BJ87" s="24">
        <f t="shared" si="42"/>
        <v>1018231096.6364386</v>
      </c>
      <c r="BK87" s="24">
        <f t="shared" si="42"/>
        <v>1019569416.5733501</v>
      </c>
      <c r="BL87" s="24">
        <f t="shared" si="42"/>
        <v>1020909495.5003746</v>
      </c>
      <c r="BM87" s="24">
        <f t="shared" si="42"/>
        <v>1022251335.7293577</v>
      </c>
    </row>
    <row r="88" spans="3:65" s="6" customFormat="1" x14ac:dyDescent="0.25">
      <c r="C88" s="18" t="str">
        <v>Depósito de correo de voz</v>
      </c>
      <c r="G88" s="18" t="str">
        <v>minutos</v>
      </c>
      <c r="N88" s="24">
        <f t="shared" ref="N88:AS88" si="43">N26*N$49</f>
        <v>0</v>
      </c>
      <c r="O88" s="24">
        <f t="shared" si="43"/>
        <v>0</v>
      </c>
      <c r="P88" s="24">
        <f t="shared" si="43"/>
        <v>0</v>
      </c>
      <c r="Q88" s="24">
        <f t="shared" si="43"/>
        <v>0</v>
      </c>
      <c r="R88" s="24">
        <f t="shared" si="43"/>
        <v>0</v>
      </c>
      <c r="S88" s="24">
        <f t="shared" si="43"/>
        <v>0</v>
      </c>
      <c r="T88" s="24">
        <f t="shared" si="43"/>
        <v>0</v>
      </c>
      <c r="U88" s="24">
        <f t="shared" si="43"/>
        <v>136757929.51736042</v>
      </c>
      <c r="V88" s="24">
        <f t="shared" si="43"/>
        <v>290237408.10535443</v>
      </c>
      <c r="W88" s="24">
        <f t="shared" si="43"/>
        <v>440415238.18456942</v>
      </c>
      <c r="X88" s="24">
        <f t="shared" si="43"/>
        <v>579260666.74021578</v>
      </c>
      <c r="Y88" s="24">
        <f t="shared" si="43"/>
        <v>769422422.67186344</v>
      </c>
      <c r="Z88" s="24">
        <f t="shared" si="43"/>
        <v>810098718.03882933</v>
      </c>
      <c r="AA88" s="24">
        <f t="shared" si="43"/>
        <v>846086776.85908782</v>
      </c>
      <c r="AB88" s="24">
        <f t="shared" si="43"/>
        <v>881375709.60519218</v>
      </c>
      <c r="AC88" s="24">
        <f t="shared" si="43"/>
        <v>915774539.75861251</v>
      </c>
      <c r="AD88" s="24">
        <f t="shared" si="43"/>
        <v>949637502.82409108</v>
      </c>
      <c r="AE88" s="24">
        <f t="shared" si="43"/>
        <v>978111810.65850711</v>
      </c>
      <c r="AF88" s="24">
        <f t="shared" si="43"/>
        <v>1005987800.0085253</v>
      </c>
      <c r="AG88" s="24">
        <f t="shared" si="43"/>
        <v>1032999767.4032617</v>
      </c>
      <c r="AH88" s="24">
        <f t="shared" si="43"/>
        <v>1059179178.2381119</v>
      </c>
      <c r="AI88" s="24">
        <f t="shared" si="43"/>
        <v>1075303029.221441</v>
      </c>
      <c r="AJ88" s="24">
        <f t="shared" si="43"/>
        <v>1083685974.3533568</v>
      </c>
      <c r="AK88" s="24">
        <f t="shared" si="43"/>
        <v>1091850340.6738133</v>
      </c>
      <c r="AL88" s="24">
        <f t="shared" si="43"/>
        <v>1099794438.3051276</v>
      </c>
      <c r="AM88" s="24">
        <f t="shared" si="43"/>
        <v>1107522481.6247675</v>
      </c>
      <c r="AN88" s="24">
        <f t="shared" si="43"/>
        <v>1115050288.152808</v>
      </c>
      <c r="AO88" s="24">
        <f t="shared" si="43"/>
        <v>1122381030.0785084</v>
      </c>
      <c r="AP88" s="24">
        <f t="shared" si="43"/>
        <v>1129505268.6026826</v>
      </c>
      <c r="AQ88" s="24">
        <f t="shared" si="43"/>
        <v>1136419602.017396</v>
      </c>
      <c r="AR88" s="24">
        <f t="shared" si="43"/>
        <v>1143124367.1946969</v>
      </c>
      <c r="AS88" s="24">
        <f t="shared" si="43"/>
        <v>1149617884.2871704</v>
      </c>
      <c r="AT88" s="24">
        <f t="shared" ref="AT88:BM88" si="44">AT26*AT$49</f>
        <v>1155897279.6074331</v>
      </c>
      <c r="AU88" s="24">
        <f t="shared" si="44"/>
        <v>1161961091.6020055</v>
      </c>
      <c r="AV88" s="24">
        <f t="shared" si="44"/>
        <v>1167809974.8092954</v>
      </c>
      <c r="AW88" s="24">
        <f t="shared" si="44"/>
        <v>1173445407.2739475</v>
      </c>
      <c r="AX88" s="24">
        <f t="shared" si="44"/>
        <v>1178867439.2710974</v>
      </c>
      <c r="AY88" s="24">
        <f t="shared" si="44"/>
        <v>1184074829.0055172</v>
      </c>
      <c r="AZ88" s="24">
        <f t="shared" si="44"/>
        <v>1189067447.4170265</v>
      </c>
      <c r="BA88" s="24">
        <f t="shared" si="44"/>
        <v>1193847126.0228193</v>
      </c>
      <c r="BB88" s="24">
        <f t="shared" si="44"/>
        <v>1198416540.0341206</v>
      </c>
      <c r="BC88" s="24">
        <f t="shared" si="44"/>
        <v>1202777487.0656841</v>
      </c>
      <c r="BD88" s="24">
        <f t="shared" si="44"/>
        <v>1206930954.4700134</v>
      </c>
      <c r="BE88" s="24">
        <f t="shared" si="44"/>
        <v>1210878856.2187204</v>
      </c>
      <c r="BF88" s="24">
        <f t="shared" si="44"/>
        <v>1214537228.517416</v>
      </c>
      <c r="BG88" s="24">
        <f t="shared" si="44"/>
        <v>1217072001.2320945</v>
      </c>
      <c r="BH88" s="24">
        <f t="shared" si="44"/>
        <v>1218671669.4008856</v>
      </c>
      <c r="BI88" s="24">
        <f t="shared" si="44"/>
        <v>1220273440.0569937</v>
      </c>
      <c r="BJ88" s="24">
        <f t="shared" si="44"/>
        <v>1221877315.963726</v>
      </c>
      <c r="BK88" s="24">
        <f t="shared" si="44"/>
        <v>1223483299.8880198</v>
      </c>
      <c r="BL88" s="24">
        <f t="shared" si="44"/>
        <v>1225091394.6004493</v>
      </c>
      <c r="BM88" s="24">
        <f t="shared" si="44"/>
        <v>1226701602.8752294</v>
      </c>
    </row>
    <row r="89" spans="3:65" s="6" customFormat="1" x14ac:dyDescent="0.25">
      <c r="C89" s="18" t="str">
        <v xml:space="preserve">Datos GPRS </v>
      </c>
      <c r="G89" s="18" t="str">
        <v>megabytes</v>
      </c>
      <c r="N89" s="24">
        <f t="shared" ref="N89:AS89" si="45">N27*N$49</f>
        <v>0</v>
      </c>
      <c r="O89" s="24">
        <f t="shared" si="45"/>
        <v>0</v>
      </c>
      <c r="P89" s="24">
        <f t="shared" si="45"/>
        <v>0</v>
      </c>
      <c r="Q89" s="24">
        <f t="shared" si="45"/>
        <v>0</v>
      </c>
      <c r="R89" s="24">
        <f t="shared" si="45"/>
        <v>0</v>
      </c>
      <c r="S89" s="24">
        <f t="shared" si="45"/>
        <v>0</v>
      </c>
      <c r="T89" s="24">
        <f t="shared" si="45"/>
        <v>0</v>
      </c>
      <c r="U89" s="24">
        <f t="shared" si="45"/>
        <v>4466841.7413630867</v>
      </c>
      <c r="V89" s="24">
        <f t="shared" si="45"/>
        <v>17290377.977131534</v>
      </c>
      <c r="W89" s="24">
        <f t="shared" si="45"/>
        <v>53140403.970246844</v>
      </c>
      <c r="X89" s="24">
        <f t="shared" si="45"/>
        <v>142895449.75655144</v>
      </c>
      <c r="Y89" s="24">
        <f t="shared" si="45"/>
        <v>191579585.25294423</v>
      </c>
      <c r="Z89" s="24">
        <f t="shared" si="45"/>
        <v>175424827.18525362</v>
      </c>
      <c r="AA89" s="24">
        <f t="shared" si="45"/>
        <v>134289591.05861709</v>
      </c>
      <c r="AB89" s="24">
        <f t="shared" si="45"/>
        <v>88089632.160627916</v>
      </c>
      <c r="AC89" s="24">
        <f t="shared" si="45"/>
        <v>50589047.535256132</v>
      </c>
      <c r="AD89" s="24">
        <f t="shared" si="45"/>
        <v>28399685.738059498</v>
      </c>
      <c r="AE89" s="24">
        <f t="shared" si="45"/>
        <v>15441991.508174408</v>
      </c>
      <c r="AF89" s="24">
        <f t="shared" si="45"/>
        <v>8129947.3169360235</v>
      </c>
      <c r="AG89" s="24">
        <f t="shared" si="45"/>
        <v>4226258.7516994299</v>
      </c>
      <c r="AH89" s="24">
        <f t="shared" si="45"/>
        <v>2180639.7493789308</v>
      </c>
      <c r="AI89" s="24">
        <f t="shared" si="45"/>
        <v>2216670.9392725043</v>
      </c>
      <c r="AJ89" s="24">
        <f t="shared" si="45"/>
        <v>2233348.1098442795</v>
      </c>
      <c r="AK89" s="24">
        <f t="shared" si="45"/>
        <v>2249609.3694392298</v>
      </c>
      <c r="AL89" s="24">
        <f t="shared" si="45"/>
        <v>2265440.2748461934</v>
      </c>
      <c r="AM89" s="24">
        <f t="shared" si="45"/>
        <v>2280829.7196111814</v>
      </c>
      <c r="AN89" s="24">
        <f t="shared" si="45"/>
        <v>2295804.6500847228</v>
      </c>
      <c r="AO89" s="24">
        <f t="shared" si="45"/>
        <v>2310394.4387338501</v>
      </c>
      <c r="AP89" s="24">
        <f t="shared" si="45"/>
        <v>2324592.1147204302</v>
      </c>
      <c r="AQ89" s="24">
        <f t="shared" si="45"/>
        <v>2338384.1171412771</v>
      </c>
      <c r="AR89" s="24">
        <f t="shared" si="45"/>
        <v>2351766.379631259</v>
      </c>
      <c r="AS89" s="24">
        <f t="shared" si="45"/>
        <v>2364737.2461462612</v>
      </c>
      <c r="AT89" s="24">
        <f t="shared" ref="AT89:BM89" si="46">AT27*AT$49</f>
        <v>2377295.2677356075</v>
      </c>
      <c r="AU89" s="24">
        <f t="shared" si="46"/>
        <v>2389437.8016959266</v>
      </c>
      <c r="AV89" s="24">
        <f t="shared" si="46"/>
        <v>2401162.7446899861</v>
      </c>
      <c r="AW89" s="24">
        <f t="shared" si="46"/>
        <v>2412470.7634687135</v>
      </c>
      <c r="AX89" s="24">
        <f t="shared" si="46"/>
        <v>2423364.6363366661</v>
      </c>
      <c r="AY89" s="24">
        <f t="shared" si="46"/>
        <v>2433846.3286869023</v>
      </c>
      <c r="AZ89" s="24">
        <f t="shared" si="46"/>
        <v>2443916.5716870767</v>
      </c>
      <c r="BA89" s="24">
        <f t="shared" si="46"/>
        <v>2453576.660285526</v>
      </c>
      <c r="BB89" s="24">
        <f t="shared" si="46"/>
        <v>2462830.0411322801</v>
      </c>
      <c r="BC89" s="24">
        <f t="shared" si="46"/>
        <v>2471682.2808438311</v>
      </c>
      <c r="BD89" s="24">
        <f t="shared" si="46"/>
        <v>2480138.9543798924</v>
      </c>
      <c r="BE89" s="24">
        <f t="shared" si="46"/>
        <v>2488204.7871001107</v>
      </c>
      <c r="BF89" s="24">
        <f t="shared" si="46"/>
        <v>2495696.2459217343</v>
      </c>
      <c r="BG89" s="24">
        <f t="shared" si="46"/>
        <v>2500888.0087117031</v>
      </c>
      <c r="BH89" s="24">
        <f t="shared" si="46"/>
        <v>2504162.3032489107</v>
      </c>
      <c r="BI89" s="24">
        <f t="shared" si="46"/>
        <v>2507440.884665289</v>
      </c>
      <c r="BJ89" s="24">
        <f t="shared" si="46"/>
        <v>2510723.7585734478</v>
      </c>
      <c r="BK89" s="24">
        <f t="shared" si="46"/>
        <v>2514010.9305933448</v>
      </c>
      <c r="BL89" s="24">
        <f t="shared" si="46"/>
        <v>2517302.4063522932</v>
      </c>
      <c r="BM89" s="24">
        <f t="shared" si="46"/>
        <v>2520598.1914849756</v>
      </c>
    </row>
    <row r="90" spans="3:65" s="6" customFormat="1" x14ac:dyDescent="0.25">
      <c r="C90" s="18" t="str">
        <v>Datos EDGE</v>
      </c>
      <c r="G90" s="18" t="str">
        <v>megabytes</v>
      </c>
      <c r="N90" s="24">
        <f t="shared" ref="N90:AS90" si="47">N28*N$49</f>
        <v>0</v>
      </c>
      <c r="O90" s="24">
        <f t="shared" si="47"/>
        <v>0</v>
      </c>
      <c r="P90" s="24">
        <f t="shared" si="47"/>
        <v>0</v>
      </c>
      <c r="Q90" s="24">
        <f t="shared" si="47"/>
        <v>0</v>
      </c>
      <c r="R90" s="24">
        <f t="shared" si="47"/>
        <v>0</v>
      </c>
      <c r="S90" s="24">
        <f t="shared" si="47"/>
        <v>0</v>
      </c>
      <c r="T90" s="24">
        <f t="shared" si="47"/>
        <v>0</v>
      </c>
      <c r="U90" s="24">
        <f t="shared" si="47"/>
        <v>17867366.965452332</v>
      </c>
      <c r="V90" s="24">
        <f t="shared" si="47"/>
        <v>69161511.908526078</v>
      </c>
      <c r="W90" s="24">
        <f t="shared" si="47"/>
        <v>177134679.90082267</v>
      </c>
      <c r="X90" s="24">
        <f t="shared" si="47"/>
        <v>357238624.39137858</v>
      </c>
      <c r="Y90" s="24">
        <f t="shared" si="47"/>
        <v>478948963.13236064</v>
      </c>
      <c r="Z90" s="24">
        <f t="shared" si="47"/>
        <v>438562067.96313411</v>
      </c>
      <c r="AA90" s="24">
        <f t="shared" si="47"/>
        <v>335723977.64654267</v>
      </c>
      <c r="AB90" s="24">
        <f t="shared" si="47"/>
        <v>220224080.40156978</v>
      </c>
      <c r="AC90" s="24">
        <f t="shared" si="47"/>
        <v>126472618.83814031</v>
      </c>
      <c r="AD90" s="24">
        <f t="shared" si="47"/>
        <v>70999214.345148742</v>
      </c>
      <c r="AE90" s="24">
        <f t="shared" si="47"/>
        <v>38604978.770436019</v>
      </c>
      <c r="AF90" s="24">
        <f t="shared" si="47"/>
        <v>20324868.292340059</v>
      </c>
      <c r="AG90" s="24">
        <f t="shared" si="47"/>
        <v>10565646.879248574</v>
      </c>
      <c r="AH90" s="24">
        <f t="shared" si="47"/>
        <v>5451599.3734473269</v>
      </c>
      <c r="AI90" s="24">
        <f t="shared" si="47"/>
        <v>5541677.3481812607</v>
      </c>
      <c r="AJ90" s="24">
        <f t="shared" si="47"/>
        <v>5583370.2746106973</v>
      </c>
      <c r="AK90" s="24">
        <f t="shared" si="47"/>
        <v>5624023.4235980744</v>
      </c>
      <c r="AL90" s="24">
        <f t="shared" si="47"/>
        <v>5663600.6871154839</v>
      </c>
      <c r="AM90" s="24">
        <f t="shared" si="47"/>
        <v>5702074.2990279533</v>
      </c>
      <c r="AN90" s="24">
        <f t="shared" si="47"/>
        <v>5739511.6252118079</v>
      </c>
      <c r="AO90" s="24">
        <f t="shared" si="47"/>
        <v>5775986.0968346251</v>
      </c>
      <c r="AP90" s="24">
        <f t="shared" si="47"/>
        <v>5811480.2868010746</v>
      </c>
      <c r="AQ90" s="24">
        <f t="shared" si="47"/>
        <v>5845960.2928531924</v>
      </c>
      <c r="AR90" s="24">
        <f t="shared" si="47"/>
        <v>5879415.9490781473</v>
      </c>
      <c r="AS90" s="24">
        <f t="shared" si="47"/>
        <v>5911843.1153656533</v>
      </c>
      <c r="AT90" s="24">
        <f t="shared" ref="AT90:BM90" si="48">AT28*AT$49</f>
        <v>5943238.1693390179</v>
      </c>
      <c r="AU90" s="24">
        <f t="shared" si="48"/>
        <v>5973594.5042398162</v>
      </c>
      <c r="AV90" s="24">
        <f t="shared" si="48"/>
        <v>6002906.8617249643</v>
      </c>
      <c r="AW90" s="24">
        <f t="shared" si="48"/>
        <v>6031176.9086717833</v>
      </c>
      <c r="AX90" s="24">
        <f t="shared" si="48"/>
        <v>6058411.590841664</v>
      </c>
      <c r="AY90" s="24">
        <f t="shared" si="48"/>
        <v>6084615.8217172567</v>
      </c>
      <c r="AZ90" s="24">
        <f t="shared" si="48"/>
        <v>6109791.4292176915</v>
      </c>
      <c r="BA90" s="24">
        <f t="shared" si="48"/>
        <v>6133941.6507138144</v>
      </c>
      <c r="BB90" s="24">
        <f t="shared" si="48"/>
        <v>6157075.1028307015</v>
      </c>
      <c r="BC90" s="24">
        <f t="shared" si="48"/>
        <v>6179205.7021095781</v>
      </c>
      <c r="BD90" s="24">
        <f t="shared" si="48"/>
        <v>6200347.3859497309</v>
      </c>
      <c r="BE90" s="24">
        <f t="shared" si="48"/>
        <v>6220511.9677502764</v>
      </c>
      <c r="BF90" s="24">
        <f t="shared" si="48"/>
        <v>6239240.6148043359</v>
      </c>
      <c r="BG90" s="24">
        <f t="shared" si="48"/>
        <v>6252220.0217792587</v>
      </c>
      <c r="BH90" s="24">
        <f t="shared" si="48"/>
        <v>6260405.7581222765</v>
      </c>
      <c r="BI90" s="24">
        <f t="shared" si="48"/>
        <v>6268602.2116632229</v>
      </c>
      <c r="BJ90" s="24">
        <f t="shared" si="48"/>
        <v>6276809.3964336198</v>
      </c>
      <c r="BK90" s="24">
        <f t="shared" si="48"/>
        <v>6285027.3264833624</v>
      </c>
      <c r="BL90" s="24">
        <f t="shared" si="48"/>
        <v>6293256.0158807337</v>
      </c>
      <c r="BM90" s="24">
        <f t="shared" si="48"/>
        <v>6301495.4787124386</v>
      </c>
    </row>
    <row r="91" spans="3:65" s="6" customFormat="1" x14ac:dyDescent="0.25">
      <c r="C91" s="18" t="str">
        <v>Datos Release 99</v>
      </c>
      <c r="G91" s="18" t="str">
        <v>megabytes</v>
      </c>
      <c r="N91" s="24">
        <f t="shared" ref="N91:AS91" si="49">N29*N$49</f>
        <v>0</v>
      </c>
      <c r="O91" s="24">
        <f t="shared" si="49"/>
        <v>0</v>
      </c>
      <c r="P91" s="24">
        <f t="shared" si="49"/>
        <v>0</v>
      </c>
      <c r="Q91" s="24">
        <f t="shared" si="49"/>
        <v>0</v>
      </c>
      <c r="R91" s="24">
        <f t="shared" si="49"/>
        <v>0</v>
      </c>
      <c r="S91" s="24">
        <f t="shared" si="49"/>
        <v>0</v>
      </c>
      <c r="T91" s="24">
        <f t="shared" si="49"/>
        <v>0</v>
      </c>
      <c r="U91" s="24">
        <f t="shared" si="49"/>
        <v>67002626.120446235</v>
      </c>
      <c r="V91" s="24">
        <f t="shared" si="49"/>
        <v>129677834.82848638</v>
      </c>
      <c r="W91" s="24">
        <f t="shared" si="49"/>
        <v>177134679.90082267</v>
      </c>
      <c r="X91" s="24">
        <f t="shared" si="49"/>
        <v>535857936.5870679</v>
      </c>
      <c r="Y91" s="24">
        <f t="shared" si="49"/>
        <v>957897926.26472127</v>
      </c>
      <c r="Z91" s="24">
        <f t="shared" si="49"/>
        <v>1754248271.8525364</v>
      </c>
      <c r="AA91" s="24">
        <f t="shared" si="49"/>
        <v>2685791821.1723413</v>
      </c>
      <c r="AB91" s="24">
        <f t="shared" si="49"/>
        <v>2818868229.1400933</v>
      </c>
      <c r="AC91" s="24">
        <f t="shared" si="49"/>
        <v>2428274281.6922941</v>
      </c>
      <c r="AD91" s="24">
        <f t="shared" si="49"/>
        <v>2271974859.0447598</v>
      </c>
      <c r="AE91" s="24">
        <f t="shared" si="49"/>
        <v>1976574913.0463243</v>
      </c>
      <c r="AF91" s="24">
        <f t="shared" si="49"/>
        <v>1560949884.8517163</v>
      </c>
      <c r="AG91" s="24">
        <f t="shared" si="49"/>
        <v>1081922240.4350541</v>
      </c>
      <c r="AH91" s="24">
        <f t="shared" si="49"/>
        <v>558243775.84100628</v>
      </c>
      <c r="AI91" s="24">
        <f t="shared" si="49"/>
        <v>567467760.4537611</v>
      </c>
      <c r="AJ91" s="24">
        <f t="shared" si="49"/>
        <v>571737116.12013555</v>
      </c>
      <c r="AK91" s="24">
        <f t="shared" si="49"/>
        <v>575899998.57644284</v>
      </c>
      <c r="AL91" s="24">
        <f t="shared" si="49"/>
        <v>579952710.36062551</v>
      </c>
      <c r="AM91" s="24">
        <f t="shared" si="49"/>
        <v>583892408.22046244</v>
      </c>
      <c r="AN91" s="24">
        <f t="shared" si="49"/>
        <v>587725990.42168903</v>
      </c>
      <c r="AO91" s="24">
        <f t="shared" si="49"/>
        <v>591460976.31586564</v>
      </c>
      <c r="AP91" s="24">
        <f t="shared" si="49"/>
        <v>595095581.36843014</v>
      </c>
      <c r="AQ91" s="24">
        <f t="shared" si="49"/>
        <v>598626333.98816693</v>
      </c>
      <c r="AR91" s="24">
        <f t="shared" si="49"/>
        <v>602052193.18560231</v>
      </c>
      <c r="AS91" s="24">
        <f t="shared" si="49"/>
        <v>605372735.01344287</v>
      </c>
      <c r="AT91" s="24">
        <f t="shared" ref="AT91:BM91" si="50">AT29*AT$49</f>
        <v>608587588.54031551</v>
      </c>
      <c r="AU91" s="24">
        <f t="shared" si="50"/>
        <v>611696077.2341572</v>
      </c>
      <c r="AV91" s="24">
        <f t="shared" si="50"/>
        <v>614697662.64063644</v>
      </c>
      <c r="AW91" s="24">
        <f t="shared" si="50"/>
        <v>617592515.44799066</v>
      </c>
      <c r="AX91" s="24">
        <f t="shared" si="50"/>
        <v>620381346.90218651</v>
      </c>
      <c r="AY91" s="24">
        <f t="shared" si="50"/>
        <v>623064660.14384699</v>
      </c>
      <c r="AZ91" s="24">
        <f t="shared" si="50"/>
        <v>625642642.35189164</v>
      </c>
      <c r="BA91" s="24">
        <f t="shared" si="50"/>
        <v>628115625.03309464</v>
      </c>
      <c r="BB91" s="24">
        <f t="shared" si="50"/>
        <v>630484490.52986372</v>
      </c>
      <c r="BC91" s="24">
        <f t="shared" si="50"/>
        <v>632750663.89602077</v>
      </c>
      <c r="BD91" s="24">
        <f t="shared" si="50"/>
        <v>634915572.32125247</v>
      </c>
      <c r="BE91" s="24">
        <f t="shared" si="50"/>
        <v>636980425.49762833</v>
      </c>
      <c r="BF91" s="24">
        <f t="shared" si="50"/>
        <v>638898238.95596397</v>
      </c>
      <c r="BG91" s="24">
        <f t="shared" si="50"/>
        <v>640227330.230196</v>
      </c>
      <c r="BH91" s="24">
        <f t="shared" si="50"/>
        <v>641065549.63172114</v>
      </c>
      <c r="BI91" s="24">
        <f t="shared" si="50"/>
        <v>641904866.47431397</v>
      </c>
      <c r="BJ91" s="24">
        <f t="shared" si="50"/>
        <v>642745282.19480264</v>
      </c>
      <c r="BK91" s="24">
        <f t="shared" si="50"/>
        <v>643586798.23189628</v>
      </c>
      <c r="BL91" s="24">
        <f t="shared" si="50"/>
        <v>644429416.02618706</v>
      </c>
      <c r="BM91" s="24">
        <f t="shared" si="50"/>
        <v>645273137.02015376</v>
      </c>
    </row>
    <row r="92" spans="3:65" s="6" customFormat="1" x14ac:dyDescent="0.25">
      <c r="C92" s="18" t="str">
        <v>Datos - HSDPA</v>
      </c>
      <c r="G92" s="18" t="str">
        <v>megabytes</v>
      </c>
      <c r="N92" s="24">
        <f t="shared" ref="N92:AG92" si="51">N30*N$49</f>
        <v>0</v>
      </c>
      <c r="O92" s="24">
        <f t="shared" si="51"/>
        <v>0</v>
      </c>
      <c r="P92" s="24">
        <f t="shared" si="51"/>
        <v>0</v>
      </c>
      <c r="Q92" s="24">
        <f t="shared" si="51"/>
        <v>0</v>
      </c>
      <c r="R92" s="24">
        <f t="shared" si="51"/>
        <v>0</v>
      </c>
      <c r="S92" s="24">
        <f t="shared" si="51"/>
        <v>0</v>
      </c>
      <c r="T92" s="24">
        <f t="shared" si="51"/>
        <v>0</v>
      </c>
      <c r="U92" s="24">
        <f t="shared" si="51"/>
        <v>303745238.41268963</v>
      </c>
      <c r="V92" s="24">
        <f t="shared" si="51"/>
        <v>1653392394.0632014</v>
      </c>
      <c r="W92" s="24">
        <f t="shared" si="51"/>
        <v>6805514401.789607</v>
      </c>
      <c r="X92" s="24">
        <f t="shared" si="51"/>
        <v>22652501172.657314</v>
      </c>
      <c r="Y92" s="24">
        <f t="shared" si="51"/>
        <v>53412388368.520844</v>
      </c>
      <c r="Z92" s="24">
        <f t="shared" si="51"/>
        <v>87453661972.528564</v>
      </c>
      <c r="AA92" s="24">
        <f t="shared" si="51"/>
        <v>111463717818.42862</v>
      </c>
      <c r="AB92" s="24">
        <f t="shared" si="51"/>
        <v>124631413821.66042</v>
      </c>
      <c r="AC92" s="24">
        <f t="shared" si="51"/>
        <v>128507563275.246</v>
      </c>
      <c r="AD92" s="24">
        <f t="shared" si="51"/>
        <v>133166836417.90442</v>
      </c>
      <c r="AE92" s="24">
        <f t="shared" si="51"/>
        <v>132681065486.32382</v>
      </c>
      <c r="AF92" s="24">
        <f t="shared" si="51"/>
        <v>122484363536.17764</v>
      </c>
      <c r="AG92" s="24">
        <f t="shared" si="51"/>
        <v>118620200543.91736</v>
      </c>
      <c r="AH92" s="24">
        <f t="shared" ref="AH92:BH92" si="52">AH30*AH$49</f>
        <v>108655663564.19745</v>
      </c>
      <c r="AI92" s="24">
        <f t="shared" si="52"/>
        <v>110451004976.28024</v>
      </c>
      <c r="AJ92" s="24">
        <f t="shared" si="52"/>
        <v>111281985442.15756</v>
      </c>
      <c r="AK92" s="24">
        <f t="shared" si="52"/>
        <v>112092242135.03049</v>
      </c>
      <c r="AL92" s="24">
        <f t="shared" si="52"/>
        <v>112881055386.87807</v>
      </c>
      <c r="AM92" s="24">
        <f t="shared" si="52"/>
        <v>113647871791.69714</v>
      </c>
      <c r="AN92" s="24">
        <f t="shared" si="52"/>
        <v>114394034016.74776</v>
      </c>
      <c r="AO92" s="24">
        <f t="shared" si="52"/>
        <v>115121005616.42799</v>
      </c>
      <c r="AP92" s="24">
        <f t="shared" si="52"/>
        <v>115828439251.82359</v>
      </c>
      <c r="AQ92" s="24">
        <f t="shared" si="52"/>
        <v>116515659218.04819</v>
      </c>
      <c r="AR92" s="24">
        <f t="shared" si="52"/>
        <v>117182462898.59807</v>
      </c>
      <c r="AS92" s="24">
        <f t="shared" si="52"/>
        <v>117828767777.05936</v>
      </c>
      <c r="AT92" s="24">
        <f t="shared" si="52"/>
        <v>118454501655.95087</v>
      </c>
      <c r="AU92" s="24">
        <f t="shared" si="52"/>
        <v>119059532856.16864</v>
      </c>
      <c r="AV92" s="24">
        <f t="shared" si="52"/>
        <v>119643756573.8344</v>
      </c>
      <c r="AW92" s="24">
        <f t="shared" si="52"/>
        <v>120207206031.43004</v>
      </c>
      <c r="AX92" s="24">
        <f t="shared" si="52"/>
        <v>120750019664.71748</v>
      </c>
      <c r="AY92" s="24">
        <f t="shared" si="52"/>
        <v>121272295404.17195</v>
      </c>
      <c r="AZ92" s="24">
        <f t="shared" si="52"/>
        <v>121774069681.99492</v>
      </c>
      <c r="BA92" s="24">
        <f t="shared" si="52"/>
        <v>122255407022.1275</v>
      </c>
      <c r="BB92" s="24">
        <f t="shared" si="52"/>
        <v>122716479162.26558</v>
      </c>
      <c r="BC92" s="24">
        <f t="shared" si="52"/>
        <v>123157563472.57491</v>
      </c>
      <c r="BD92" s="24">
        <f t="shared" si="52"/>
        <v>123578937738.94247</v>
      </c>
      <c r="BE92" s="24">
        <f t="shared" si="52"/>
        <v>123980837413.8717</v>
      </c>
      <c r="BF92" s="24">
        <f t="shared" si="52"/>
        <v>124354117516.44673</v>
      </c>
      <c r="BG92" s="24">
        <f t="shared" si="52"/>
        <v>124612809687.48172</v>
      </c>
      <c r="BH92" s="24">
        <f t="shared" si="52"/>
        <v>124775959352.96233</v>
      </c>
      <c r="BI92" s="24">
        <f t="shared" ref="BI92:BM104" si="53">BI30*BI$49</f>
        <v>124939322622.59332</v>
      </c>
      <c r="BJ92" s="24">
        <f t="shared" si="53"/>
        <v>125102899776.03656</v>
      </c>
      <c r="BK92" s="24">
        <f t="shared" si="53"/>
        <v>125266691093.32005</v>
      </c>
      <c r="BL92" s="24">
        <f t="shared" si="53"/>
        <v>125430696854.83839</v>
      </c>
      <c r="BM92" s="24">
        <f t="shared" si="53"/>
        <v>125594917341.35324</v>
      </c>
    </row>
    <row r="93" spans="3:65" s="6" customFormat="1" x14ac:dyDescent="0.25">
      <c r="C93" s="18" t="str">
        <v>Datos - HSUPA</v>
      </c>
      <c r="G93" s="18" t="str">
        <v>megabytes</v>
      </c>
      <c r="N93" s="24">
        <f t="shared" ref="N93:AG93" si="54">N31*N$49</f>
        <v>0</v>
      </c>
      <c r="O93" s="24">
        <f t="shared" si="54"/>
        <v>0</v>
      </c>
      <c r="P93" s="24">
        <f t="shared" si="54"/>
        <v>0</v>
      </c>
      <c r="Q93" s="24">
        <f t="shared" si="54"/>
        <v>0</v>
      </c>
      <c r="R93" s="24">
        <f t="shared" si="54"/>
        <v>0</v>
      </c>
      <c r="S93" s="24">
        <f t="shared" si="54"/>
        <v>0</v>
      </c>
      <c r="T93" s="24">
        <f t="shared" si="54"/>
        <v>0</v>
      </c>
      <c r="U93" s="24">
        <f t="shared" si="54"/>
        <v>53602100.896357</v>
      </c>
      <c r="V93" s="24">
        <f t="shared" si="54"/>
        <v>291775128.36409444</v>
      </c>
      <c r="W93" s="24">
        <f t="shared" si="54"/>
        <v>1200973129.7275779</v>
      </c>
      <c r="X93" s="24">
        <f t="shared" si="54"/>
        <v>3997500206.939527</v>
      </c>
      <c r="Y93" s="24">
        <f t="shared" si="54"/>
        <v>9425715594.4448566</v>
      </c>
      <c r="Z93" s="24">
        <f t="shared" si="54"/>
        <v>15432999171.62269</v>
      </c>
      <c r="AA93" s="24">
        <f t="shared" si="54"/>
        <v>19670067850.31094</v>
      </c>
      <c r="AB93" s="24">
        <f t="shared" si="54"/>
        <v>21993778909.704781</v>
      </c>
      <c r="AC93" s="24">
        <f t="shared" si="54"/>
        <v>22677805283.866943</v>
      </c>
      <c r="AD93" s="24">
        <f t="shared" si="54"/>
        <v>23500029956.100784</v>
      </c>
      <c r="AE93" s="24">
        <f t="shared" si="54"/>
        <v>23414305674.057148</v>
      </c>
      <c r="AF93" s="24">
        <f t="shared" si="54"/>
        <v>21614887682.854881</v>
      </c>
      <c r="AG93" s="24">
        <f t="shared" si="54"/>
        <v>20932976566.573654</v>
      </c>
      <c r="AH93" s="24">
        <f t="shared" ref="AH93:BH93" si="55">AH31*AH$49</f>
        <v>19174528864.270142</v>
      </c>
      <c r="AI93" s="24">
        <f t="shared" si="55"/>
        <v>19491353819.343575</v>
      </c>
      <c r="AJ93" s="24">
        <f t="shared" si="55"/>
        <v>19637997430.968983</v>
      </c>
      <c r="AK93" s="24">
        <f t="shared" si="55"/>
        <v>19780983906.181854</v>
      </c>
      <c r="AL93" s="24">
        <f t="shared" si="55"/>
        <v>19920186244.743195</v>
      </c>
      <c r="AM93" s="24">
        <f t="shared" si="55"/>
        <v>20055506786.770088</v>
      </c>
      <c r="AN93" s="24">
        <f t="shared" si="55"/>
        <v>20187182473.543724</v>
      </c>
      <c r="AO93" s="24">
        <f t="shared" si="55"/>
        <v>20315471579.369648</v>
      </c>
      <c r="AP93" s="24">
        <f t="shared" si="55"/>
        <v>20440312809.145344</v>
      </c>
      <c r="AQ93" s="24">
        <f t="shared" si="55"/>
        <v>20561586920.832035</v>
      </c>
      <c r="AR93" s="24">
        <f t="shared" si="55"/>
        <v>20679258158.576134</v>
      </c>
      <c r="AS93" s="24">
        <f t="shared" si="55"/>
        <v>20793311960.657536</v>
      </c>
      <c r="AT93" s="24">
        <f t="shared" si="55"/>
        <v>20903735586.344273</v>
      </c>
      <c r="AU93" s="24">
        <f t="shared" si="55"/>
        <v>21010505798.147408</v>
      </c>
      <c r="AV93" s="24">
        <f t="shared" si="55"/>
        <v>21113604101.264896</v>
      </c>
      <c r="AW93" s="24">
        <f t="shared" si="55"/>
        <v>21213036358.487656</v>
      </c>
      <c r="AX93" s="24">
        <f t="shared" si="55"/>
        <v>21308826999.656029</v>
      </c>
      <c r="AY93" s="24">
        <f t="shared" si="55"/>
        <v>21400993306.618584</v>
      </c>
      <c r="AZ93" s="24">
        <f t="shared" si="55"/>
        <v>21489541708.587341</v>
      </c>
      <c r="BA93" s="24">
        <f t="shared" si="55"/>
        <v>21574483592.140152</v>
      </c>
      <c r="BB93" s="24">
        <f t="shared" si="55"/>
        <v>21655849263.929226</v>
      </c>
      <c r="BC93" s="24">
        <f t="shared" si="55"/>
        <v>21733687671.630871</v>
      </c>
      <c r="BD93" s="24">
        <f t="shared" si="55"/>
        <v>21808047836.28397</v>
      </c>
      <c r="BE93" s="24">
        <f t="shared" si="55"/>
        <v>21878971308.330303</v>
      </c>
      <c r="BF93" s="24">
        <f t="shared" si="55"/>
        <v>21944844267.608253</v>
      </c>
      <c r="BG93" s="24">
        <f t="shared" si="55"/>
        <v>21990495827.202663</v>
      </c>
      <c r="BH93" s="24">
        <f t="shared" si="55"/>
        <v>22019286944.640411</v>
      </c>
      <c r="BI93" s="24">
        <f t="shared" si="53"/>
        <v>22048115756.928234</v>
      </c>
      <c r="BJ93" s="24">
        <f t="shared" si="53"/>
        <v>22076982313.418221</v>
      </c>
      <c r="BK93" s="24">
        <f t="shared" si="53"/>
        <v>22105886663.527073</v>
      </c>
      <c r="BL93" s="24">
        <f t="shared" si="53"/>
        <v>22134828856.736195</v>
      </c>
      <c r="BM93" s="24">
        <f t="shared" si="53"/>
        <v>22163808942.591751</v>
      </c>
    </row>
    <row r="94" spans="3:65" s="6" customFormat="1" x14ac:dyDescent="0.25">
      <c r="C94" s="18" t="str">
        <v>Datos - LTE</v>
      </c>
      <c r="G94" s="18" t="str">
        <v>megabytes</v>
      </c>
      <c r="N94" s="24">
        <f t="shared" ref="N94:AG94" si="56">N32*N$49</f>
        <v>0</v>
      </c>
      <c r="O94" s="24">
        <f t="shared" si="56"/>
        <v>0</v>
      </c>
      <c r="P94" s="24">
        <f t="shared" si="56"/>
        <v>0</v>
      </c>
      <c r="Q94" s="24">
        <f t="shared" si="56"/>
        <v>0</v>
      </c>
      <c r="R94" s="24">
        <f t="shared" si="56"/>
        <v>0</v>
      </c>
      <c r="S94" s="24">
        <f t="shared" si="56"/>
        <v>0</v>
      </c>
      <c r="T94" s="24">
        <f t="shared" si="56"/>
        <v>0</v>
      </c>
      <c r="U94" s="24">
        <f t="shared" si="56"/>
        <v>0</v>
      </c>
      <c r="V94" s="24">
        <f t="shared" si="56"/>
        <v>0</v>
      </c>
      <c r="W94" s="24">
        <f t="shared" si="56"/>
        <v>442836699.75205672</v>
      </c>
      <c r="X94" s="24">
        <f t="shared" si="56"/>
        <v>8037869048.8060188</v>
      </c>
      <c r="Y94" s="24">
        <f t="shared" si="56"/>
        <v>31323262188.85638</v>
      </c>
      <c r="Z94" s="24">
        <f t="shared" si="56"/>
        <v>70169930874.101456</v>
      </c>
      <c r="AA94" s="24">
        <f t="shared" si="56"/>
        <v>134289591058.61707</v>
      </c>
      <c r="AB94" s="24">
        <f t="shared" si="56"/>
        <v>202606153969.44418</v>
      </c>
      <c r="AC94" s="24">
        <f t="shared" si="56"/>
        <v>250921675774.87039</v>
      </c>
      <c r="AD94" s="24">
        <f t="shared" si="56"/>
        <v>295356731675.81879</v>
      </c>
      <c r="AE94" s="24">
        <f t="shared" si="56"/>
        <v>336017735217.87512</v>
      </c>
      <c r="AF94" s="24">
        <f t="shared" si="56"/>
        <v>374627972364.41193</v>
      </c>
      <c r="AG94" s="24">
        <f t="shared" si="56"/>
        <v>400311228960.97003</v>
      </c>
      <c r="AH94" s="24">
        <f t="shared" ref="AH94:BH94" si="57">AH32*AH$49</f>
        <v>429847707397.57477</v>
      </c>
      <c r="AI94" s="24">
        <f t="shared" si="57"/>
        <v>436950175549.39606</v>
      </c>
      <c r="AJ94" s="24">
        <f t="shared" si="57"/>
        <v>440237579412.50433</v>
      </c>
      <c r="AK94" s="24">
        <f t="shared" si="57"/>
        <v>443442998903.86096</v>
      </c>
      <c r="AL94" s="24">
        <f t="shared" si="57"/>
        <v>446563586977.68164</v>
      </c>
      <c r="AM94" s="24">
        <f t="shared" si="57"/>
        <v>449597154329.7561</v>
      </c>
      <c r="AN94" s="24">
        <f t="shared" si="57"/>
        <v>452549012624.70056</v>
      </c>
      <c r="AO94" s="24">
        <f t="shared" si="57"/>
        <v>455424951763.21655</v>
      </c>
      <c r="AP94" s="24">
        <f t="shared" si="57"/>
        <v>458223597653.69116</v>
      </c>
      <c r="AQ94" s="24">
        <f t="shared" si="57"/>
        <v>460942277170.88855</v>
      </c>
      <c r="AR94" s="24">
        <f t="shared" si="57"/>
        <v>463580188752.91382</v>
      </c>
      <c r="AS94" s="24">
        <f t="shared" si="57"/>
        <v>466137005960.35101</v>
      </c>
      <c r="AT94" s="24">
        <f t="shared" si="57"/>
        <v>468612443176.04291</v>
      </c>
      <c r="AU94" s="24">
        <f t="shared" si="57"/>
        <v>471005979470.30103</v>
      </c>
      <c r="AV94" s="24">
        <f t="shared" si="57"/>
        <v>473317200233.28998</v>
      </c>
      <c r="AW94" s="24">
        <f t="shared" si="57"/>
        <v>475546236894.95282</v>
      </c>
      <c r="AX94" s="24">
        <f t="shared" si="57"/>
        <v>477693637114.68359</v>
      </c>
      <c r="AY94" s="24">
        <f t="shared" si="57"/>
        <v>479759788310.76221</v>
      </c>
      <c r="AZ94" s="24">
        <f t="shared" si="57"/>
        <v>481744834610.95654</v>
      </c>
      <c r="BA94" s="24">
        <f t="shared" si="57"/>
        <v>483649031275.48291</v>
      </c>
      <c r="BB94" s="24">
        <f t="shared" si="57"/>
        <v>485473057707.99506</v>
      </c>
      <c r="BC94" s="24">
        <f t="shared" si="57"/>
        <v>487218011199.93604</v>
      </c>
      <c r="BD94" s="24">
        <f t="shared" si="57"/>
        <v>488884990687.36438</v>
      </c>
      <c r="BE94" s="24">
        <f t="shared" si="57"/>
        <v>490474927633.17377</v>
      </c>
      <c r="BF94" s="24">
        <f t="shared" si="57"/>
        <v>491951643996.09229</v>
      </c>
      <c r="BG94" s="24">
        <f t="shared" si="57"/>
        <v>492975044277.25104</v>
      </c>
      <c r="BH94" s="24">
        <f t="shared" si="57"/>
        <v>493620473216.42523</v>
      </c>
      <c r="BI94" s="24">
        <f t="shared" si="53"/>
        <v>494266747185.2218</v>
      </c>
      <c r="BJ94" s="24">
        <f t="shared" si="53"/>
        <v>494913867289.99805</v>
      </c>
      <c r="BK94" s="24">
        <f t="shared" si="53"/>
        <v>495561834638.56006</v>
      </c>
      <c r="BL94" s="24">
        <f t="shared" si="53"/>
        <v>496210650340.16406</v>
      </c>
      <c r="BM94" s="24">
        <f t="shared" si="53"/>
        <v>496860315505.51837</v>
      </c>
    </row>
    <row r="95" spans="3:65" s="6" customFormat="1" x14ac:dyDescent="0.25">
      <c r="C95" s="18" t="str">
        <v>Llamadas en tránsito Local</v>
      </c>
      <c r="G95" s="18" t="str">
        <v>minutos</v>
      </c>
      <c r="N95" s="24">
        <f t="shared" ref="N95:AG95" si="58">N33*N$49</f>
        <v>0</v>
      </c>
      <c r="O95" s="24">
        <f t="shared" si="58"/>
        <v>0</v>
      </c>
      <c r="P95" s="24">
        <f t="shared" si="58"/>
        <v>0</v>
      </c>
      <c r="Q95" s="24">
        <f t="shared" si="58"/>
        <v>0</v>
      </c>
      <c r="R95" s="24">
        <f t="shared" si="58"/>
        <v>0</v>
      </c>
      <c r="S95" s="24">
        <f t="shared" si="58"/>
        <v>0</v>
      </c>
      <c r="T95" s="24">
        <f t="shared" si="58"/>
        <v>0</v>
      </c>
      <c r="U95" s="24">
        <f t="shared" si="58"/>
        <v>0</v>
      </c>
      <c r="V95" s="24">
        <f t="shared" si="58"/>
        <v>0</v>
      </c>
      <c r="W95" s="24">
        <f t="shared" si="58"/>
        <v>0</v>
      </c>
      <c r="X95" s="24">
        <f t="shared" si="58"/>
        <v>0</v>
      </c>
      <c r="Y95" s="24">
        <f t="shared" si="58"/>
        <v>0</v>
      </c>
      <c r="Z95" s="24">
        <f t="shared" si="58"/>
        <v>0</v>
      </c>
      <c r="AA95" s="24">
        <f t="shared" si="58"/>
        <v>0</v>
      </c>
      <c r="AB95" s="24">
        <f t="shared" si="58"/>
        <v>0</v>
      </c>
      <c r="AC95" s="24">
        <f t="shared" si="58"/>
        <v>0</v>
      </c>
      <c r="AD95" s="24">
        <f t="shared" si="58"/>
        <v>0</v>
      </c>
      <c r="AE95" s="24">
        <f t="shared" si="58"/>
        <v>0</v>
      </c>
      <c r="AF95" s="24">
        <f t="shared" si="58"/>
        <v>0</v>
      </c>
      <c r="AG95" s="24">
        <f t="shared" si="58"/>
        <v>0</v>
      </c>
      <c r="AH95" s="24">
        <f t="shared" ref="AH95:BH95" si="59">AH33*AH$49</f>
        <v>0</v>
      </c>
      <c r="AI95" s="24">
        <f t="shared" si="59"/>
        <v>0</v>
      </c>
      <c r="AJ95" s="24">
        <f t="shared" si="59"/>
        <v>0</v>
      </c>
      <c r="AK95" s="24">
        <f t="shared" si="59"/>
        <v>0</v>
      </c>
      <c r="AL95" s="24">
        <f t="shared" si="59"/>
        <v>0</v>
      </c>
      <c r="AM95" s="24">
        <f t="shared" si="59"/>
        <v>0</v>
      </c>
      <c r="AN95" s="24">
        <f t="shared" si="59"/>
        <v>0</v>
      </c>
      <c r="AO95" s="24">
        <f t="shared" si="59"/>
        <v>0</v>
      </c>
      <c r="AP95" s="24">
        <f t="shared" si="59"/>
        <v>0</v>
      </c>
      <c r="AQ95" s="24">
        <f t="shared" si="59"/>
        <v>0</v>
      </c>
      <c r="AR95" s="24">
        <f t="shared" si="59"/>
        <v>0</v>
      </c>
      <c r="AS95" s="24">
        <f t="shared" si="59"/>
        <v>0</v>
      </c>
      <c r="AT95" s="24">
        <f t="shared" si="59"/>
        <v>0</v>
      </c>
      <c r="AU95" s="24">
        <f t="shared" si="59"/>
        <v>0</v>
      </c>
      <c r="AV95" s="24">
        <f t="shared" si="59"/>
        <v>0</v>
      </c>
      <c r="AW95" s="24">
        <f t="shared" si="59"/>
        <v>0</v>
      </c>
      <c r="AX95" s="24">
        <f t="shared" si="59"/>
        <v>0</v>
      </c>
      <c r="AY95" s="24">
        <f t="shared" si="59"/>
        <v>0</v>
      </c>
      <c r="AZ95" s="24">
        <f t="shared" si="59"/>
        <v>0</v>
      </c>
      <c r="BA95" s="24">
        <f t="shared" si="59"/>
        <v>0</v>
      </c>
      <c r="BB95" s="24">
        <f t="shared" si="59"/>
        <v>0</v>
      </c>
      <c r="BC95" s="24">
        <f t="shared" si="59"/>
        <v>0</v>
      </c>
      <c r="BD95" s="24">
        <f t="shared" si="59"/>
        <v>0</v>
      </c>
      <c r="BE95" s="24">
        <f t="shared" si="59"/>
        <v>0</v>
      </c>
      <c r="BF95" s="24">
        <f t="shared" si="59"/>
        <v>0</v>
      </c>
      <c r="BG95" s="24">
        <f t="shared" si="59"/>
        <v>0</v>
      </c>
      <c r="BH95" s="24">
        <f t="shared" si="59"/>
        <v>0</v>
      </c>
      <c r="BI95" s="24">
        <f t="shared" si="53"/>
        <v>0</v>
      </c>
      <c r="BJ95" s="24">
        <f t="shared" si="53"/>
        <v>0</v>
      </c>
      <c r="BK95" s="24">
        <f t="shared" si="53"/>
        <v>0</v>
      </c>
      <c r="BL95" s="24">
        <f t="shared" si="53"/>
        <v>0</v>
      </c>
      <c r="BM95" s="24">
        <f t="shared" si="53"/>
        <v>0</v>
      </c>
    </row>
    <row r="96" spans="3:65" s="6" customFormat="1" x14ac:dyDescent="0.25">
      <c r="C96" s="18" t="str">
        <v>Llamadas en tránsito Larga Distancia</v>
      </c>
      <c r="G96" s="18" t="str">
        <v>minutos</v>
      </c>
      <c r="N96" s="24">
        <f t="shared" ref="N96:AG96" si="60">N34*N$49</f>
        <v>0</v>
      </c>
      <c r="O96" s="24">
        <f t="shared" si="60"/>
        <v>0</v>
      </c>
      <c r="P96" s="24">
        <f t="shared" si="60"/>
        <v>0</v>
      </c>
      <c r="Q96" s="24">
        <f t="shared" si="60"/>
        <v>0</v>
      </c>
      <c r="R96" s="24">
        <f t="shared" si="60"/>
        <v>0</v>
      </c>
      <c r="S96" s="24">
        <f t="shared" si="60"/>
        <v>0</v>
      </c>
      <c r="T96" s="24">
        <f t="shared" si="60"/>
        <v>0</v>
      </c>
      <c r="U96" s="24">
        <f t="shared" si="60"/>
        <v>83569288.583906963</v>
      </c>
      <c r="V96" s="24">
        <f t="shared" si="60"/>
        <v>210497208.97545797</v>
      </c>
      <c r="W96" s="24">
        <f t="shared" si="60"/>
        <v>345596892.78225797</v>
      </c>
      <c r="X96" s="24">
        <f t="shared" si="60"/>
        <v>498028057.4743163</v>
      </c>
      <c r="Y96" s="24">
        <f t="shared" si="60"/>
        <v>665132308.86104727</v>
      </c>
      <c r="Z96" s="24">
        <f t="shared" si="60"/>
        <v>677751694.80103755</v>
      </c>
      <c r="AA96" s="24">
        <f t="shared" si="60"/>
        <v>689200301.40334213</v>
      </c>
      <c r="AB96" s="24">
        <f t="shared" si="60"/>
        <v>704470284.8722924</v>
      </c>
      <c r="AC96" s="24">
        <f t="shared" si="60"/>
        <v>719989093.56585932</v>
      </c>
      <c r="AD96" s="24">
        <f t="shared" si="60"/>
        <v>739080546.40294421</v>
      </c>
      <c r="AE96" s="24">
        <f t="shared" si="60"/>
        <v>756170884.82636702</v>
      </c>
      <c r="AF96" s="24">
        <f t="shared" si="60"/>
        <v>776504728.15059805</v>
      </c>
      <c r="AG96" s="24">
        <f t="shared" si="60"/>
        <v>796813258.4803344</v>
      </c>
      <c r="AH96" s="24">
        <f t="shared" ref="AH96:BH96" si="61">AH34*AH$49</f>
        <v>817115457.84348619</v>
      </c>
      <c r="AI96" s="24">
        <f t="shared" si="61"/>
        <v>827658976.02567124</v>
      </c>
      <c r="AJ96" s="24">
        <f t="shared" si="61"/>
        <v>835785316.7241503</v>
      </c>
      <c r="AK96" s="24">
        <f t="shared" si="61"/>
        <v>843655809.24076164</v>
      </c>
      <c r="AL96" s="24">
        <f t="shared" si="61"/>
        <v>851298287.04254866</v>
      </c>
      <c r="AM96" s="24">
        <f t="shared" si="61"/>
        <v>858770763.55744612</v>
      </c>
      <c r="AN96" s="24">
        <f t="shared" si="61"/>
        <v>866101207.65746808</v>
      </c>
      <c r="AO96" s="24">
        <f t="shared" si="61"/>
        <v>873226980.81651115</v>
      </c>
      <c r="AP96" s="24">
        <f t="shared" si="61"/>
        <v>880104197.79273665</v>
      </c>
      <c r="AQ96" s="24">
        <f t="shared" si="61"/>
        <v>886747784.09064925</v>
      </c>
      <c r="AR96" s="24">
        <f t="shared" si="61"/>
        <v>893170769.34286857</v>
      </c>
      <c r="AS96" s="24">
        <f t="shared" si="61"/>
        <v>899365893.14011705</v>
      </c>
      <c r="AT96" s="24">
        <f t="shared" si="61"/>
        <v>905317218.05030751</v>
      </c>
      <c r="AU96" s="24">
        <f t="shared" si="61"/>
        <v>911021744.61940908</v>
      </c>
      <c r="AV96" s="24">
        <f t="shared" si="61"/>
        <v>916489317.74468493</v>
      </c>
      <c r="AW96" s="24">
        <f t="shared" si="61"/>
        <v>921727447.02076399</v>
      </c>
      <c r="AX96" s="24">
        <f t="shared" si="61"/>
        <v>926727842.29657698</v>
      </c>
      <c r="AY96" s="24">
        <f t="shared" si="61"/>
        <v>931475767.58372295</v>
      </c>
      <c r="AZ96" s="24">
        <f t="shared" si="61"/>
        <v>935967686.56571519</v>
      </c>
      <c r="BA96" s="24">
        <f t="shared" si="61"/>
        <v>940211871.26218009</v>
      </c>
      <c r="BB96" s="24">
        <f t="shared" si="61"/>
        <v>944216133.26097643</v>
      </c>
      <c r="BC96" s="24">
        <f t="shared" si="61"/>
        <v>947976094.02997053</v>
      </c>
      <c r="BD96" s="24">
        <f t="shared" si="61"/>
        <v>951481829.41207016</v>
      </c>
      <c r="BE96" s="24">
        <f t="shared" si="61"/>
        <v>954732324.54607165</v>
      </c>
      <c r="BF96" s="24">
        <f t="shared" si="61"/>
        <v>957693773.92713857</v>
      </c>
      <c r="BG96" s="24">
        <f t="shared" si="61"/>
        <v>959742241.08803451</v>
      </c>
      <c r="BH96" s="24">
        <f t="shared" si="61"/>
        <v>961041431.93110824</v>
      </c>
      <c r="BI96" s="24">
        <f t="shared" si="53"/>
        <v>962342383.4832201</v>
      </c>
      <c r="BJ96" s="24">
        <f t="shared" si="53"/>
        <v>963645098.13334942</v>
      </c>
      <c r="BK96" s="24">
        <f t="shared" si="53"/>
        <v>964949578.27372539</v>
      </c>
      <c r="BL96" s="24">
        <f t="shared" si="53"/>
        <v>966255826.29982412</v>
      </c>
      <c r="BM96" s="24">
        <f t="shared" si="53"/>
        <v>967563844.61037588</v>
      </c>
    </row>
    <row r="97" spans="3:66" s="6" customFormat="1" x14ac:dyDescent="0.25">
      <c r="C97" s="18" t="str">
        <v>Mobile Service23</v>
      </c>
      <c r="G97" s="18" t="str">
        <v>Mobile Unit23</v>
      </c>
      <c r="N97" s="24">
        <f t="shared" ref="N97:AG97" si="62">N35*N$49</f>
        <v>0</v>
      </c>
      <c r="O97" s="24">
        <f t="shared" si="62"/>
        <v>0</v>
      </c>
      <c r="P97" s="24">
        <f t="shared" si="62"/>
        <v>0</v>
      </c>
      <c r="Q97" s="24">
        <f t="shared" si="62"/>
        <v>0</v>
      </c>
      <c r="R97" s="24">
        <f t="shared" si="62"/>
        <v>0</v>
      </c>
      <c r="S97" s="24">
        <f t="shared" si="62"/>
        <v>0</v>
      </c>
      <c r="T97" s="24">
        <f t="shared" si="62"/>
        <v>0</v>
      </c>
      <c r="U97" s="24">
        <f t="shared" si="62"/>
        <v>0</v>
      </c>
      <c r="V97" s="24">
        <f t="shared" si="62"/>
        <v>0</v>
      </c>
      <c r="W97" s="24">
        <f t="shared" si="62"/>
        <v>0</v>
      </c>
      <c r="X97" s="24">
        <f t="shared" si="62"/>
        <v>0</v>
      </c>
      <c r="Y97" s="24">
        <f t="shared" si="62"/>
        <v>0</v>
      </c>
      <c r="Z97" s="24">
        <f t="shared" si="62"/>
        <v>0</v>
      </c>
      <c r="AA97" s="24">
        <f t="shared" si="62"/>
        <v>0</v>
      </c>
      <c r="AB97" s="24">
        <f t="shared" si="62"/>
        <v>0</v>
      </c>
      <c r="AC97" s="24">
        <f t="shared" si="62"/>
        <v>0</v>
      </c>
      <c r="AD97" s="24">
        <f t="shared" si="62"/>
        <v>0</v>
      </c>
      <c r="AE97" s="24">
        <f t="shared" si="62"/>
        <v>0</v>
      </c>
      <c r="AF97" s="24">
        <f t="shared" si="62"/>
        <v>0</v>
      </c>
      <c r="AG97" s="24">
        <f t="shared" si="62"/>
        <v>0</v>
      </c>
      <c r="AH97" s="24">
        <f t="shared" ref="AH97:BH97" si="63">AH35*AH$49</f>
        <v>0</v>
      </c>
      <c r="AI97" s="24">
        <f t="shared" si="63"/>
        <v>0</v>
      </c>
      <c r="AJ97" s="24">
        <f t="shared" si="63"/>
        <v>0</v>
      </c>
      <c r="AK97" s="24">
        <f t="shared" si="63"/>
        <v>0</v>
      </c>
      <c r="AL97" s="24">
        <f t="shared" si="63"/>
        <v>0</v>
      </c>
      <c r="AM97" s="24">
        <f t="shared" si="63"/>
        <v>0</v>
      </c>
      <c r="AN97" s="24">
        <f t="shared" si="63"/>
        <v>0</v>
      </c>
      <c r="AO97" s="24">
        <f t="shared" si="63"/>
        <v>0</v>
      </c>
      <c r="AP97" s="24">
        <f t="shared" si="63"/>
        <v>0</v>
      </c>
      <c r="AQ97" s="24">
        <f t="shared" si="63"/>
        <v>0</v>
      </c>
      <c r="AR97" s="24">
        <f t="shared" si="63"/>
        <v>0</v>
      </c>
      <c r="AS97" s="24">
        <f t="shared" si="63"/>
        <v>0</v>
      </c>
      <c r="AT97" s="24">
        <f t="shared" si="63"/>
        <v>0</v>
      </c>
      <c r="AU97" s="24">
        <f t="shared" si="63"/>
        <v>0</v>
      </c>
      <c r="AV97" s="24">
        <f t="shared" si="63"/>
        <v>0</v>
      </c>
      <c r="AW97" s="24">
        <f t="shared" si="63"/>
        <v>0</v>
      </c>
      <c r="AX97" s="24">
        <f t="shared" si="63"/>
        <v>0</v>
      </c>
      <c r="AY97" s="24">
        <f t="shared" si="63"/>
        <v>0</v>
      </c>
      <c r="AZ97" s="24">
        <f t="shared" si="63"/>
        <v>0</v>
      </c>
      <c r="BA97" s="24">
        <f t="shared" si="63"/>
        <v>0</v>
      </c>
      <c r="BB97" s="24">
        <f t="shared" si="63"/>
        <v>0</v>
      </c>
      <c r="BC97" s="24">
        <f t="shared" si="63"/>
        <v>0</v>
      </c>
      <c r="BD97" s="24">
        <f t="shared" si="63"/>
        <v>0</v>
      </c>
      <c r="BE97" s="24">
        <f t="shared" si="63"/>
        <v>0</v>
      </c>
      <c r="BF97" s="24">
        <f t="shared" si="63"/>
        <v>0</v>
      </c>
      <c r="BG97" s="24">
        <f t="shared" si="63"/>
        <v>0</v>
      </c>
      <c r="BH97" s="24">
        <f t="shared" si="63"/>
        <v>0</v>
      </c>
      <c r="BI97" s="24">
        <f t="shared" si="53"/>
        <v>0</v>
      </c>
      <c r="BJ97" s="24">
        <f t="shared" si="53"/>
        <v>0</v>
      </c>
      <c r="BK97" s="24">
        <f t="shared" si="53"/>
        <v>0</v>
      </c>
      <c r="BL97" s="24">
        <f t="shared" si="53"/>
        <v>0</v>
      </c>
      <c r="BM97" s="24">
        <f t="shared" si="53"/>
        <v>0</v>
      </c>
    </row>
    <row r="98" spans="3:66" s="6" customFormat="1" x14ac:dyDescent="0.25">
      <c r="C98" s="18" t="str">
        <v>Mobile Service24</v>
      </c>
      <c r="G98" s="18" t="str">
        <v>Mobile Unit24</v>
      </c>
      <c r="N98" s="24">
        <f t="shared" ref="N98:AG98" si="64">N36*N$49</f>
        <v>0</v>
      </c>
      <c r="O98" s="24">
        <f t="shared" si="64"/>
        <v>0</v>
      </c>
      <c r="P98" s="24">
        <f t="shared" si="64"/>
        <v>0</v>
      </c>
      <c r="Q98" s="24">
        <f t="shared" si="64"/>
        <v>0</v>
      </c>
      <c r="R98" s="24">
        <f t="shared" si="64"/>
        <v>0</v>
      </c>
      <c r="S98" s="24">
        <f t="shared" si="64"/>
        <v>0</v>
      </c>
      <c r="T98" s="24">
        <f t="shared" si="64"/>
        <v>0</v>
      </c>
      <c r="U98" s="24">
        <f t="shared" si="64"/>
        <v>0</v>
      </c>
      <c r="V98" s="24">
        <f t="shared" si="64"/>
        <v>0</v>
      </c>
      <c r="W98" s="24">
        <f t="shared" si="64"/>
        <v>0</v>
      </c>
      <c r="X98" s="24">
        <f t="shared" si="64"/>
        <v>0</v>
      </c>
      <c r="Y98" s="24">
        <f t="shared" si="64"/>
        <v>0</v>
      </c>
      <c r="Z98" s="24">
        <f t="shared" si="64"/>
        <v>0</v>
      </c>
      <c r="AA98" s="24">
        <f t="shared" si="64"/>
        <v>0</v>
      </c>
      <c r="AB98" s="24">
        <f t="shared" si="64"/>
        <v>0</v>
      </c>
      <c r="AC98" s="24">
        <f t="shared" si="64"/>
        <v>0</v>
      </c>
      <c r="AD98" s="24">
        <f t="shared" si="64"/>
        <v>0</v>
      </c>
      <c r="AE98" s="24">
        <f t="shared" si="64"/>
        <v>0</v>
      </c>
      <c r="AF98" s="24">
        <f t="shared" si="64"/>
        <v>0</v>
      </c>
      <c r="AG98" s="24">
        <f t="shared" si="64"/>
        <v>0</v>
      </c>
      <c r="AH98" s="24">
        <f t="shared" ref="AH98:BH98" si="65">AH36*AH$49</f>
        <v>0</v>
      </c>
      <c r="AI98" s="24">
        <f t="shared" si="65"/>
        <v>0</v>
      </c>
      <c r="AJ98" s="24">
        <f t="shared" si="65"/>
        <v>0</v>
      </c>
      <c r="AK98" s="24">
        <f t="shared" si="65"/>
        <v>0</v>
      </c>
      <c r="AL98" s="24">
        <f t="shared" si="65"/>
        <v>0</v>
      </c>
      <c r="AM98" s="24">
        <f t="shared" si="65"/>
        <v>0</v>
      </c>
      <c r="AN98" s="24">
        <f t="shared" si="65"/>
        <v>0</v>
      </c>
      <c r="AO98" s="24">
        <f t="shared" si="65"/>
        <v>0</v>
      </c>
      <c r="AP98" s="24">
        <f t="shared" si="65"/>
        <v>0</v>
      </c>
      <c r="AQ98" s="24">
        <f t="shared" si="65"/>
        <v>0</v>
      </c>
      <c r="AR98" s="24">
        <f t="shared" si="65"/>
        <v>0</v>
      </c>
      <c r="AS98" s="24">
        <f t="shared" si="65"/>
        <v>0</v>
      </c>
      <c r="AT98" s="24">
        <f t="shared" si="65"/>
        <v>0</v>
      </c>
      <c r="AU98" s="24">
        <f t="shared" si="65"/>
        <v>0</v>
      </c>
      <c r="AV98" s="24">
        <f t="shared" si="65"/>
        <v>0</v>
      </c>
      <c r="AW98" s="24">
        <f t="shared" si="65"/>
        <v>0</v>
      </c>
      <c r="AX98" s="24">
        <f t="shared" si="65"/>
        <v>0</v>
      </c>
      <c r="AY98" s="24">
        <f t="shared" si="65"/>
        <v>0</v>
      </c>
      <c r="AZ98" s="24">
        <f t="shared" si="65"/>
        <v>0</v>
      </c>
      <c r="BA98" s="24">
        <f t="shared" si="65"/>
        <v>0</v>
      </c>
      <c r="BB98" s="24">
        <f t="shared" si="65"/>
        <v>0</v>
      </c>
      <c r="BC98" s="24">
        <f t="shared" si="65"/>
        <v>0</v>
      </c>
      <c r="BD98" s="24">
        <f t="shared" si="65"/>
        <v>0</v>
      </c>
      <c r="BE98" s="24">
        <f t="shared" si="65"/>
        <v>0</v>
      </c>
      <c r="BF98" s="24">
        <f t="shared" si="65"/>
        <v>0</v>
      </c>
      <c r="BG98" s="24">
        <f t="shared" si="65"/>
        <v>0</v>
      </c>
      <c r="BH98" s="24">
        <f t="shared" si="65"/>
        <v>0</v>
      </c>
      <c r="BI98" s="24">
        <f t="shared" si="53"/>
        <v>0</v>
      </c>
      <c r="BJ98" s="24">
        <f t="shared" si="53"/>
        <v>0</v>
      </c>
      <c r="BK98" s="24">
        <f t="shared" si="53"/>
        <v>0</v>
      </c>
      <c r="BL98" s="24">
        <f t="shared" si="53"/>
        <v>0</v>
      </c>
      <c r="BM98" s="24">
        <f t="shared" si="53"/>
        <v>0</v>
      </c>
    </row>
    <row r="99" spans="3:66" s="6" customFormat="1" x14ac:dyDescent="0.25">
      <c r="C99" s="18" t="str">
        <v>Mobile Service25</v>
      </c>
      <c r="G99" s="18" t="str">
        <v>Mobile Unit25</v>
      </c>
      <c r="N99" s="24">
        <f t="shared" ref="N99:AG99" si="66">N37*N$49</f>
        <v>0</v>
      </c>
      <c r="O99" s="24">
        <f t="shared" si="66"/>
        <v>0</v>
      </c>
      <c r="P99" s="24">
        <f t="shared" si="66"/>
        <v>0</v>
      </c>
      <c r="Q99" s="24">
        <f t="shared" si="66"/>
        <v>0</v>
      </c>
      <c r="R99" s="24">
        <f t="shared" si="66"/>
        <v>0</v>
      </c>
      <c r="S99" s="24">
        <f t="shared" si="66"/>
        <v>0</v>
      </c>
      <c r="T99" s="24">
        <f t="shared" si="66"/>
        <v>0</v>
      </c>
      <c r="U99" s="24">
        <f t="shared" si="66"/>
        <v>0</v>
      </c>
      <c r="V99" s="24">
        <f t="shared" si="66"/>
        <v>0</v>
      </c>
      <c r="W99" s="24">
        <f t="shared" si="66"/>
        <v>0</v>
      </c>
      <c r="X99" s="24">
        <f t="shared" si="66"/>
        <v>0</v>
      </c>
      <c r="Y99" s="24">
        <f t="shared" si="66"/>
        <v>0</v>
      </c>
      <c r="Z99" s="24">
        <f t="shared" si="66"/>
        <v>0</v>
      </c>
      <c r="AA99" s="24">
        <f t="shared" si="66"/>
        <v>0</v>
      </c>
      <c r="AB99" s="24">
        <f t="shared" si="66"/>
        <v>0</v>
      </c>
      <c r="AC99" s="24">
        <f t="shared" si="66"/>
        <v>0</v>
      </c>
      <c r="AD99" s="24">
        <f t="shared" si="66"/>
        <v>0</v>
      </c>
      <c r="AE99" s="24">
        <f t="shared" si="66"/>
        <v>0</v>
      </c>
      <c r="AF99" s="24">
        <f t="shared" si="66"/>
        <v>0</v>
      </c>
      <c r="AG99" s="24">
        <f t="shared" si="66"/>
        <v>0</v>
      </c>
      <c r="AH99" s="24">
        <f t="shared" ref="AH99:BH99" si="67">AH37*AH$49</f>
        <v>0</v>
      </c>
      <c r="AI99" s="24">
        <f t="shared" si="67"/>
        <v>0</v>
      </c>
      <c r="AJ99" s="24">
        <f t="shared" si="67"/>
        <v>0</v>
      </c>
      <c r="AK99" s="24">
        <f t="shared" si="67"/>
        <v>0</v>
      </c>
      <c r="AL99" s="24">
        <f t="shared" si="67"/>
        <v>0</v>
      </c>
      <c r="AM99" s="24">
        <f t="shared" si="67"/>
        <v>0</v>
      </c>
      <c r="AN99" s="24">
        <f t="shared" si="67"/>
        <v>0</v>
      </c>
      <c r="AO99" s="24">
        <f t="shared" si="67"/>
        <v>0</v>
      </c>
      <c r="AP99" s="24">
        <f t="shared" si="67"/>
        <v>0</v>
      </c>
      <c r="AQ99" s="24">
        <f t="shared" si="67"/>
        <v>0</v>
      </c>
      <c r="AR99" s="24">
        <f t="shared" si="67"/>
        <v>0</v>
      </c>
      <c r="AS99" s="24">
        <f t="shared" si="67"/>
        <v>0</v>
      </c>
      <c r="AT99" s="24">
        <f t="shared" si="67"/>
        <v>0</v>
      </c>
      <c r="AU99" s="24">
        <f t="shared" si="67"/>
        <v>0</v>
      </c>
      <c r="AV99" s="24">
        <f t="shared" si="67"/>
        <v>0</v>
      </c>
      <c r="AW99" s="24">
        <f t="shared" si="67"/>
        <v>0</v>
      </c>
      <c r="AX99" s="24">
        <f t="shared" si="67"/>
        <v>0</v>
      </c>
      <c r="AY99" s="24">
        <f t="shared" si="67"/>
        <v>0</v>
      </c>
      <c r="AZ99" s="24">
        <f t="shared" si="67"/>
        <v>0</v>
      </c>
      <c r="BA99" s="24">
        <f t="shared" si="67"/>
        <v>0</v>
      </c>
      <c r="BB99" s="24">
        <f t="shared" si="67"/>
        <v>0</v>
      </c>
      <c r="BC99" s="24">
        <f t="shared" si="67"/>
        <v>0</v>
      </c>
      <c r="BD99" s="24">
        <f t="shared" si="67"/>
        <v>0</v>
      </c>
      <c r="BE99" s="24">
        <f t="shared" si="67"/>
        <v>0</v>
      </c>
      <c r="BF99" s="24">
        <f t="shared" si="67"/>
        <v>0</v>
      </c>
      <c r="BG99" s="24">
        <f t="shared" si="67"/>
        <v>0</v>
      </c>
      <c r="BH99" s="24">
        <f t="shared" si="67"/>
        <v>0</v>
      </c>
      <c r="BI99" s="24">
        <f t="shared" si="53"/>
        <v>0</v>
      </c>
      <c r="BJ99" s="24">
        <f t="shared" si="53"/>
        <v>0</v>
      </c>
      <c r="BK99" s="24">
        <f t="shared" si="53"/>
        <v>0</v>
      </c>
      <c r="BL99" s="24">
        <f t="shared" si="53"/>
        <v>0</v>
      </c>
      <c r="BM99" s="24">
        <f t="shared" si="53"/>
        <v>0</v>
      </c>
    </row>
    <row r="100" spans="3:66" s="6" customFormat="1" x14ac:dyDescent="0.25">
      <c r="C100" s="18" t="str">
        <v>Mobile Service26</v>
      </c>
      <c r="G100" s="18" t="str">
        <v>Mobile Unit26</v>
      </c>
      <c r="N100" s="24">
        <f t="shared" ref="N100:AG100" si="68">N38*N$49</f>
        <v>0</v>
      </c>
      <c r="O100" s="24">
        <f t="shared" si="68"/>
        <v>0</v>
      </c>
      <c r="P100" s="24">
        <f t="shared" si="68"/>
        <v>0</v>
      </c>
      <c r="Q100" s="24">
        <f t="shared" si="68"/>
        <v>0</v>
      </c>
      <c r="R100" s="24">
        <f t="shared" si="68"/>
        <v>0</v>
      </c>
      <c r="S100" s="24">
        <f t="shared" si="68"/>
        <v>0</v>
      </c>
      <c r="T100" s="24">
        <f t="shared" si="68"/>
        <v>0</v>
      </c>
      <c r="U100" s="24">
        <f t="shared" si="68"/>
        <v>0</v>
      </c>
      <c r="V100" s="24">
        <f t="shared" si="68"/>
        <v>0</v>
      </c>
      <c r="W100" s="24">
        <f t="shared" si="68"/>
        <v>0</v>
      </c>
      <c r="X100" s="24">
        <f t="shared" si="68"/>
        <v>0</v>
      </c>
      <c r="Y100" s="24">
        <f t="shared" si="68"/>
        <v>0</v>
      </c>
      <c r="Z100" s="24">
        <f t="shared" si="68"/>
        <v>0</v>
      </c>
      <c r="AA100" s="24">
        <f t="shared" si="68"/>
        <v>0</v>
      </c>
      <c r="AB100" s="24">
        <f t="shared" si="68"/>
        <v>0</v>
      </c>
      <c r="AC100" s="24">
        <f t="shared" si="68"/>
        <v>0</v>
      </c>
      <c r="AD100" s="24">
        <f t="shared" si="68"/>
        <v>0</v>
      </c>
      <c r="AE100" s="24">
        <f t="shared" si="68"/>
        <v>0</v>
      </c>
      <c r="AF100" s="24">
        <f t="shared" si="68"/>
        <v>0</v>
      </c>
      <c r="AG100" s="24">
        <f t="shared" si="68"/>
        <v>0</v>
      </c>
      <c r="AH100" s="24">
        <f t="shared" ref="AH100:BH100" si="69">AH38*AH$49</f>
        <v>0</v>
      </c>
      <c r="AI100" s="24">
        <f t="shared" si="69"/>
        <v>0</v>
      </c>
      <c r="AJ100" s="24">
        <f t="shared" si="69"/>
        <v>0</v>
      </c>
      <c r="AK100" s="24">
        <f t="shared" si="69"/>
        <v>0</v>
      </c>
      <c r="AL100" s="24">
        <f t="shared" si="69"/>
        <v>0</v>
      </c>
      <c r="AM100" s="24">
        <f t="shared" si="69"/>
        <v>0</v>
      </c>
      <c r="AN100" s="24">
        <f t="shared" si="69"/>
        <v>0</v>
      </c>
      <c r="AO100" s="24">
        <f t="shared" si="69"/>
        <v>0</v>
      </c>
      <c r="AP100" s="24">
        <f t="shared" si="69"/>
        <v>0</v>
      </c>
      <c r="AQ100" s="24">
        <f t="shared" si="69"/>
        <v>0</v>
      </c>
      <c r="AR100" s="24">
        <f t="shared" si="69"/>
        <v>0</v>
      </c>
      <c r="AS100" s="24">
        <f t="shared" si="69"/>
        <v>0</v>
      </c>
      <c r="AT100" s="24">
        <f t="shared" si="69"/>
        <v>0</v>
      </c>
      <c r="AU100" s="24">
        <f t="shared" si="69"/>
        <v>0</v>
      </c>
      <c r="AV100" s="24">
        <f t="shared" si="69"/>
        <v>0</v>
      </c>
      <c r="AW100" s="24">
        <f t="shared" si="69"/>
        <v>0</v>
      </c>
      <c r="AX100" s="24">
        <f t="shared" si="69"/>
        <v>0</v>
      </c>
      <c r="AY100" s="24">
        <f t="shared" si="69"/>
        <v>0</v>
      </c>
      <c r="AZ100" s="24">
        <f t="shared" si="69"/>
        <v>0</v>
      </c>
      <c r="BA100" s="24">
        <f t="shared" si="69"/>
        <v>0</v>
      </c>
      <c r="BB100" s="24">
        <f t="shared" si="69"/>
        <v>0</v>
      </c>
      <c r="BC100" s="24">
        <f t="shared" si="69"/>
        <v>0</v>
      </c>
      <c r="BD100" s="24">
        <f t="shared" si="69"/>
        <v>0</v>
      </c>
      <c r="BE100" s="24">
        <f t="shared" si="69"/>
        <v>0</v>
      </c>
      <c r="BF100" s="24">
        <f t="shared" si="69"/>
        <v>0</v>
      </c>
      <c r="BG100" s="24">
        <f t="shared" si="69"/>
        <v>0</v>
      </c>
      <c r="BH100" s="24">
        <f t="shared" si="69"/>
        <v>0</v>
      </c>
      <c r="BI100" s="24">
        <f t="shared" si="53"/>
        <v>0</v>
      </c>
      <c r="BJ100" s="24">
        <f t="shared" si="53"/>
        <v>0</v>
      </c>
      <c r="BK100" s="24">
        <f t="shared" si="53"/>
        <v>0</v>
      </c>
      <c r="BL100" s="24">
        <f t="shared" si="53"/>
        <v>0</v>
      </c>
      <c r="BM100" s="24">
        <f t="shared" si="53"/>
        <v>0</v>
      </c>
    </row>
    <row r="101" spans="3:66" s="6" customFormat="1" x14ac:dyDescent="0.25">
      <c r="C101" s="18" t="str">
        <v>Mobile Service27</v>
      </c>
      <c r="G101" s="18" t="str">
        <v>Mobile Unit27</v>
      </c>
      <c r="N101" s="24">
        <f t="shared" ref="N101:AG101" si="70">N39*N$49</f>
        <v>0</v>
      </c>
      <c r="O101" s="24">
        <f t="shared" si="70"/>
        <v>0</v>
      </c>
      <c r="P101" s="24">
        <f t="shared" si="70"/>
        <v>0</v>
      </c>
      <c r="Q101" s="24">
        <f t="shared" si="70"/>
        <v>0</v>
      </c>
      <c r="R101" s="24">
        <f t="shared" si="70"/>
        <v>0</v>
      </c>
      <c r="S101" s="24">
        <f t="shared" si="70"/>
        <v>0</v>
      </c>
      <c r="T101" s="24">
        <f t="shared" si="70"/>
        <v>0</v>
      </c>
      <c r="U101" s="24">
        <f t="shared" si="70"/>
        <v>0</v>
      </c>
      <c r="V101" s="24">
        <f t="shared" si="70"/>
        <v>0</v>
      </c>
      <c r="W101" s="24">
        <f t="shared" si="70"/>
        <v>0</v>
      </c>
      <c r="X101" s="24">
        <f t="shared" si="70"/>
        <v>0</v>
      </c>
      <c r="Y101" s="24">
        <f t="shared" si="70"/>
        <v>0</v>
      </c>
      <c r="Z101" s="24">
        <f t="shared" si="70"/>
        <v>0</v>
      </c>
      <c r="AA101" s="24">
        <f t="shared" si="70"/>
        <v>0</v>
      </c>
      <c r="AB101" s="24">
        <f t="shared" si="70"/>
        <v>0</v>
      </c>
      <c r="AC101" s="24">
        <f t="shared" si="70"/>
        <v>0</v>
      </c>
      <c r="AD101" s="24">
        <f t="shared" si="70"/>
        <v>0</v>
      </c>
      <c r="AE101" s="24">
        <f t="shared" si="70"/>
        <v>0</v>
      </c>
      <c r="AF101" s="24">
        <f t="shared" si="70"/>
        <v>0</v>
      </c>
      <c r="AG101" s="24">
        <f t="shared" si="70"/>
        <v>0</v>
      </c>
      <c r="AH101" s="24">
        <f t="shared" ref="AH101:BH101" si="71">AH39*AH$49</f>
        <v>0</v>
      </c>
      <c r="AI101" s="24">
        <f t="shared" si="71"/>
        <v>0</v>
      </c>
      <c r="AJ101" s="24">
        <f t="shared" si="71"/>
        <v>0</v>
      </c>
      <c r="AK101" s="24">
        <f t="shared" si="71"/>
        <v>0</v>
      </c>
      <c r="AL101" s="24">
        <f t="shared" si="71"/>
        <v>0</v>
      </c>
      <c r="AM101" s="24">
        <f t="shared" si="71"/>
        <v>0</v>
      </c>
      <c r="AN101" s="24">
        <f t="shared" si="71"/>
        <v>0</v>
      </c>
      <c r="AO101" s="24">
        <f t="shared" si="71"/>
        <v>0</v>
      </c>
      <c r="AP101" s="24">
        <f t="shared" si="71"/>
        <v>0</v>
      </c>
      <c r="AQ101" s="24">
        <f t="shared" si="71"/>
        <v>0</v>
      </c>
      <c r="AR101" s="24">
        <f t="shared" si="71"/>
        <v>0</v>
      </c>
      <c r="AS101" s="24">
        <f t="shared" si="71"/>
        <v>0</v>
      </c>
      <c r="AT101" s="24">
        <f t="shared" si="71"/>
        <v>0</v>
      </c>
      <c r="AU101" s="24">
        <f t="shared" si="71"/>
        <v>0</v>
      </c>
      <c r="AV101" s="24">
        <f t="shared" si="71"/>
        <v>0</v>
      </c>
      <c r="AW101" s="24">
        <f t="shared" si="71"/>
        <v>0</v>
      </c>
      <c r="AX101" s="24">
        <f t="shared" si="71"/>
        <v>0</v>
      </c>
      <c r="AY101" s="24">
        <f t="shared" si="71"/>
        <v>0</v>
      </c>
      <c r="AZ101" s="24">
        <f t="shared" si="71"/>
        <v>0</v>
      </c>
      <c r="BA101" s="24">
        <f t="shared" si="71"/>
        <v>0</v>
      </c>
      <c r="BB101" s="24">
        <f t="shared" si="71"/>
        <v>0</v>
      </c>
      <c r="BC101" s="24">
        <f t="shared" si="71"/>
        <v>0</v>
      </c>
      <c r="BD101" s="24">
        <f t="shared" si="71"/>
        <v>0</v>
      </c>
      <c r="BE101" s="24">
        <f t="shared" si="71"/>
        <v>0</v>
      </c>
      <c r="BF101" s="24">
        <f t="shared" si="71"/>
        <v>0</v>
      </c>
      <c r="BG101" s="24">
        <f t="shared" si="71"/>
        <v>0</v>
      </c>
      <c r="BH101" s="24">
        <f t="shared" si="71"/>
        <v>0</v>
      </c>
      <c r="BI101" s="24">
        <f t="shared" si="53"/>
        <v>0</v>
      </c>
      <c r="BJ101" s="24">
        <f t="shared" si="53"/>
        <v>0</v>
      </c>
      <c r="BK101" s="24">
        <f t="shared" si="53"/>
        <v>0</v>
      </c>
      <c r="BL101" s="24">
        <f t="shared" si="53"/>
        <v>0</v>
      </c>
      <c r="BM101" s="24">
        <f t="shared" si="53"/>
        <v>0</v>
      </c>
    </row>
    <row r="102" spans="3:66" s="6" customFormat="1" x14ac:dyDescent="0.25">
      <c r="C102" s="18" t="str">
        <v>Mobile Service28</v>
      </c>
      <c r="G102" s="18" t="str">
        <v>Mobile Unit28</v>
      </c>
      <c r="N102" s="24">
        <f t="shared" ref="N102:AG102" si="72">N40*N$49</f>
        <v>0</v>
      </c>
      <c r="O102" s="24">
        <f t="shared" si="72"/>
        <v>0</v>
      </c>
      <c r="P102" s="24">
        <f t="shared" si="72"/>
        <v>0</v>
      </c>
      <c r="Q102" s="24">
        <f t="shared" si="72"/>
        <v>0</v>
      </c>
      <c r="R102" s="24">
        <f t="shared" si="72"/>
        <v>0</v>
      </c>
      <c r="S102" s="24">
        <f t="shared" si="72"/>
        <v>0</v>
      </c>
      <c r="T102" s="24">
        <f t="shared" si="72"/>
        <v>0</v>
      </c>
      <c r="U102" s="24">
        <f t="shared" si="72"/>
        <v>0</v>
      </c>
      <c r="V102" s="24">
        <f t="shared" si="72"/>
        <v>0</v>
      </c>
      <c r="W102" s="24">
        <f t="shared" si="72"/>
        <v>0</v>
      </c>
      <c r="X102" s="24">
        <f t="shared" si="72"/>
        <v>0</v>
      </c>
      <c r="Y102" s="24">
        <f t="shared" si="72"/>
        <v>0</v>
      </c>
      <c r="Z102" s="24">
        <f t="shared" si="72"/>
        <v>0</v>
      </c>
      <c r="AA102" s="24">
        <f t="shared" si="72"/>
        <v>0</v>
      </c>
      <c r="AB102" s="24">
        <f t="shared" si="72"/>
        <v>0</v>
      </c>
      <c r="AC102" s="24">
        <f t="shared" si="72"/>
        <v>0</v>
      </c>
      <c r="AD102" s="24">
        <f t="shared" si="72"/>
        <v>0</v>
      </c>
      <c r="AE102" s="24">
        <f t="shared" si="72"/>
        <v>0</v>
      </c>
      <c r="AF102" s="24">
        <f t="shared" si="72"/>
        <v>0</v>
      </c>
      <c r="AG102" s="24">
        <f t="shared" si="72"/>
        <v>0</v>
      </c>
      <c r="AH102" s="24">
        <f t="shared" ref="AH102:BH102" si="73">AH40*AH$49</f>
        <v>0</v>
      </c>
      <c r="AI102" s="24">
        <f t="shared" si="73"/>
        <v>0</v>
      </c>
      <c r="AJ102" s="24">
        <f t="shared" si="73"/>
        <v>0</v>
      </c>
      <c r="AK102" s="24">
        <f t="shared" si="73"/>
        <v>0</v>
      </c>
      <c r="AL102" s="24">
        <f t="shared" si="73"/>
        <v>0</v>
      </c>
      <c r="AM102" s="24">
        <f t="shared" si="73"/>
        <v>0</v>
      </c>
      <c r="AN102" s="24">
        <f t="shared" si="73"/>
        <v>0</v>
      </c>
      <c r="AO102" s="24">
        <f t="shared" si="73"/>
        <v>0</v>
      </c>
      <c r="AP102" s="24">
        <f t="shared" si="73"/>
        <v>0</v>
      </c>
      <c r="AQ102" s="24">
        <f t="shared" si="73"/>
        <v>0</v>
      </c>
      <c r="AR102" s="24">
        <f t="shared" si="73"/>
        <v>0</v>
      </c>
      <c r="AS102" s="24">
        <f t="shared" si="73"/>
        <v>0</v>
      </c>
      <c r="AT102" s="24">
        <f t="shared" si="73"/>
        <v>0</v>
      </c>
      <c r="AU102" s="24">
        <f t="shared" si="73"/>
        <v>0</v>
      </c>
      <c r="AV102" s="24">
        <f t="shared" si="73"/>
        <v>0</v>
      </c>
      <c r="AW102" s="24">
        <f t="shared" si="73"/>
        <v>0</v>
      </c>
      <c r="AX102" s="24">
        <f t="shared" si="73"/>
        <v>0</v>
      </c>
      <c r="AY102" s="24">
        <f t="shared" si="73"/>
        <v>0</v>
      </c>
      <c r="AZ102" s="24">
        <f t="shared" si="73"/>
        <v>0</v>
      </c>
      <c r="BA102" s="24">
        <f t="shared" si="73"/>
        <v>0</v>
      </c>
      <c r="BB102" s="24">
        <f t="shared" si="73"/>
        <v>0</v>
      </c>
      <c r="BC102" s="24">
        <f t="shared" si="73"/>
        <v>0</v>
      </c>
      <c r="BD102" s="24">
        <f t="shared" si="73"/>
        <v>0</v>
      </c>
      <c r="BE102" s="24">
        <f t="shared" si="73"/>
        <v>0</v>
      </c>
      <c r="BF102" s="24">
        <f t="shared" si="73"/>
        <v>0</v>
      </c>
      <c r="BG102" s="24">
        <f t="shared" si="73"/>
        <v>0</v>
      </c>
      <c r="BH102" s="24">
        <f t="shared" si="73"/>
        <v>0</v>
      </c>
      <c r="BI102" s="24">
        <f t="shared" si="53"/>
        <v>0</v>
      </c>
      <c r="BJ102" s="24">
        <f t="shared" si="53"/>
        <v>0</v>
      </c>
      <c r="BK102" s="24">
        <f t="shared" si="53"/>
        <v>0</v>
      </c>
      <c r="BL102" s="24">
        <f t="shared" si="53"/>
        <v>0</v>
      </c>
      <c r="BM102" s="24">
        <f t="shared" si="53"/>
        <v>0</v>
      </c>
    </row>
    <row r="103" spans="3:66" s="6" customFormat="1" x14ac:dyDescent="0.25">
      <c r="C103" s="18" t="str">
        <v>Mobile Service29</v>
      </c>
      <c r="G103" s="18" t="str">
        <v>Mobile Unit29</v>
      </c>
      <c r="N103" s="24">
        <f t="shared" ref="N103:AG103" si="74">N41*N$49</f>
        <v>0</v>
      </c>
      <c r="O103" s="24">
        <f t="shared" si="74"/>
        <v>0</v>
      </c>
      <c r="P103" s="24">
        <f t="shared" si="74"/>
        <v>0</v>
      </c>
      <c r="Q103" s="24">
        <f t="shared" si="74"/>
        <v>0</v>
      </c>
      <c r="R103" s="24">
        <f t="shared" si="74"/>
        <v>0</v>
      </c>
      <c r="S103" s="24">
        <f t="shared" si="74"/>
        <v>0</v>
      </c>
      <c r="T103" s="24">
        <f t="shared" si="74"/>
        <v>0</v>
      </c>
      <c r="U103" s="24">
        <f t="shared" si="74"/>
        <v>0</v>
      </c>
      <c r="V103" s="24">
        <f t="shared" si="74"/>
        <v>0</v>
      </c>
      <c r="W103" s="24">
        <f t="shared" si="74"/>
        <v>0</v>
      </c>
      <c r="X103" s="24">
        <f t="shared" si="74"/>
        <v>0</v>
      </c>
      <c r="Y103" s="24">
        <f t="shared" si="74"/>
        <v>0</v>
      </c>
      <c r="Z103" s="24">
        <f t="shared" si="74"/>
        <v>0</v>
      </c>
      <c r="AA103" s="24">
        <f t="shared" si="74"/>
        <v>0</v>
      </c>
      <c r="AB103" s="24">
        <f t="shared" si="74"/>
        <v>0</v>
      </c>
      <c r="AC103" s="24">
        <f t="shared" si="74"/>
        <v>0</v>
      </c>
      <c r="AD103" s="24">
        <f t="shared" si="74"/>
        <v>0</v>
      </c>
      <c r="AE103" s="24">
        <f t="shared" si="74"/>
        <v>0</v>
      </c>
      <c r="AF103" s="24">
        <f t="shared" si="74"/>
        <v>0</v>
      </c>
      <c r="AG103" s="24">
        <f t="shared" si="74"/>
        <v>0</v>
      </c>
      <c r="AH103" s="24">
        <f t="shared" ref="AH103:BH103" si="75">AH41*AH$49</f>
        <v>0</v>
      </c>
      <c r="AI103" s="24">
        <f t="shared" si="75"/>
        <v>0</v>
      </c>
      <c r="AJ103" s="24">
        <f t="shared" si="75"/>
        <v>0</v>
      </c>
      <c r="AK103" s="24">
        <f t="shared" si="75"/>
        <v>0</v>
      </c>
      <c r="AL103" s="24">
        <f t="shared" si="75"/>
        <v>0</v>
      </c>
      <c r="AM103" s="24">
        <f t="shared" si="75"/>
        <v>0</v>
      </c>
      <c r="AN103" s="24">
        <f t="shared" si="75"/>
        <v>0</v>
      </c>
      <c r="AO103" s="24">
        <f t="shared" si="75"/>
        <v>0</v>
      </c>
      <c r="AP103" s="24">
        <f t="shared" si="75"/>
        <v>0</v>
      </c>
      <c r="AQ103" s="24">
        <f t="shared" si="75"/>
        <v>0</v>
      </c>
      <c r="AR103" s="24">
        <f t="shared" si="75"/>
        <v>0</v>
      </c>
      <c r="AS103" s="24">
        <f t="shared" si="75"/>
        <v>0</v>
      </c>
      <c r="AT103" s="24">
        <f t="shared" si="75"/>
        <v>0</v>
      </c>
      <c r="AU103" s="24">
        <f t="shared" si="75"/>
        <v>0</v>
      </c>
      <c r="AV103" s="24">
        <f t="shared" si="75"/>
        <v>0</v>
      </c>
      <c r="AW103" s="24">
        <f t="shared" si="75"/>
        <v>0</v>
      </c>
      <c r="AX103" s="24">
        <f t="shared" si="75"/>
        <v>0</v>
      </c>
      <c r="AY103" s="24">
        <f t="shared" si="75"/>
        <v>0</v>
      </c>
      <c r="AZ103" s="24">
        <f t="shared" si="75"/>
        <v>0</v>
      </c>
      <c r="BA103" s="24">
        <f t="shared" si="75"/>
        <v>0</v>
      </c>
      <c r="BB103" s="24">
        <f t="shared" si="75"/>
        <v>0</v>
      </c>
      <c r="BC103" s="24">
        <f t="shared" si="75"/>
        <v>0</v>
      </c>
      <c r="BD103" s="24">
        <f t="shared" si="75"/>
        <v>0</v>
      </c>
      <c r="BE103" s="24">
        <f t="shared" si="75"/>
        <v>0</v>
      </c>
      <c r="BF103" s="24">
        <f t="shared" si="75"/>
        <v>0</v>
      </c>
      <c r="BG103" s="24">
        <f t="shared" si="75"/>
        <v>0</v>
      </c>
      <c r="BH103" s="24">
        <f t="shared" si="75"/>
        <v>0</v>
      </c>
      <c r="BI103" s="24">
        <f t="shared" si="53"/>
        <v>0</v>
      </c>
      <c r="BJ103" s="24">
        <f t="shared" si="53"/>
        <v>0</v>
      </c>
      <c r="BK103" s="24">
        <f t="shared" si="53"/>
        <v>0</v>
      </c>
      <c r="BL103" s="24">
        <f t="shared" si="53"/>
        <v>0</v>
      </c>
      <c r="BM103" s="24">
        <f t="shared" si="53"/>
        <v>0</v>
      </c>
    </row>
    <row r="104" spans="3:66" s="6" customFormat="1" x14ac:dyDescent="0.25">
      <c r="C104" s="18" t="str">
        <v>Mobile Service30</v>
      </c>
      <c r="G104" s="18" t="str">
        <v>Mobile Unit30</v>
      </c>
      <c r="N104" s="24">
        <f t="shared" ref="N104:AG104" si="76">N42*N$49</f>
        <v>0</v>
      </c>
      <c r="O104" s="24">
        <f t="shared" si="76"/>
        <v>0</v>
      </c>
      <c r="P104" s="24">
        <f t="shared" si="76"/>
        <v>0</v>
      </c>
      <c r="Q104" s="24">
        <f t="shared" si="76"/>
        <v>0</v>
      </c>
      <c r="R104" s="24">
        <f t="shared" si="76"/>
        <v>0</v>
      </c>
      <c r="S104" s="24">
        <f t="shared" si="76"/>
        <v>0</v>
      </c>
      <c r="T104" s="24">
        <f t="shared" si="76"/>
        <v>0</v>
      </c>
      <c r="U104" s="24">
        <f t="shared" si="76"/>
        <v>0</v>
      </c>
      <c r="V104" s="24">
        <f t="shared" si="76"/>
        <v>0</v>
      </c>
      <c r="W104" s="24">
        <f t="shared" si="76"/>
        <v>0</v>
      </c>
      <c r="X104" s="24">
        <f t="shared" si="76"/>
        <v>0</v>
      </c>
      <c r="Y104" s="24">
        <f t="shared" si="76"/>
        <v>0</v>
      </c>
      <c r="Z104" s="24">
        <f t="shared" si="76"/>
        <v>0</v>
      </c>
      <c r="AA104" s="24">
        <f t="shared" si="76"/>
        <v>0</v>
      </c>
      <c r="AB104" s="24">
        <f t="shared" si="76"/>
        <v>0</v>
      </c>
      <c r="AC104" s="24">
        <f t="shared" si="76"/>
        <v>0</v>
      </c>
      <c r="AD104" s="24">
        <f t="shared" si="76"/>
        <v>0</v>
      </c>
      <c r="AE104" s="24">
        <f t="shared" si="76"/>
        <v>0</v>
      </c>
      <c r="AF104" s="24">
        <f t="shared" si="76"/>
        <v>0</v>
      </c>
      <c r="AG104" s="24">
        <f t="shared" si="76"/>
        <v>0</v>
      </c>
      <c r="AH104" s="24">
        <f t="shared" ref="AH104:BH104" si="77">AH42*AH$49</f>
        <v>0</v>
      </c>
      <c r="AI104" s="24">
        <f t="shared" si="77"/>
        <v>0</v>
      </c>
      <c r="AJ104" s="24">
        <f t="shared" si="77"/>
        <v>0</v>
      </c>
      <c r="AK104" s="24">
        <f t="shared" si="77"/>
        <v>0</v>
      </c>
      <c r="AL104" s="24">
        <f t="shared" si="77"/>
        <v>0</v>
      </c>
      <c r="AM104" s="24">
        <f t="shared" si="77"/>
        <v>0</v>
      </c>
      <c r="AN104" s="24">
        <f t="shared" si="77"/>
        <v>0</v>
      </c>
      <c r="AO104" s="24">
        <f t="shared" si="77"/>
        <v>0</v>
      </c>
      <c r="AP104" s="24">
        <f t="shared" si="77"/>
        <v>0</v>
      </c>
      <c r="AQ104" s="24">
        <f t="shared" si="77"/>
        <v>0</v>
      </c>
      <c r="AR104" s="24">
        <f t="shared" si="77"/>
        <v>0</v>
      </c>
      <c r="AS104" s="24">
        <f t="shared" si="77"/>
        <v>0</v>
      </c>
      <c r="AT104" s="24">
        <f t="shared" si="77"/>
        <v>0</v>
      </c>
      <c r="AU104" s="24">
        <f t="shared" si="77"/>
        <v>0</v>
      </c>
      <c r="AV104" s="24">
        <f t="shared" si="77"/>
        <v>0</v>
      </c>
      <c r="AW104" s="24">
        <f t="shared" si="77"/>
        <v>0</v>
      </c>
      <c r="AX104" s="24">
        <f t="shared" si="77"/>
        <v>0</v>
      </c>
      <c r="AY104" s="24">
        <f t="shared" si="77"/>
        <v>0</v>
      </c>
      <c r="AZ104" s="24">
        <f t="shared" si="77"/>
        <v>0</v>
      </c>
      <c r="BA104" s="24">
        <f t="shared" si="77"/>
        <v>0</v>
      </c>
      <c r="BB104" s="24">
        <f t="shared" si="77"/>
        <v>0</v>
      </c>
      <c r="BC104" s="24">
        <f t="shared" si="77"/>
        <v>0</v>
      </c>
      <c r="BD104" s="24">
        <f t="shared" si="77"/>
        <v>0</v>
      </c>
      <c r="BE104" s="24">
        <f t="shared" si="77"/>
        <v>0</v>
      </c>
      <c r="BF104" s="24">
        <f t="shared" si="77"/>
        <v>0</v>
      </c>
      <c r="BG104" s="24">
        <f t="shared" si="77"/>
        <v>0</v>
      </c>
      <c r="BH104" s="24">
        <f t="shared" si="77"/>
        <v>0</v>
      </c>
      <c r="BI104" s="24">
        <f t="shared" si="53"/>
        <v>0</v>
      </c>
      <c r="BJ104" s="24">
        <f t="shared" si="53"/>
        <v>0</v>
      </c>
      <c r="BK104" s="24">
        <f t="shared" si="53"/>
        <v>0</v>
      </c>
      <c r="BL104" s="24">
        <f t="shared" si="53"/>
        <v>0</v>
      </c>
      <c r="BM104" s="24">
        <f t="shared" si="53"/>
        <v>0</v>
      </c>
    </row>
    <row r="105" spans="3:66" s="6" customFormat="1" x14ac:dyDescent="0.25">
      <c r="C105" s="6" t="s">
        <v>39</v>
      </c>
      <c r="Z105" s="34">
        <f>Z76+Z77</f>
        <v>9946767734.606308</v>
      </c>
      <c r="BN105" s="16"/>
    </row>
    <row r="106" spans="3:66" s="6" customFormat="1" x14ac:dyDescent="0.25"/>
    <row r="107" spans="3:66" s="6" customFormat="1" x14ac:dyDescent="0.25"/>
    <row r="108" spans="3:66" s="6" customFormat="1" x14ac:dyDescent="0.25"/>
    <row r="109" spans="3:66" s="6" customFormat="1" x14ac:dyDescent="0.25"/>
    <row r="110" spans="3:66" s="6" customFormat="1" x14ac:dyDescent="0.25"/>
    <row r="111" spans="3:66" s="6" customFormat="1" x14ac:dyDescent="0.25"/>
    <row r="112" spans="3:66" s="6" customFormat="1" x14ac:dyDescent="0.25"/>
    <row r="113" spans="5:6" s="6" customFormat="1" ht="24" x14ac:dyDescent="0.25">
      <c r="E113" s="8" t="s">
        <v>77</v>
      </c>
      <c r="F113" s="8" t="s">
        <v>78</v>
      </c>
    </row>
    <row r="114" spans="5:6" s="6" customFormat="1" x14ac:dyDescent="0.25">
      <c r="E114" s="51">
        <v>0</v>
      </c>
      <c r="F114" s="52">
        <f>-7.825*E114+1</f>
        <v>1</v>
      </c>
    </row>
    <row r="115" spans="5:6" s="6" customFormat="1" x14ac:dyDescent="0.25">
      <c r="E115" s="51">
        <v>0.01</v>
      </c>
      <c r="F115" s="52">
        <f>-7.825*E115+1</f>
        <v>0.92174999999999996</v>
      </c>
    </row>
    <row r="116" spans="5:6" s="6" customFormat="1" x14ac:dyDescent="0.25">
      <c r="E116" s="51">
        <v>0.02</v>
      </c>
      <c r="F116" s="52">
        <f>-7.825*E116+1</f>
        <v>0.84350000000000003</v>
      </c>
    </row>
    <row r="117" spans="5:6" s="6" customFormat="1" x14ac:dyDescent="0.25">
      <c r="E117" s="51">
        <v>0.03</v>
      </c>
      <c r="F117" s="52">
        <f>-7.825*E117+1</f>
        <v>0.76524999999999999</v>
      </c>
    </row>
    <row r="118" spans="5:6" s="6" customFormat="1" x14ac:dyDescent="0.25">
      <c r="E118" s="51">
        <v>0.04</v>
      </c>
      <c r="F118" s="53">
        <f>-0.202*LN(E118)+0.0367</f>
        <v>0.6869129166233765</v>
      </c>
    </row>
    <row r="119" spans="5:6" s="6" customFormat="1" x14ac:dyDescent="0.25">
      <c r="E119" s="51">
        <v>0.05</v>
      </c>
      <c r="F119" s="53">
        <f t="shared" ref="F119:F182" si="78">-0.202*LN(E119)+0.0367</f>
        <v>0.64183791925790612</v>
      </c>
    </row>
    <row r="120" spans="5:6" s="6" customFormat="1" x14ac:dyDescent="0.25">
      <c r="E120" s="51">
        <v>0.06</v>
      </c>
      <c r="F120" s="53">
        <f t="shared" si="78"/>
        <v>0.60500896478552735</v>
      </c>
    </row>
    <row r="121" spans="5:6" s="6" customFormat="1" x14ac:dyDescent="0.25">
      <c r="E121" s="51">
        <v>7.0000000000000007E-2</v>
      </c>
      <c r="F121" s="53">
        <f t="shared" si="78"/>
        <v>0.57387052746042111</v>
      </c>
    </row>
    <row r="122" spans="5:6" s="6" customFormat="1" x14ac:dyDescent="0.25">
      <c r="E122" s="51">
        <v>0.08</v>
      </c>
      <c r="F122" s="53">
        <f t="shared" si="78"/>
        <v>0.54689718615026761</v>
      </c>
    </row>
    <row r="123" spans="5:6" s="6" customFormat="1" x14ac:dyDescent="0.25">
      <c r="E123" s="51">
        <v>0.09</v>
      </c>
      <c r="F123" s="53">
        <f t="shared" si="78"/>
        <v>0.52310501294767819</v>
      </c>
    </row>
    <row r="124" spans="5:6" s="6" customFormat="1" x14ac:dyDescent="0.25">
      <c r="E124" s="51">
        <v>0.1</v>
      </c>
      <c r="F124" s="53">
        <f t="shared" si="78"/>
        <v>0.50182218878479723</v>
      </c>
    </row>
    <row r="125" spans="5:6" s="6" customFormat="1" x14ac:dyDescent="0.25">
      <c r="E125" s="51">
        <v>0.11</v>
      </c>
      <c r="F125" s="53">
        <f t="shared" si="78"/>
        <v>0.4825695324643236</v>
      </c>
    </row>
    <row r="126" spans="5:6" s="6" customFormat="1" x14ac:dyDescent="0.25">
      <c r="E126" s="51">
        <v>0.12</v>
      </c>
      <c r="F126" s="53">
        <f t="shared" si="78"/>
        <v>0.4649932343124184</v>
      </c>
    </row>
    <row r="127" spans="5:6" s="6" customFormat="1" x14ac:dyDescent="0.25">
      <c r="E127" s="51">
        <v>0.13</v>
      </c>
      <c r="F127" s="53">
        <f t="shared" si="78"/>
        <v>0.44882460736236407</v>
      </c>
    </row>
    <row r="128" spans="5:6" s="6" customFormat="1" x14ac:dyDescent="0.25">
      <c r="E128" s="51">
        <v>0.14000000000000001</v>
      </c>
      <c r="F128" s="53">
        <f t="shared" si="78"/>
        <v>0.43385479698731227</v>
      </c>
    </row>
    <row r="129" spans="5:6" s="6" customFormat="1" x14ac:dyDescent="0.25">
      <c r="E129" s="51">
        <v>0.15</v>
      </c>
      <c r="F129" s="53">
        <f t="shared" si="78"/>
        <v>0.41991823694694808</v>
      </c>
    </row>
    <row r="130" spans="5:6" s="6" customFormat="1" x14ac:dyDescent="0.25">
      <c r="E130" s="51">
        <v>0.16</v>
      </c>
      <c r="F130" s="53">
        <f t="shared" si="78"/>
        <v>0.40688145567715872</v>
      </c>
    </row>
    <row r="131" spans="5:6" s="6" customFormat="1" x14ac:dyDescent="0.25">
      <c r="E131" s="51">
        <v>0.17</v>
      </c>
      <c r="F131" s="53">
        <f t="shared" si="78"/>
        <v>0.39463528207023885</v>
      </c>
    </row>
    <row r="132" spans="5:6" s="6" customFormat="1" x14ac:dyDescent="0.25">
      <c r="E132" s="51">
        <v>0.18</v>
      </c>
      <c r="F132" s="53">
        <f t="shared" si="78"/>
        <v>0.38308928247456919</v>
      </c>
    </row>
    <row r="133" spans="5:6" s="6" customFormat="1" x14ac:dyDescent="0.25">
      <c r="E133" s="51">
        <v>0.19</v>
      </c>
      <c r="F133" s="53">
        <f t="shared" si="78"/>
        <v>0.37216770377797354</v>
      </c>
    </row>
    <row r="134" spans="5:6" s="6" customFormat="1" x14ac:dyDescent="0.25">
      <c r="E134" s="51">
        <v>0.2</v>
      </c>
      <c r="F134" s="53">
        <f t="shared" si="78"/>
        <v>0.36180645831168828</v>
      </c>
    </row>
    <row r="135" spans="5:6" s="6" customFormat="1" x14ac:dyDescent="0.25">
      <c r="E135" s="51">
        <v>0.21</v>
      </c>
      <c r="F135" s="53">
        <f t="shared" si="78"/>
        <v>0.35195084514946301</v>
      </c>
    </row>
    <row r="136" spans="5:6" s="6" customFormat="1" x14ac:dyDescent="0.25">
      <c r="E136" s="51">
        <v>0.22</v>
      </c>
      <c r="F136" s="53">
        <f t="shared" si="78"/>
        <v>0.34255380199121466</v>
      </c>
    </row>
    <row r="137" spans="5:6" s="6" customFormat="1" x14ac:dyDescent="0.25">
      <c r="E137" s="51">
        <v>0.23</v>
      </c>
      <c r="F137" s="53">
        <f t="shared" si="78"/>
        <v>0.33357454595190628</v>
      </c>
    </row>
    <row r="138" spans="5:6" s="6" customFormat="1" x14ac:dyDescent="0.25">
      <c r="E138" s="51">
        <v>0.24</v>
      </c>
      <c r="F138" s="53">
        <f t="shared" si="78"/>
        <v>0.32497750383930951</v>
      </c>
    </row>
    <row r="139" spans="5:6" s="6" customFormat="1" x14ac:dyDescent="0.25">
      <c r="E139" s="51">
        <v>0.25</v>
      </c>
      <c r="F139" s="53">
        <f t="shared" si="78"/>
        <v>0.3167314609462179</v>
      </c>
    </row>
    <row r="140" spans="5:6" s="6" customFormat="1" x14ac:dyDescent="0.25">
      <c r="E140" s="51">
        <v>0.26</v>
      </c>
      <c r="F140" s="53">
        <f t="shared" si="78"/>
        <v>0.30880887688925507</v>
      </c>
    </row>
    <row r="141" spans="5:6" s="6" customFormat="1" x14ac:dyDescent="0.25">
      <c r="E141" s="51">
        <v>0.27</v>
      </c>
      <c r="F141" s="53">
        <f t="shared" si="78"/>
        <v>0.30118533063671998</v>
      </c>
    </row>
    <row r="142" spans="5:6" s="6" customFormat="1" x14ac:dyDescent="0.25">
      <c r="E142" s="51">
        <v>0.28000000000000003</v>
      </c>
      <c r="F142" s="53">
        <f t="shared" si="78"/>
        <v>0.29383906651420327</v>
      </c>
    </row>
    <row r="143" spans="5:6" s="6" customFormat="1" x14ac:dyDescent="0.25">
      <c r="E143" s="51">
        <v>0.28999999999999998</v>
      </c>
      <c r="F143" s="53">
        <f t="shared" si="78"/>
        <v>0.28675061991232675</v>
      </c>
    </row>
    <row r="144" spans="5:6" s="6" customFormat="1" x14ac:dyDescent="0.25">
      <c r="E144" s="51">
        <v>0.3</v>
      </c>
      <c r="F144" s="53">
        <f t="shared" si="78"/>
        <v>0.27990250647383913</v>
      </c>
    </row>
    <row r="145" spans="5:6" s="6" customFormat="1" x14ac:dyDescent="0.25">
      <c r="E145" s="51">
        <v>0.31</v>
      </c>
      <c r="F145" s="53">
        <f t="shared" si="78"/>
        <v>0.27327896226359494</v>
      </c>
    </row>
    <row r="146" spans="5:6" s="6" customFormat="1" x14ac:dyDescent="0.25">
      <c r="E146" s="51">
        <v>0.32</v>
      </c>
      <c r="F146" s="53">
        <f t="shared" si="78"/>
        <v>0.26686572520404972</v>
      </c>
    </row>
    <row r="147" spans="5:6" s="6" customFormat="1" x14ac:dyDescent="0.25">
      <c r="E147" s="51">
        <v>0.33</v>
      </c>
      <c r="F147" s="53">
        <f t="shared" si="78"/>
        <v>0.26064985015336545</v>
      </c>
    </row>
    <row r="148" spans="5:6" s="6" customFormat="1" x14ac:dyDescent="0.25">
      <c r="E148" s="51">
        <v>0.34</v>
      </c>
      <c r="F148" s="53">
        <f t="shared" si="78"/>
        <v>0.25461955159712985</v>
      </c>
    </row>
    <row r="149" spans="5:6" s="6" customFormat="1" x14ac:dyDescent="0.25">
      <c r="E149" s="51">
        <v>0.35</v>
      </c>
      <c r="F149" s="53">
        <f t="shared" si="78"/>
        <v>0.24876406914873295</v>
      </c>
    </row>
    <row r="150" spans="5:6" s="6" customFormat="1" x14ac:dyDescent="0.25">
      <c r="E150" s="51">
        <v>0.36</v>
      </c>
      <c r="F150" s="53">
        <f t="shared" si="78"/>
        <v>0.24307355200146027</v>
      </c>
    </row>
    <row r="151" spans="5:6" s="6" customFormat="1" x14ac:dyDescent="0.25">
      <c r="E151" s="51">
        <v>0.37</v>
      </c>
      <c r="F151" s="53">
        <f t="shared" si="78"/>
        <v>0.23753895921546114</v>
      </c>
    </row>
    <row r="152" spans="5:6" s="6" customFormat="1" x14ac:dyDescent="0.25">
      <c r="E152" s="51">
        <v>0.38</v>
      </c>
      <c r="F152" s="53">
        <f t="shared" si="78"/>
        <v>0.23215197330486456</v>
      </c>
    </row>
    <row r="153" spans="5:6" s="6" customFormat="1" x14ac:dyDescent="0.25">
      <c r="E153" s="51">
        <v>0.39</v>
      </c>
      <c r="F153" s="53">
        <f t="shared" si="78"/>
        <v>0.22690492505140591</v>
      </c>
    </row>
    <row r="154" spans="5:6" s="6" customFormat="1" x14ac:dyDescent="0.25">
      <c r="E154" s="51">
        <v>0.4</v>
      </c>
      <c r="F154" s="53">
        <f t="shared" si="78"/>
        <v>0.22179072783857934</v>
      </c>
    </row>
    <row r="155" spans="5:6" s="6" customFormat="1" x14ac:dyDescent="0.25">
      <c r="E155" s="51">
        <v>0.41</v>
      </c>
      <c r="F155" s="53">
        <f t="shared" si="78"/>
        <v>0.21680282009532431</v>
      </c>
    </row>
    <row r="156" spans="5:6" s="6" customFormat="1" x14ac:dyDescent="0.25">
      <c r="E156" s="51">
        <v>0.42</v>
      </c>
      <c r="F156" s="53">
        <f t="shared" si="78"/>
        <v>0.21193511467635409</v>
      </c>
    </row>
    <row r="157" spans="5:6" s="6" customFormat="1" x14ac:dyDescent="0.25">
      <c r="E157" s="51">
        <v>0.43</v>
      </c>
      <c r="F157" s="53">
        <f t="shared" si="78"/>
        <v>0.20718195419949487</v>
      </c>
    </row>
    <row r="158" spans="5:6" s="6" customFormat="1" x14ac:dyDescent="0.25">
      <c r="E158" s="51">
        <v>0.44</v>
      </c>
      <c r="F158" s="53">
        <f t="shared" si="78"/>
        <v>0.20253807151810574</v>
      </c>
    </row>
    <row r="159" spans="5:6" s="6" customFormat="1" x14ac:dyDescent="0.25">
      <c r="E159" s="51">
        <v>0.45</v>
      </c>
      <c r="F159" s="53">
        <f t="shared" si="78"/>
        <v>0.19799855463598989</v>
      </c>
    </row>
    <row r="160" spans="5:6" s="6" customFormat="1" x14ac:dyDescent="0.25">
      <c r="E160" s="51">
        <v>0.46</v>
      </c>
      <c r="F160" s="53">
        <f t="shared" si="78"/>
        <v>0.19355881547879727</v>
      </c>
    </row>
    <row r="161" spans="5:6" s="6" customFormat="1" x14ac:dyDescent="0.25">
      <c r="E161" s="51">
        <v>0.47</v>
      </c>
      <c r="F161" s="53">
        <f t="shared" si="78"/>
        <v>0.18921456202416265</v>
      </c>
    </row>
    <row r="162" spans="5:6" s="6" customFormat="1" x14ac:dyDescent="0.25">
      <c r="E162" s="51">
        <v>0.48</v>
      </c>
      <c r="F162" s="53">
        <f t="shared" si="78"/>
        <v>0.18496177336620051</v>
      </c>
    </row>
    <row r="163" spans="5:6" s="6" customFormat="1" x14ac:dyDescent="0.25">
      <c r="E163" s="51">
        <v>0.49</v>
      </c>
      <c r="F163" s="53">
        <f t="shared" si="78"/>
        <v>0.18079667735124791</v>
      </c>
    </row>
    <row r="164" spans="5:6" s="6" customFormat="1" x14ac:dyDescent="0.25">
      <c r="E164" s="51">
        <v>0.5</v>
      </c>
      <c r="F164" s="53">
        <f t="shared" si="78"/>
        <v>0.17671573047310896</v>
      </c>
    </row>
    <row r="165" spans="5:6" s="6" customFormat="1" x14ac:dyDescent="0.25">
      <c r="E165" s="51">
        <v>0.51</v>
      </c>
      <c r="F165" s="53">
        <f t="shared" si="78"/>
        <v>0.17271559975928066</v>
      </c>
    </row>
    <row r="166" spans="5:6" s="6" customFormat="1" x14ac:dyDescent="0.25">
      <c r="E166" s="51">
        <v>0.52</v>
      </c>
      <c r="F166" s="53">
        <f t="shared" si="78"/>
        <v>0.16879314641614612</v>
      </c>
    </row>
    <row r="167" spans="5:6" s="6" customFormat="1" x14ac:dyDescent="0.25">
      <c r="E167" s="51">
        <v>0.53</v>
      </c>
      <c r="F167" s="53">
        <f t="shared" si="78"/>
        <v>0.16494541103206586</v>
      </c>
    </row>
    <row r="168" spans="5:6" s="6" customFormat="1" x14ac:dyDescent="0.25">
      <c r="E168" s="51">
        <v>0.54</v>
      </c>
      <c r="F168" s="53">
        <f t="shared" si="78"/>
        <v>0.16116960016361104</v>
      </c>
    </row>
    <row r="169" spans="5:6" s="6" customFormat="1" x14ac:dyDescent="0.25">
      <c r="E169" s="51">
        <v>0.55000000000000004</v>
      </c>
      <c r="F169" s="53">
        <f t="shared" si="78"/>
        <v>0.15746307415263533</v>
      </c>
    </row>
    <row r="170" spans="5:6" s="6" customFormat="1" x14ac:dyDescent="0.25">
      <c r="E170" s="51">
        <v>0.56000000000000005</v>
      </c>
      <c r="F170" s="53">
        <f t="shared" si="78"/>
        <v>0.1538233360410943</v>
      </c>
    </row>
    <row r="171" spans="5:6" s="6" customFormat="1" x14ac:dyDescent="0.25">
      <c r="E171" s="51">
        <v>0.56999999999999995</v>
      </c>
      <c r="F171" s="53">
        <f t="shared" si="78"/>
        <v>0.15024802146701535</v>
      </c>
    </row>
    <row r="172" spans="5:6" s="6" customFormat="1" x14ac:dyDescent="0.25">
      <c r="E172" s="51">
        <v>0.57999999999999996</v>
      </c>
      <c r="F172" s="53">
        <f t="shared" si="78"/>
        <v>0.14673488943921778</v>
      </c>
    </row>
    <row r="173" spans="5:6" s="6" customFormat="1" x14ac:dyDescent="0.25">
      <c r="E173" s="51">
        <v>0.59</v>
      </c>
      <c r="F173" s="53">
        <f t="shared" si="78"/>
        <v>0.14328181390063915</v>
      </c>
    </row>
    <row r="174" spans="5:6" s="6" customFormat="1" x14ac:dyDescent="0.25">
      <c r="E174" s="51">
        <v>0.6</v>
      </c>
      <c r="F174" s="53">
        <f t="shared" si="78"/>
        <v>0.13988677600073013</v>
      </c>
    </row>
    <row r="175" spans="5:6" s="6" customFormat="1" x14ac:dyDescent="0.25">
      <c r="E175" s="51">
        <v>0.61</v>
      </c>
      <c r="F175" s="53">
        <f t="shared" si="78"/>
        <v>0.13654785700658559</v>
      </c>
    </row>
    <row r="176" spans="5:6" s="6" customFormat="1" x14ac:dyDescent="0.25">
      <c r="E176" s="51">
        <v>0.62</v>
      </c>
      <c r="F176" s="53">
        <f t="shared" si="78"/>
        <v>0.13326323179048596</v>
      </c>
    </row>
    <row r="177" spans="5:6" s="6" customFormat="1" x14ac:dyDescent="0.25">
      <c r="E177" s="51">
        <v>0.63</v>
      </c>
      <c r="F177" s="53">
        <f t="shared" si="78"/>
        <v>0.13003116283850485</v>
      </c>
    </row>
    <row r="178" spans="5:6" s="6" customFormat="1" x14ac:dyDescent="0.25">
      <c r="E178" s="51">
        <v>0.64</v>
      </c>
      <c r="F178" s="53">
        <f t="shared" si="78"/>
        <v>0.12684999473094075</v>
      </c>
    </row>
    <row r="179" spans="5:6" s="6" customFormat="1" x14ac:dyDescent="0.25">
      <c r="E179" s="51">
        <v>0.65</v>
      </c>
      <c r="F179" s="53">
        <f t="shared" si="78"/>
        <v>0.12371814905067577</v>
      </c>
    </row>
    <row r="180" spans="5:6" s="6" customFormat="1" x14ac:dyDescent="0.25">
      <c r="E180" s="51">
        <v>0.66</v>
      </c>
      <c r="F180" s="53">
        <f t="shared" si="78"/>
        <v>0.1206341196802565</v>
      </c>
    </row>
    <row r="181" spans="5:6" s="6" customFormat="1" x14ac:dyDescent="0.25">
      <c r="E181" s="51">
        <v>0.67</v>
      </c>
      <c r="F181" s="53">
        <f t="shared" si="78"/>
        <v>0.11759646845261931</v>
      </c>
    </row>
    <row r="182" spans="5:6" s="6" customFormat="1" x14ac:dyDescent="0.25">
      <c r="E182" s="51">
        <v>0.68</v>
      </c>
      <c r="F182" s="53">
        <f t="shared" si="78"/>
        <v>0.1146038211240209</v>
      </c>
    </row>
    <row r="183" spans="5:6" s="6" customFormat="1" x14ac:dyDescent="0.25">
      <c r="E183" s="51">
        <v>0.69</v>
      </c>
      <c r="F183" s="54">
        <f>$F$182-($F$182-$F$214)/($E$214-$E$182)*(E183-$E$182)</f>
        <v>0.11352245171389526</v>
      </c>
    </row>
    <row r="184" spans="5:6" s="6" customFormat="1" x14ac:dyDescent="0.25">
      <c r="E184" s="51">
        <v>0.7</v>
      </c>
      <c r="F184" s="54">
        <f t="shared" ref="F184:F213" si="79">$F$182-($F$182-$F$214)/($E$214-$E$182)*(E184-$E$182)</f>
        <v>0.1124410823037696</v>
      </c>
    </row>
    <row r="185" spans="5:6" s="6" customFormat="1" x14ac:dyDescent="0.25">
      <c r="E185" s="51">
        <v>0.71</v>
      </c>
      <c r="F185" s="54">
        <f t="shared" si="79"/>
        <v>0.11135971289364395</v>
      </c>
    </row>
    <row r="186" spans="5:6" s="6" customFormat="1" x14ac:dyDescent="0.25">
      <c r="E186" s="51">
        <v>0.72</v>
      </c>
      <c r="F186" s="54">
        <f t="shared" si="79"/>
        <v>0.1102783434835183</v>
      </c>
    </row>
    <row r="187" spans="5:6" s="6" customFormat="1" x14ac:dyDescent="0.25">
      <c r="E187" s="51">
        <v>0.73</v>
      </c>
      <c r="F187" s="54">
        <f t="shared" si="79"/>
        <v>0.10919697407339264</v>
      </c>
    </row>
    <row r="188" spans="5:6" s="6" customFormat="1" x14ac:dyDescent="0.25">
      <c r="E188" s="51">
        <v>0.74</v>
      </c>
      <c r="F188" s="54">
        <f t="shared" si="79"/>
        <v>0.10811560466326699</v>
      </c>
    </row>
    <row r="189" spans="5:6" s="6" customFormat="1" x14ac:dyDescent="0.25">
      <c r="E189" s="51">
        <v>0.75</v>
      </c>
      <c r="F189" s="54">
        <f t="shared" si="79"/>
        <v>0.10703423525314133</v>
      </c>
    </row>
    <row r="190" spans="5:6" s="6" customFormat="1" x14ac:dyDescent="0.25">
      <c r="E190" s="51">
        <v>0.76</v>
      </c>
      <c r="F190" s="54">
        <f t="shared" si="79"/>
        <v>0.10595286584301568</v>
      </c>
    </row>
    <row r="191" spans="5:6" s="6" customFormat="1" x14ac:dyDescent="0.25">
      <c r="E191" s="51">
        <v>0.77</v>
      </c>
      <c r="F191" s="54">
        <f t="shared" si="79"/>
        <v>0.10487149643289002</v>
      </c>
    </row>
    <row r="192" spans="5:6" s="6" customFormat="1" x14ac:dyDescent="0.25">
      <c r="E192" s="51">
        <v>0.78</v>
      </c>
      <c r="F192" s="54">
        <f t="shared" si="79"/>
        <v>0.10379012702276437</v>
      </c>
    </row>
    <row r="193" spans="5:6" s="6" customFormat="1" x14ac:dyDescent="0.25">
      <c r="E193" s="51">
        <v>0.79</v>
      </c>
      <c r="F193" s="54">
        <f t="shared" si="79"/>
        <v>0.10270875761263872</v>
      </c>
    </row>
    <row r="194" spans="5:6" x14ac:dyDescent="0.25">
      <c r="E194" s="51">
        <v>0.8</v>
      </c>
      <c r="F194" s="54">
        <f t="shared" si="79"/>
        <v>0.10162738820251306</v>
      </c>
    </row>
    <row r="195" spans="5:6" x14ac:dyDescent="0.25">
      <c r="E195" s="51">
        <v>0.81</v>
      </c>
      <c r="F195" s="54">
        <f t="shared" si="79"/>
        <v>0.10054601879238741</v>
      </c>
    </row>
    <row r="196" spans="5:6" x14ac:dyDescent="0.25">
      <c r="E196" s="51">
        <v>0.82</v>
      </c>
      <c r="F196" s="54">
        <f t="shared" si="79"/>
        <v>9.9464649382261766E-2</v>
      </c>
    </row>
    <row r="197" spans="5:6" x14ac:dyDescent="0.25">
      <c r="E197" s="51">
        <v>0.83</v>
      </c>
      <c r="F197" s="54">
        <f t="shared" si="79"/>
        <v>9.8383279972136112E-2</v>
      </c>
    </row>
    <row r="198" spans="5:6" x14ac:dyDescent="0.25">
      <c r="E198" s="51">
        <v>0.84</v>
      </c>
      <c r="F198" s="54">
        <f t="shared" si="79"/>
        <v>9.7301910562010457E-2</v>
      </c>
    </row>
    <row r="199" spans="5:6" x14ac:dyDescent="0.25">
      <c r="E199" s="51">
        <v>0.85</v>
      </c>
      <c r="F199" s="54">
        <f t="shared" si="79"/>
        <v>9.6220541151884803E-2</v>
      </c>
    </row>
    <row r="200" spans="5:6" x14ac:dyDescent="0.25">
      <c r="E200" s="51">
        <v>0.86</v>
      </c>
      <c r="F200" s="54">
        <f t="shared" si="79"/>
        <v>9.5139171741759149E-2</v>
      </c>
    </row>
    <row r="201" spans="5:6" x14ac:dyDescent="0.25">
      <c r="E201" s="51">
        <v>0.87</v>
      </c>
      <c r="F201" s="54">
        <f t="shared" si="79"/>
        <v>9.4057802331633494E-2</v>
      </c>
    </row>
    <row r="202" spans="5:6" x14ac:dyDescent="0.25">
      <c r="E202" s="51">
        <v>0.88</v>
      </c>
      <c r="F202" s="54">
        <f t="shared" si="79"/>
        <v>9.297643292150784E-2</v>
      </c>
    </row>
    <row r="203" spans="5:6" x14ac:dyDescent="0.25">
      <c r="E203" s="51">
        <v>0.89</v>
      </c>
      <c r="F203" s="54">
        <f t="shared" si="79"/>
        <v>9.1895063511382186E-2</v>
      </c>
    </row>
    <row r="204" spans="5:6" x14ac:dyDescent="0.25">
      <c r="E204" s="51">
        <v>0.9</v>
      </c>
      <c r="F204" s="54">
        <f t="shared" si="79"/>
        <v>9.0813694101256531E-2</v>
      </c>
    </row>
    <row r="205" spans="5:6" x14ac:dyDescent="0.25">
      <c r="E205" s="51">
        <v>0.91</v>
      </c>
      <c r="F205" s="54">
        <f t="shared" si="79"/>
        <v>8.9732324691130877E-2</v>
      </c>
    </row>
    <row r="206" spans="5:6" x14ac:dyDescent="0.25">
      <c r="E206" s="51">
        <v>0.92</v>
      </c>
      <c r="F206" s="54">
        <f t="shared" si="79"/>
        <v>8.8650955281005223E-2</v>
      </c>
    </row>
    <row r="207" spans="5:6" x14ac:dyDescent="0.25">
      <c r="E207" s="51">
        <v>0.93</v>
      </c>
      <c r="F207" s="54">
        <f t="shared" si="79"/>
        <v>8.7569585870879568E-2</v>
      </c>
    </row>
    <row r="208" spans="5:6" x14ac:dyDescent="0.25">
      <c r="E208" s="51">
        <v>0.94</v>
      </c>
      <c r="F208" s="54">
        <f t="shared" si="79"/>
        <v>8.6488216460753928E-2</v>
      </c>
    </row>
    <row r="209" spans="5:6" x14ac:dyDescent="0.25">
      <c r="E209" s="51">
        <v>0.95</v>
      </c>
      <c r="F209" s="54">
        <f t="shared" si="79"/>
        <v>8.5406847050628273E-2</v>
      </c>
    </row>
    <row r="210" spans="5:6" x14ac:dyDescent="0.25">
      <c r="E210" s="51">
        <v>0.96</v>
      </c>
      <c r="F210" s="54">
        <f t="shared" si="79"/>
        <v>8.4325477640502619E-2</v>
      </c>
    </row>
    <row r="211" spans="5:6" x14ac:dyDescent="0.25">
      <c r="E211" s="51">
        <v>0.97</v>
      </c>
      <c r="F211" s="54">
        <f t="shared" si="79"/>
        <v>8.3244108230376965E-2</v>
      </c>
    </row>
    <row r="212" spans="5:6" x14ac:dyDescent="0.25">
      <c r="E212" s="51">
        <v>0.98</v>
      </c>
      <c r="F212" s="54">
        <f t="shared" si="79"/>
        <v>8.216273882025131E-2</v>
      </c>
    </row>
    <row r="213" spans="5:6" x14ac:dyDescent="0.25">
      <c r="E213" s="51">
        <v>0.99</v>
      </c>
      <c r="F213" s="54">
        <f t="shared" si="79"/>
        <v>8.1081369410125656E-2</v>
      </c>
    </row>
    <row r="214" spans="5:6" x14ac:dyDescent="0.25">
      <c r="E214" s="51">
        <v>1</v>
      </c>
      <c r="F214" s="55">
        <v>0.08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 estimados por cond tec</vt:lpstr>
      <vt:lpstr>Tráfico Anual Fijo</vt:lpstr>
      <vt:lpstr>Tráfico Anual Móvil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Williams Hernandez</dc:creator>
  <cp:lastModifiedBy>Luis Fernando Rosas Yanez</cp:lastModifiedBy>
  <dcterms:created xsi:type="dcterms:W3CDTF">2014-11-14T17:42:49Z</dcterms:created>
  <dcterms:modified xsi:type="dcterms:W3CDTF">2017-11-02T19:06:01Z</dcterms:modified>
</cp:coreProperties>
</file>