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D:\Users\lorely.ochoa\Documents\3 - Prep - Seguimiento medidas telecom\Actualización RE y RT\5. Consulta Pública\21 12 07 STP\Modelos CP\"/>
    </mc:Choice>
  </mc:AlternateContent>
  <xr:revisionPtr revIDLastSave="0" documentId="8_{CC2AF39F-217C-4433-BE24-9E2BB3E1D0B5}" xr6:coauthVersionLast="45" xr6:coauthVersionMax="45" xr10:uidLastSave="{00000000-0000-0000-0000-000000000000}"/>
  <bookViews>
    <workbookView xWindow="-120" yWindow="-120" windowWidth="29040" windowHeight="15840" tabRatio="885" xr2:uid="{733F7BF7-411F-4C52-B624-6ED1C0716CD5}"/>
  </bookViews>
  <sheets>
    <sheet name="Descripción" sheetId="6" r:id="rId1"/>
    <sheet name="Resultados &gt;&gt;" sheetId="10" r:id="rId2"/>
    <sheet name="Resumen" sheetId="30" r:id="rId3"/>
    <sheet name="SAIB Nacional" sheetId="2" r:id="rId4"/>
    <sheet name="SAIB Regional" sheetId="31" r:id="rId5"/>
    <sheet name="SAIB Local" sheetId="32" r:id="rId6"/>
    <sheet name="Desagregacion compartida" sheetId="33" r:id="rId7"/>
    <sheet name="Desagregacion total" sheetId="34" r:id="rId8"/>
    <sheet name="Desagregacion virtual" sheetId="35" r:id="rId9"/>
    <sheet name="Requerimiento de información &gt;&gt;" sheetId="8" r:id="rId10"/>
    <sheet name="Ofertas insignia" sheetId="1" r:id="rId11"/>
    <sheet name="Consolidado Resultados" sheetId="1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XR15" hidden="1">'[1]Diferido D-4 DTT'!$C$13</definedName>
    <definedName name="______XR15" hidden="1">'[1]Diferido D-4 DTT'!$C$13</definedName>
    <definedName name="_____XR15" hidden="1">'[1]Diferido D-4 DTT'!$C$13</definedName>
    <definedName name="____XR15" hidden="1">'[1]Diferido D-4 DTT'!$C$13</definedName>
    <definedName name="___XR15" hidden="1">'[1]Diferido D-4 DTT'!$C$13</definedName>
    <definedName name="__123Graph_A" hidden="1">'[2]Z 3.14 Pasivo'!#REF!</definedName>
    <definedName name="__123Graph_B" hidden="1">'[2]Z 3.14 Pasivo'!#REF!</definedName>
    <definedName name="__123Graph_C" hidden="1">'[2]Z 3.14 Pasivo'!#REF!</definedName>
    <definedName name="__123Graph_D" hidden="1">'[2]Z 3.14 Pasivo'!#REF!</definedName>
    <definedName name="__123Graph_E" hidden="1">[3]concil!#REF!</definedName>
    <definedName name="__123Graph_F" hidden="1">[3]concil!#REF!</definedName>
    <definedName name="__123Graph_X" hidden="1">'[2]Z 3.14 Pasivo'!#REF!</definedName>
    <definedName name="__NNM1" localSheetId="6" hidden="1">Main.SAPF4Help()</definedName>
    <definedName name="__NNM1" localSheetId="7" hidden="1">Main.SAPF4Help()</definedName>
    <definedName name="__NNM1" localSheetId="8" hidden="1">Main.SAPF4Help()</definedName>
    <definedName name="__NNM1" localSheetId="1" hidden="1">Main.SAPF4Help()</definedName>
    <definedName name="__NNM1" localSheetId="5" hidden="1">Main.SAPF4Help()</definedName>
    <definedName name="__NNM1" localSheetId="4" hidden="1">Main.SAPF4Help()</definedName>
    <definedName name="__NNM1" hidden="1">Main.SAPF4Help()</definedName>
    <definedName name="__XR15" hidden="1">'[1]Diferido D-4 DTT'!$C$13</definedName>
    <definedName name="_1377_0" localSheetId="9">#REF!</definedName>
    <definedName name="_1377_0" localSheetId="1">#REF!</definedName>
    <definedName name="_1377_0">#REF!</definedName>
    <definedName name="_2754_0ecm" localSheetId="9">#REF!</definedName>
    <definedName name="_2754_0ecm" localSheetId="1">#REF!</definedName>
    <definedName name="_2754_0ecm">#REF!</definedName>
    <definedName name="_4131_0ecw" localSheetId="9">#REF!</definedName>
    <definedName name="_4131_0ecw" localSheetId="1">#REF!</definedName>
    <definedName name="_4131_0ecw">#REF!</definedName>
    <definedName name="_a1" localSheetId="1" hidden="1">{"'Sheet1'!$L$16"}</definedName>
    <definedName name="_a1" hidden="1">{"'Sheet1'!$L$16"}</definedName>
    <definedName name="_AMO_UniqueIdentifier" hidden="1">"'87d277f7-12f1-4d2b-884d-fe2899a3f0f5'"</definedName>
    <definedName name="_d1500" localSheetId="1" hidden="1">{"'Sheet1'!$L$16"}</definedName>
    <definedName name="_d1500" hidden="1">{"'Sheet1'!$L$16"}</definedName>
    <definedName name="_Fill" hidden="1">#REF!</definedName>
    <definedName name="_Key1" localSheetId="1" hidden="1">#REF!</definedName>
    <definedName name="_Key1" hidden="1">#REF!</definedName>
    <definedName name="_Key2" localSheetId="1" hidden="1">#REF!</definedName>
    <definedName name="_Key2" hidden="1">#REF!</definedName>
    <definedName name="_M2" localSheetId="1" hidden="1">{"'Sheet1'!$L$16"}</definedName>
    <definedName name="_M2" hidden="1">{"'Sheet1'!$L$16"}</definedName>
    <definedName name="_NNM1" localSheetId="6" hidden="1">Main.SAPF4Help()</definedName>
    <definedName name="_NNM1" localSheetId="7" hidden="1">Main.SAPF4Help()</definedName>
    <definedName name="_NNM1" localSheetId="8" hidden="1">Main.SAPF4Help()</definedName>
    <definedName name="_NNM1" localSheetId="1" hidden="1">Main.SAPF4Help()</definedName>
    <definedName name="_NNM1" localSheetId="5" hidden="1">Main.SAPF4Help()</definedName>
    <definedName name="_NNM1" localSheetId="4" hidden="1">Main.SAPF4Help()</definedName>
    <definedName name="_NNM1" hidden="1">Main.SAPF4Help()</definedName>
    <definedName name="_Order1" hidden="1">255</definedName>
    <definedName name="_Order2" hidden="1">255</definedName>
    <definedName name="_p51" localSheetId="1" hidden="1">{"MG-2002-F1",#N/A,FALSE,"PPU-Telemig";"MG-2002-F2",#N/A,FALSE,"PPU-Telemig";"MG-2002-F3",#N/A,FALSE,"PPU-Telemig";"MG-2002-F4",#N/A,FALSE,"PPU-Telemig";"MG-2003-F1",#N/A,FALSE,"PPU-Telemig";"MG-2004-F1",#N/A,FALSE,"PPU-Telemig"}</definedName>
    <definedName name="_p51" hidden="1">{"MG-2002-F1",#N/A,FALSE,"PPU-Telemig";"MG-2002-F2",#N/A,FALSE,"PPU-Telemig";"MG-2002-F3",#N/A,FALSE,"PPU-Telemig";"MG-2002-F4",#N/A,FALSE,"PPU-Telemig";"MG-2003-F1",#N/A,FALSE,"PPU-Telemig";"MG-2004-F1",#N/A,FALSE,"PPU-Telemig"}</definedName>
    <definedName name="_PA3" localSheetId="1" hidden="1">{"'Sheet1'!$L$16"}</definedName>
    <definedName name="_PA3" hidden="1">{"'Sheet1'!$L$16"}</definedName>
    <definedName name="_Parse_In" hidden="1">#REF!</definedName>
    <definedName name="_RAN1">"A1..J66"</definedName>
    <definedName name="_Regression_Int" hidden="1">1</definedName>
    <definedName name="_Sort" hidden="1">'[4]SOPOCTprod-pagos99'!#REF!</definedName>
    <definedName name="_XR15" hidden="1">'[1]Diferido D-4 DTT'!$C$13</definedName>
    <definedName name="a" hidden="1">#REF!</definedName>
    <definedName name="aa" hidden="1">#N/A</definedName>
    <definedName name="aaa" hidden="1">#REF!</definedName>
    <definedName name="AAPFF4HELP" localSheetId="6" hidden="1">Main.SAPF4Help()</definedName>
    <definedName name="AAPFF4HELP" localSheetId="7" hidden="1">Main.SAPF4Help()</definedName>
    <definedName name="AAPFF4HELP" localSheetId="8" hidden="1">Main.SAPF4Help()</definedName>
    <definedName name="AAPFF4HELP" localSheetId="1" hidden="1">Main.SAPF4Help()</definedName>
    <definedName name="AAPFF4HELP" localSheetId="5" hidden="1">Main.SAPF4Help()</definedName>
    <definedName name="AAPFF4HELP" localSheetId="4" hidden="1">Main.SAPF4Help()</definedName>
    <definedName name="AAPFF4HELP" hidden="1">Main.SAPF4Help()</definedName>
    <definedName name="AccessDatabase" hidden="1">"C:\Mis documentos\Plan99_Ad\CALCULOB2.mdb"</definedName>
    <definedName name="ACT.INTER">[5]INTERCONEXIONES2000!$AZ$1:$BO$35,[5]INTERCONEXIONES2000!$AZ$42:$BO$76,[5]INTERCONEXIONES2000!$AZ$78:$BO$111</definedName>
    <definedName name="ad" localSheetId="6" hidden="1">Main.SAPF4Help()</definedName>
    <definedName name="ad" localSheetId="7" hidden="1">Main.SAPF4Help()</definedName>
    <definedName name="ad" localSheetId="8" hidden="1">Main.SAPF4Help()</definedName>
    <definedName name="ad" localSheetId="1" hidden="1">Main.SAPF4Help()</definedName>
    <definedName name="ad" localSheetId="5" hidden="1">Main.SAPF4Help()</definedName>
    <definedName name="ad" localSheetId="4" hidden="1">Main.SAPF4Help()</definedName>
    <definedName name="ad" hidden="1">Main.SAPF4Help()</definedName>
    <definedName name="anscount" hidden="1">1</definedName>
    <definedName name="ARE" localSheetId="1" hidden="1">{"MG-2002-F1",#N/A,FALSE,"PPU-Telemig";"MG-2002-F2",#N/A,FALSE,"PPU-Telemig";"MG-2002-F3",#N/A,FALSE,"PPU-Telemig";"MG-2002-F4",#N/A,FALSE,"PPU-Telemig";"MG-2003-F1",#N/A,FALSE,"PPU-Telemig";"MG-2004-F1",#N/A,FALSE,"PPU-Telemig"}</definedName>
    <definedName name="ARE" hidden="1">{"MG-2002-F1",#N/A,FALSE,"PPU-Telemig";"MG-2002-F2",#N/A,FALSE,"PPU-Telemig";"MG-2002-F3",#N/A,FALSE,"PPU-Telemig";"MG-2002-F4",#N/A,FALSE,"PPU-Telemig";"MG-2003-F1",#N/A,FALSE,"PPU-Telemig";"MG-2004-F1",#N/A,FALSE,"PPU-Telemig"}</definedName>
    <definedName name="AS2DocOpenMode" hidden="1">"AS2DocumentEdit"</definedName>
    <definedName name="AS2NamedRange" hidden="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s" localSheetId="0"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ad" localSheetId="6" hidden="1">Main.SAPF4Help()</definedName>
    <definedName name="asdfad" localSheetId="7" hidden="1">Main.SAPF4Help()</definedName>
    <definedName name="asdfad" localSheetId="8" hidden="1">Main.SAPF4Help()</definedName>
    <definedName name="asdfad" localSheetId="1" hidden="1">Main.SAPF4Help()</definedName>
    <definedName name="asdfad" localSheetId="5" hidden="1">Main.SAPF4Help()</definedName>
    <definedName name="asdfad" localSheetId="4" hidden="1">Main.SAPF4Help()</definedName>
    <definedName name="asdfad" hidden="1">Main.SAPF4Help()</definedName>
    <definedName name="ASFDA" localSheetId="1" hidden="1">{"MG-2002-F1",#N/A,FALSE,"PPU-Telemig";"MG-2002-F2",#N/A,FALSE,"PPU-Telemig";"MG-2002-F3",#N/A,FALSE,"PPU-Telemig";"MG-2002-F4",#N/A,FALSE,"PPU-Telemig";"MG-2003-F1",#N/A,FALSE,"PPU-Telemig";"MG-2004-F1",#N/A,FALSE,"PPU-Telemig"}</definedName>
    <definedName name="ASFDA" hidden="1">{"MG-2002-F1",#N/A,FALSE,"PPU-Telemig";"MG-2002-F2",#N/A,FALSE,"PPU-Telemig";"MG-2002-F3",#N/A,FALSE,"PPU-Telemig";"MG-2002-F4",#N/A,FALSE,"PPU-Telemig";"MG-2003-F1",#N/A,FALSE,"PPU-Telemig";"MG-2004-F1",#N/A,FALSE,"PPU-Telemig"}</definedName>
    <definedName name="Average_Bill_List">OFFSET('[6]Average bills'!$AI$31,0,0,16-COUNTIF('[6]Average bills'!$AI$31:$AI$48,""),1)</definedName>
    <definedName name="BG_Del" hidden="1">15</definedName>
    <definedName name="BG_Ins" hidden="1">4</definedName>
    <definedName name="BG_Mod" hidden="1">6</definedName>
    <definedName name="BI_ACUM">[7]BI_Tmx!$S$5:$S$65532</definedName>
    <definedName name="BillEffect">OFFSET('[6]Incidence effects'!$AS$10,0,0,45-COUNTBLANK('[6]Incidence effects'!$AS$10:$AS$54),1)</definedName>
    <definedName name="BillEffect_Schedule">OFFSET('[6]Incidence effects'!$AT$10,0,0,45-COUNTBLANK('[6]Incidence effects'!$AT$10:$AT$54),1)</definedName>
    <definedName name="BIS" localSheetId="6" hidden="1">Main.SAPF4Help()</definedName>
    <definedName name="BIS" localSheetId="7" hidden="1">Main.SAPF4Help()</definedName>
    <definedName name="BIS" localSheetId="8" hidden="1">Main.SAPF4Help()</definedName>
    <definedName name="BIS" localSheetId="1" hidden="1">Main.SAPF4Help()</definedName>
    <definedName name="BIS" localSheetId="5" hidden="1">Main.SAPF4Help()</definedName>
    <definedName name="BIS" localSheetId="4" hidden="1">Main.SAPF4Help()</definedName>
    <definedName name="BIS" hidden="1">Main.SAPF4Help()</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_1">[7]BI_Tmx!$B$5:$B$1077</definedName>
    <definedName name="COL" localSheetId="1" hidden="1">#REF!</definedName>
    <definedName name="COL" hidden="1">#REF!</definedName>
    <definedName name="copia" localSheetId="6" hidden="1">Main.SAPF4Help()</definedName>
    <definedName name="copia" localSheetId="7" hidden="1">Main.SAPF4Help()</definedName>
    <definedName name="copia" localSheetId="8" hidden="1">Main.SAPF4Help()</definedName>
    <definedName name="copia" localSheetId="1" hidden="1">Main.SAPF4Help()</definedName>
    <definedName name="copia" localSheetId="5" hidden="1">Main.SAPF4Help()</definedName>
    <definedName name="copia" localSheetId="4" hidden="1">Main.SAPF4Help()</definedName>
    <definedName name="copia" hidden="1">Main.SAPF4Help()</definedName>
    <definedName name="Countries">[9]Breakdown!$B$4:$B$15</definedName>
    <definedName name="CTCT1" localSheetId="1" hidden="1">{"'Sheet1'!$L$16"}</definedName>
    <definedName name="CTCT1" hidden="1">{"'Sheet1'!$L$16"}</definedName>
    <definedName name="CustomerName">OFFSET('[6]Incidence effects'!$AR$10,0,0,(ROWS('[6]Incidence effects'!$AI$10:$AI$1048576)-COUNTIF('[6]Incidence effects'!$AI$10:$AI$1048576,"")),1)</definedName>
    <definedName name="ddaf" localSheetId="6" hidden="1">Main.SAPF4Help()</definedName>
    <definedName name="ddaf" localSheetId="7" hidden="1">Main.SAPF4Help()</definedName>
    <definedName name="ddaf" localSheetId="8" hidden="1">Main.SAPF4Help()</definedName>
    <definedName name="ddaf" localSheetId="1" hidden="1">Main.SAPF4Help()</definedName>
    <definedName name="ddaf" localSheetId="5" hidden="1">Main.SAPF4Help()</definedName>
    <definedName name="ddaf" localSheetId="4" hidden="1">Main.SAPF4Help()</definedName>
    <definedName name="ddaf" hidden="1">Main.SAPF4Help()</definedName>
    <definedName name="desgtos2" localSheetId="6" hidden="1">Main.SAPF4Help()</definedName>
    <definedName name="desgtos2" localSheetId="7" hidden="1">Main.SAPF4Help()</definedName>
    <definedName name="desgtos2" localSheetId="8" hidden="1">Main.SAPF4Help()</definedName>
    <definedName name="desgtos2" localSheetId="1" hidden="1">Main.SAPF4Help()</definedName>
    <definedName name="desgtos2" localSheetId="5" hidden="1">Main.SAPF4Help()</definedName>
    <definedName name="desgtos2" localSheetId="4" hidden="1">Main.SAPF4Help()</definedName>
    <definedName name="desgtos2" hidden="1">Main.SAPF4Help()</definedName>
    <definedName name="dgsgf" localSheetId="0"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OFFSET([6]Differentials!$U$14,0,0,(6-COUNTIF([6]Differentials!$U$14:$U$19,"")),1)</definedName>
    <definedName name="Distribution" localSheetId="9" hidden="1">#REF!</definedName>
    <definedName name="Distribution" localSheetId="1" hidden="1">#REF!</definedName>
    <definedName name="Distribution" hidden="1">#REF!</definedName>
    <definedName name="DME_Dirty" hidden="1">"False"</definedName>
    <definedName name="EE" localSheetId="1"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NGEL" hidden="1">#REF!</definedName>
    <definedName name="ExtraProfiles" localSheetId="9" hidden="1">#REF!</definedName>
    <definedName name="ExtraProfiles" localSheetId="1" hidden="1">#REF!</definedName>
    <definedName name="ExtraProfiles" hidden="1">#REF!</definedName>
    <definedName name="fas" localSheetId="1" hidden="1">'[2]Z 3.14 Pasivo'!#REF!</definedName>
    <definedName name="fas" hidden="1">'[2]Z 3.14 Pasivo'!#REF!</definedName>
    <definedName name="FFF" localSheetId="1"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 localSheetId="0"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6" hidden="1">Main.SAPF4Help()</definedName>
    <definedName name="fgg" localSheetId="7" hidden="1">Main.SAPF4Help()</definedName>
    <definedName name="fgg" localSheetId="8" hidden="1">Main.SAPF4Help()</definedName>
    <definedName name="fgg" localSheetId="1" hidden="1">Main.SAPF4Help()</definedName>
    <definedName name="fgg" localSheetId="5" hidden="1">Main.SAPF4Help()</definedName>
    <definedName name="fgg" localSheetId="4" hidden="1">Main.SAPF4Help()</definedName>
    <definedName name="fgg" hidden="1">Main.SAPF4Help()</definedName>
    <definedName name="flñdoásdjo´gfasd" localSheetId="6" hidden="1">Main.SAPF4Help()</definedName>
    <definedName name="flñdoásdjo´gfasd" localSheetId="7" hidden="1">Main.SAPF4Help()</definedName>
    <definedName name="flñdoásdjo´gfasd" localSheetId="8" hidden="1">Main.SAPF4Help()</definedName>
    <definedName name="flñdoásdjo´gfasd" localSheetId="1" hidden="1">Main.SAPF4Help()</definedName>
    <definedName name="flñdoásdjo´gfasd" localSheetId="5" hidden="1">Main.SAPF4Help()</definedName>
    <definedName name="flñdoásdjo´gfasd" localSheetId="4" hidden="1">Main.SAPF4Help()</definedName>
    <definedName name="flñdoásdjo´gfasd" hidden="1">Main.SAPF4Help()</definedName>
    <definedName name="Forecast">[9]drop_down!$C$16:$C$17</definedName>
    <definedName name="Frontier_BAJABBAFCHAB" localSheetId="9">#REF!</definedName>
    <definedName name="Frontier_BAJABBAFCHAB" localSheetId="1">#REF!</definedName>
    <definedName name="Frontier_BAJABBAFCHAB">#REF!</definedName>
    <definedName name="Frontier_BAJABFAJDDBE" localSheetId="9">'[10]Help cells'!#REF!</definedName>
    <definedName name="Frontier_BAJABFAJDDBE" localSheetId="1">'[10]Help cells'!#REF!</definedName>
    <definedName name="Frontier_BAJABFAJDDBE">'[10]Help cells'!#REF!</definedName>
    <definedName name="Frontier_BAJABFAJDFAI" localSheetId="9">'[10]Help cells'!#REF!</definedName>
    <definedName name="Frontier_BAJABFAJDFAI" localSheetId="1">'[10]Help cells'!#REF!</definedName>
    <definedName name="Frontier_BAJABFAJDFAI">'[10]Help cells'!#REF!</definedName>
    <definedName name="Frontier_BAJABFAJDJDH">'[10]Help cells'!#REF!</definedName>
    <definedName name="Frontier_BAJABGABBCAF" localSheetId="9">#REF!</definedName>
    <definedName name="Frontier_BAJABGABBCAF" localSheetId="1">#REF!</definedName>
    <definedName name="Frontier_BAJABGABBCAF">#REF!</definedName>
    <definedName name="Frontier_BAJABGADAHBH" localSheetId="9">#REF!</definedName>
    <definedName name="Frontier_BAJABGADAHBH" localSheetId="1">#REF!</definedName>
    <definedName name="Frontier_BAJABGADAHBH">#REF!</definedName>
    <definedName name="Frontier_BAJABGADBCAE" localSheetId="9">[10]Historical_SONIA!#REF!</definedName>
    <definedName name="Frontier_BAJABGADBCAE" localSheetId="1">[10]Historical_SONIA!#REF!</definedName>
    <definedName name="Frontier_BAJABGADBCAE">[10]Historical_SONIA!#REF!</definedName>
    <definedName name="Frontier_BAJABGAGADAH" localSheetId="9">#REF!</definedName>
    <definedName name="Frontier_BAJABGAGADAH" localSheetId="1">#REF!</definedName>
    <definedName name="Frontier_BAJABGAGADAH">#REF!</definedName>
    <definedName name="Frontier_BAJABGAGADAI" localSheetId="9">#REF!</definedName>
    <definedName name="Frontier_BAJABGAGADAI" localSheetId="1">#REF!</definedName>
    <definedName name="Frontier_BAJABGAGADAI">#REF!</definedName>
    <definedName name="Frontier_BAJABIAAJCCC" localSheetId="9">#REF!</definedName>
    <definedName name="Frontier_BAJABIAAJCCC" localSheetId="1">#REF!</definedName>
    <definedName name="Frontier_BAJABIAAJCCC">#REF!</definedName>
    <definedName name="Frontier_BAJABIAECBDJ" localSheetId="9">#REF!</definedName>
    <definedName name="Frontier_BAJABIAECBDJ">#REF!</definedName>
    <definedName name="Frontier_BAJABIAECEDJ" localSheetId="9">#REF!</definedName>
    <definedName name="Frontier_BAJABIAECEDJ">#REF!</definedName>
    <definedName name="Frontier_BAJABIAGDDDA" localSheetId="9">#REF!</definedName>
    <definedName name="Frontier_BAJABIAGDDDA">#REF!</definedName>
    <definedName name="Frontier_BAJDBAADCAJC" localSheetId="9">#REF!</definedName>
    <definedName name="Frontier_BAJDBAADCAJC">#REF!</definedName>
    <definedName name="Frontier_BAJDBAAFDBBI" localSheetId="9">#REF!</definedName>
    <definedName name="Frontier_BAJDBAAFDBBI">#REF!</definedName>
    <definedName name="Frontier_BAJDBAAGBBBD" localSheetId="9">#REF!</definedName>
    <definedName name="Frontier_BAJDBAAGBBBD">#REF!</definedName>
    <definedName name="Frontier_BAJDBAAGBECD" localSheetId="9">#REF!</definedName>
    <definedName name="Frontier_BAJDBAAGBECD">#REF!</definedName>
    <definedName name="Frontier_BAJDBAAGBEDI" localSheetId="9">#REF!</definedName>
    <definedName name="Frontier_BAJDBAAGBEDI">#REF!</definedName>
    <definedName name="Frontier_BAJDBFADCICF" localSheetId="9">#REF!</definedName>
    <definedName name="Frontier_BAJDBFADCICF">#REF!</definedName>
    <definedName name="Frontier_BAJFAGAJDDAI" localSheetId="9">#REF!</definedName>
    <definedName name="Frontier_BAJFAGAJDDAI">#REF!</definedName>
    <definedName name="Frontier_BAJFAGAJDDCJ" localSheetId="9">#REF!</definedName>
    <definedName name="Frontier_BAJFAGAJDDCJ">#REF!</definedName>
    <definedName name="Frontier_BAJFAGAJDDJC" localSheetId="9">#REF!</definedName>
    <definedName name="Frontier_BAJFAGAJDDJC">#REF!</definedName>
    <definedName name="Frontier_BAJFAGJFECAA" localSheetId="9">#REF!</definedName>
    <definedName name="Frontier_BAJFAGJFECAA">#REF!</definedName>
    <definedName name="Frontier_BAJFAGJFEDED" localSheetId="9">#REF!</definedName>
    <definedName name="Frontier_BAJFAGJFEDED">#REF!</definedName>
    <definedName name="Frontier_BAJFAGJFEDJD" localSheetId="9">#REF!</definedName>
    <definedName name="Frontier_BAJFAGJFEDJD">#REF!</definedName>
    <definedName name="Frontier_BAJFAGJFEICF" localSheetId="9">#REF!</definedName>
    <definedName name="Frontier_BAJFAGJFEICF">#REF!</definedName>
    <definedName name="Frontier_BAJFAGJGJAAH" localSheetId="9">#REF!</definedName>
    <definedName name="Frontier_BAJFAGJGJAAH">#REF!</definedName>
    <definedName name="Frontier_BAJFAGJGJCDB" localSheetId="9">#REF!</definedName>
    <definedName name="Frontier_BAJFAGJGJCDB">#REF!</definedName>
    <definedName name="Frontier_BAJFAGJGJDBH" localSheetId="9">#REF!</definedName>
    <definedName name="Frontier_BAJFAGJGJDBH">#REF!</definedName>
    <definedName name="Frontier_BAJFAGJGJFAF" localSheetId="9">#REF!</definedName>
    <definedName name="Frontier_BAJFAGJGJFAF">#REF!</definedName>
    <definedName name="Frontier_BAJFAGJGJGJJ" localSheetId="9">#REF!</definedName>
    <definedName name="Frontier_BAJFAGJGJGJJ">#REF!</definedName>
    <definedName name="Frontier_BAJFAGJGJIBB" localSheetId="9">#REF!</definedName>
    <definedName name="Frontier_BAJFAGJGJIBB">#REF!</definedName>
    <definedName name="Frontier_BAJFAGJGJIBC" localSheetId="9">#REF!</definedName>
    <definedName name="Frontier_BAJFAGJGJIBC">#REF!</definedName>
    <definedName name="Frontier_BAJFAGJGJIBD" localSheetId="9">#REF!</definedName>
    <definedName name="Frontier_BAJFAGJGJIBD">#REF!</definedName>
    <definedName name="Frontier_BAJFAGJGJIJI" localSheetId="9">#REF!</definedName>
    <definedName name="Frontier_BAJFAGJGJIJI">#REF!</definedName>
    <definedName name="Frontier_BAJIAFAGBDJC" localSheetId="9">#REF!</definedName>
    <definedName name="Frontier_BAJIAFAGBDJC">#REF!</definedName>
    <definedName name="Frontier_BAJIAFAGEDCF" localSheetId="9">#REF!</definedName>
    <definedName name="Frontier_BAJIAFAGEDCF">#REF!</definedName>
    <definedName name="Frontier_BAJIBBAAEDDG" localSheetId="9">#REF!</definedName>
    <definedName name="Frontier_BAJIBBAAEDDG">#REF!</definedName>
    <definedName name="Frontier_BAJIBBAAEHEF" localSheetId="9">#REF!</definedName>
    <definedName name="Frontier_BAJIBBAAEHEF">#REF!</definedName>
    <definedName name="Frontier_BAJIBJADECEB" localSheetId="9">#REF!</definedName>
    <definedName name="Frontier_BAJIBJADECEB">#REF!</definedName>
    <definedName name="Frontier_BJAABCABCIJF" localSheetId="9">#REF!</definedName>
    <definedName name="Frontier_BJAABCABCIJF">#REF!</definedName>
    <definedName name="Frontier_BJAABCADAJAG" localSheetId="9">#REF!</definedName>
    <definedName name="Frontier_BJAABCADAJAG">#REF!</definedName>
    <definedName name="Frontier_BJAABCADDEED" localSheetId="9">#REF!</definedName>
    <definedName name="Frontier_BJAABCADDEED">#REF!</definedName>
    <definedName name="Frontier_BJAABCADEAJC" localSheetId="9">#REF!</definedName>
    <definedName name="Frontier_BJAABCADEAJC">#REF!</definedName>
    <definedName name="Frontier_BJAABCADJHEF" localSheetId="9">#REF!</definedName>
    <definedName name="Frontier_BJAABCADJHEF">#REF!</definedName>
    <definedName name="Frontier_BJAABCAEBADA" localSheetId="9">#REF!</definedName>
    <definedName name="Frontier_BJAABCAEBADA">#REF!</definedName>
    <definedName name="Frontier_BJAABCAEBBJD" localSheetId="9">#REF!</definedName>
    <definedName name="Frontier_BJAABCAEBBJD">#REF!</definedName>
    <definedName name="Frontier_BJAABCAEJIBG" localSheetId="9">#REF!</definedName>
    <definedName name="Frontier_BJAABCAEJIBG">#REF!</definedName>
    <definedName name="Frontier_BJAABCAEJIDE" localSheetId="9">#REF!</definedName>
    <definedName name="Frontier_BJAABCAEJIDE">#REF!</definedName>
    <definedName name="Frontier_BJAABDAAAGBE" localSheetId="9">#REF!</definedName>
    <definedName name="Frontier_BJAABDAAAGBE">#REF!</definedName>
    <definedName name="Frontier_BJAABDAAAGCH" localSheetId="9">#REF!</definedName>
    <definedName name="Frontier_BJAABDAAAGCH">#REF!</definedName>
    <definedName name="Frontier_BJAABDAAAHEH" localSheetId="9">#REF!</definedName>
    <definedName name="Frontier_BJAABDAAAHEH">#REF!</definedName>
    <definedName name="Frontier_BJAABDAABADF" localSheetId="9">#REF!</definedName>
    <definedName name="Frontier_BJAABDAABADF">#REF!</definedName>
    <definedName name="Frontier_BJAABDAACJBB" localSheetId="9">#REF!</definedName>
    <definedName name="Frontier_BJAABDAACJBB">#REF!</definedName>
    <definedName name="Frontier_BJAABDAADDJG" localSheetId="9">#REF!</definedName>
    <definedName name="Frontier_BJAABDAADDJG">#REF!</definedName>
    <definedName name="Frontier_BJAABDAADIJF" localSheetId="9">#REF!</definedName>
    <definedName name="Frontier_BJAABDAADIJF">#REF!</definedName>
    <definedName name="Frontier_BJAABEABAJAH" localSheetId="9">#REF!</definedName>
    <definedName name="Frontier_BJAABEABAJAH">#REF!</definedName>
    <definedName name="Frontier_BJAABEABDFEB" localSheetId="9">#REF!</definedName>
    <definedName name="Frontier_BJAABEABDFEB">#REF!</definedName>
    <definedName name="Frontier_BJAABEABDGDA" localSheetId="9">#REF!</definedName>
    <definedName name="Frontier_BJAABEABDGDA">#REF!</definedName>
    <definedName name="Frontier_BJAABEACDFJJ" localSheetId="9">#REF!</definedName>
    <definedName name="Frontier_BJAABEACDFJJ">#REF!</definedName>
    <definedName name="Frontier_BJAABFAJJCEB" localSheetId="9">#REF!</definedName>
    <definedName name="Frontier_BJAABFAJJCEB">#REF!</definedName>
    <definedName name="Frontier_BJAABFAJJEAE" localSheetId="9">#REF!</definedName>
    <definedName name="Frontier_BJAABFAJJEAE">#REF!</definedName>
    <definedName name="Frontier_BJAABFAJJHCF" localSheetId="9">#REF!</definedName>
    <definedName name="Frontier_BJAABFAJJHCF">#REF!</definedName>
    <definedName name="Frontier_BJAABGADECEC" localSheetId="9">#REF!</definedName>
    <definedName name="Frontier_BJAABGADECEC">#REF!</definedName>
    <definedName name="Frontier_BJAABGAEEJBG" localSheetId="9">#REF!</definedName>
    <definedName name="Frontier_BJAABGAEEJBG">#REF!</definedName>
    <definedName name="Frontier_BJAABGAFCGJB" localSheetId="9">#REF!</definedName>
    <definedName name="Frontier_BJAABGAFCGJB">#REF!</definedName>
    <definedName name="Frontier_BJAABGAFCIBH" localSheetId="9">#REF!</definedName>
    <definedName name="Frontier_BJAABGAFCIBH">#REF!</definedName>
    <definedName name="Frontier_BJAABGAFCIDD" localSheetId="9">#REF!</definedName>
    <definedName name="Frontier_BJAABGAFCIDD">#REF!</definedName>
    <definedName name="Frontier_BJAABGAFDICA" localSheetId="9">#REF!</definedName>
    <definedName name="Frontier_BJAABGAFDICA">#REF!</definedName>
    <definedName name="Frontier_BJAACJAAEGJE" localSheetId="9">#REF!</definedName>
    <definedName name="Frontier_BJAACJAAEGJE">#REF!</definedName>
    <definedName name="Frontier_BJAACJABJIJA" localSheetId="9">#REF!</definedName>
    <definedName name="Frontier_BJAACJABJIJA">#REF!</definedName>
    <definedName name="Frontier_BJAACJADCCJE" localSheetId="9">#REF!</definedName>
    <definedName name="Frontier_BJAACJADCCJE">#REF!</definedName>
    <definedName name="Frontier_BJAACJADEDCJ" localSheetId="9">#REF!</definedName>
    <definedName name="Frontier_BJAACJADEDCJ">#REF!</definedName>
    <definedName name="Frontier_BJAACJAEAGDB" localSheetId="9">#REF!</definedName>
    <definedName name="Frontier_BJAACJAEAGDB">#REF!</definedName>
    <definedName name="Frontier_BJAACJAEAGDH" localSheetId="9">#REF!</definedName>
    <definedName name="Frontier_BJAACJAEAGDH">#REF!</definedName>
    <definedName name="Frontier_BJAACJAEAIDB" localSheetId="9">#REF!</definedName>
    <definedName name="Frontier_BJAACJAEAIDB">#REF!</definedName>
    <definedName name="Frontier_BJAACJAEJGEA" localSheetId="9">#REF!</definedName>
    <definedName name="Frontier_BJAACJAEJGEA">#REF!</definedName>
    <definedName name="Frontier_BJAACJAHEDJF" localSheetId="9">#REF!</definedName>
    <definedName name="Frontier_BJAACJAHEDJF">#REF!</definedName>
    <definedName name="Frontier_BJABJBAEACDA" localSheetId="9">#REF!</definedName>
    <definedName name="Frontier_BJABJBAEACDA">#REF!</definedName>
    <definedName name="Frontier_BJABJBAEACDD" localSheetId="9">#REF!</definedName>
    <definedName name="Frontier_BJABJBAEACDD">#REF!</definedName>
    <definedName name="Frontier_BJABJBAEAGBE" localSheetId="9">#REF!</definedName>
    <definedName name="Frontier_BJABJBAEAGBE">#REF!</definedName>
    <definedName name="Frontier_BJABJBAEBDDF" localSheetId="9">#REF!</definedName>
    <definedName name="Frontier_BJABJBAEBDDF">#REF!</definedName>
    <definedName name="Frontier_BJABJBAEBEEB" localSheetId="9">#REF!</definedName>
    <definedName name="Frontier_BJABJBAEBEEB">#REF!</definedName>
    <definedName name="Frontier_BJABJBAEBEEF" localSheetId="9">#REF!</definedName>
    <definedName name="Frontier_BJABJBAEBEEF">#REF!</definedName>
    <definedName name="Frontier_BJABJBAECJEA" localSheetId="9">#REF!</definedName>
    <definedName name="Frontier_BJABJBAECJEA">#REF!</definedName>
    <definedName name="Frontier_BJABJBAFJCCJ" localSheetId="9">#REF!</definedName>
    <definedName name="Frontier_BJABJBAFJCCJ">#REF!</definedName>
    <definedName name="Frontier_BJABJCAACEAC" localSheetId="9">#REF!</definedName>
    <definedName name="Frontier_BJABJCAACEAC">#REF!</definedName>
    <definedName name="Frontier_BJABJCAACGJC" localSheetId="9">#REF!</definedName>
    <definedName name="Frontier_BJABJCAACGJC">#REF!</definedName>
    <definedName name="Frontier_BJABJCAADJAF" localSheetId="9">#REF!</definedName>
    <definedName name="Frontier_BJABJCAADJAF">#REF!</definedName>
    <definedName name="Frontier_BJABJCAEDHAA" localSheetId="9">#REF!</definedName>
    <definedName name="Frontier_BJABJCAEDHAA">#REF!</definedName>
    <definedName name="Frontier_BJABJCAGCDAD" localSheetId="9">#REF!</definedName>
    <definedName name="Frontier_BJABJCAGCDAD">#REF!</definedName>
    <definedName name="Frontier_BJABJCAGCDDJ" localSheetId="9">#REF!</definedName>
    <definedName name="Frontier_BJABJCAGCDDJ">#REF!</definedName>
    <definedName name="Frontier_BJABJCAGDDEJ" localSheetId="9">#REF!</definedName>
    <definedName name="Frontier_BJABJCAGDDEJ">#REF!</definedName>
    <definedName name="Frontier_BJABJCAGDGAI" localSheetId="9">#REF!</definedName>
    <definedName name="Frontier_BJABJCAGDGAI">#REF!</definedName>
    <definedName name="Frontier_BJABJCAGJCAB" localSheetId="9">#REF!</definedName>
    <definedName name="Frontier_BJABJCAGJCAB">#REF!</definedName>
    <definedName name="Frontier_BJABJDAADDCI" localSheetId="9">#REF!</definedName>
    <definedName name="Frontier_BJABJDAADDCI">#REF!</definedName>
    <definedName name="Frontier_BJABJDAADFCA" localSheetId="9">#REF!</definedName>
    <definedName name="Frontier_BJABJDAADFCA">#REF!</definedName>
    <definedName name="Frontier_BJABJDAADIBH" localSheetId="9">#REF!</definedName>
    <definedName name="Frontier_BJABJDAADIBH">#REF!</definedName>
    <definedName name="Frontier_BJABJDABCDAH" localSheetId="9">#REF!</definedName>
    <definedName name="Frontier_BJABJDABCDAH">#REF!</definedName>
    <definedName name="Frontier_BJABJDABDGJF" localSheetId="9">#REF!</definedName>
    <definedName name="Frontier_BJABJDABDGJF">#REF!</definedName>
    <definedName name="Frontier_BJABJDABEBED" localSheetId="9">#REF!</definedName>
    <definedName name="Frontier_BJABJDABEBED">#REF!</definedName>
    <definedName name="Frontier_BJABJDABEDAA" localSheetId="9">#REF!</definedName>
    <definedName name="Frontier_BJABJDABEDAA">#REF!</definedName>
    <definedName name="Frontier_BJABJDABJEDJ" localSheetId="9">#REF!</definedName>
    <definedName name="Frontier_BJABJDABJEDJ">#REF!</definedName>
    <definedName name="Frontier_BJABJDACJBBE" localSheetId="9">#REF!</definedName>
    <definedName name="Frontier_BJABJDACJBBE">#REF!</definedName>
    <definedName name="Frontier_BJABJDAJJJBI" localSheetId="9">#REF!</definedName>
    <definedName name="Frontier_BJABJDAJJJBI">#REF!</definedName>
    <definedName name="Frontier_BJABJHAJCABH" localSheetId="9">#REF!</definedName>
    <definedName name="Frontier_BJABJHAJCABH">#REF!</definedName>
    <definedName name="Frontier_BJABJHAJCBAA" localSheetId="9">#REF!</definedName>
    <definedName name="Frontier_BJABJHAJCBAA">#REF!</definedName>
    <definedName name="Frontier_BJABJHAJECAI" localSheetId="9">#REF!</definedName>
    <definedName name="Frontier_BJABJHAJECAI">#REF!</definedName>
    <definedName name="Frontier_BJABJHAJEEBA" localSheetId="9">#REF!</definedName>
    <definedName name="Frontier_BJABJHAJEEBA">#REF!</definedName>
    <definedName name="FSA" localSheetId="1" hidden="1">{"MG-2002-F1",#N/A,FALSE,"PPU-Telemig";"MG-2002-F2",#N/A,FALSE,"PPU-Telemig";"MG-2002-F3",#N/A,FALSE,"PPU-Telemig";"MG-2002-F4",#N/A,FALSE,"PPU-Telemig";"MG-2003-F1",#N/A,FALSE,"PPU-Telemig";"MG-2004-F1",#N/A,FALSE,"PPU-Telemig"}</definedName>
    <definedName name="FSA"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rente">"a_2"</definedName>
    <definedName name="ghj" localSheetId="0"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dient">#REF!</definedName>
    <definedName name="HIST.INTER">[5]INTERCONEXIONES2000!$B$1:$O$34,[5]INTERCONEXIONES2000!$B$41:$O$74,[5]INTERCONEXIONES2000!$B$76:$O$107</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ng" localSheetId="1" hidden="1">{"'Sheet1'!$L$16"}</definedName>
    <definedName name="hung" hidden="1">{"'Sheet1'!$L$16"}</definedName>
    <definedName name="huy" localSheetId="1" hidden="1">{"'Sheet1'!$L$16"}</definedName>
    <definedName name="huy" hidden="1">{"'Sheet1'!$L$16"}</definedName>
    <definedName name="Industries">'[9]Profit calc'!$B$4:$B$18</definedName>
    <definedName name="inflation">'[11]CO - Settings'!$C$26</definedName>
    <definedName name="ing" localSheetId="6" hidden="1">Main.SAPF4Help()</definedName>
    <definedName name="ing" localSheetId="7" hidden="1">Main.SAPF4Help()</definedName>
    <definedName name="ing" localSheetId="8" hidden="1">Main.SAPF4Help()</definedName>
    <definedName name="ing" localSheetId="1" hidden="1">Main.SAPF4Help()</definedName>
    <definedName name="ing" localSheetId="5" hidden="1">Main.SAPF4Help()</definedName>
    <definedName name="ing" localSheetId="4" hidden="1">Main.SAPF4Help()</definedName>
    <definedName name="ing" hidden="1">Main.SAPF4Help()</definedName>
    <definedName name="Institucional" localSheetId="1">'[12]CIF-3'!$A$1:$I$63,'[12]CIF-3'!#REF!,'[12]CIF-3'!#REF!,'[12]CIF-3'!#REF!,'[12]CIF-3'!#REF!</definedName>
    <definedName name="Institucional">'[12]CIF-3'!$A$1:$I$63,'[12]CIF-3'!#REF!,'[12]CIF-3'!#REF!,'[12]CIF-3'!#REF!,'[12]CIF-3'!#REF!</definedName>
    <definedName name="intercept" localSheetId="1">#REF!</definedName>
    <definedName name="intercept">#REF!</definedName>
    <definedName name="INV_REPLIC_EXPOST" localSheetId="1">#REF!</definedName>
    <definedName name="INV_REPLIC_EXPOST">#REF!</definedName>
    <definedName name="jhkgh" localSheetId="0"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sksk" localSheetId="6" hidden="1">Main.SAPF4Help()</definedName>
    <definedName name="ksksk" localSheetId="7" hidden="1">Main.SAPF4Help()</definedName>
    <definedName name="ksksk" localSheetId="8" hidden="1">Main.SAPF4Help()</definedName>
    <definedName name="ksksk" localSheetId="1" hidden="1">Main.SAPF4Help()</definedName>
    <definedName name="ksksk" localSheetId="5" hidden="1">Main.SAPF4Help()</definedName>
    <definedName name="ksksk" localSheetId="4" hidden="1">Main.SAPF4Help()</definedName>
    <definedName name="ksksk" hidden="1">Main.SAPF4Help()</definedName>
    <definedName name="Líder">"a_3"</definedName>
    <definedName name="LL.list.updated">'[13]Cálculos ED'!$E$13:$E$82</definedName>
    <definedName name="mmm" localSheetId="1"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NN" localSheetId="6" hidden="1">Main.SAPF4Help()</definedName>
    <definedName name="MNN" localSheetId="7" hidden="1">Main.SAPF4Help()</definedName>
    <definedName name="MNN" localSheetId="8" hidden="1">Main.SAPF4Help()</definedName>
    <definedName name="MNN" localSheetId="1" hidden="1">Main.SAPF4Help()</definedName>
    <definedName name="MNN" localSheetId="5" hidden="1">Main.SAPF4Help()</definedName>
    <definedName name="MNN" localSheetId="4" hidden="1">Main.SAPF4Help()</definedName>
    <definedName name="MNN" hidden="1">Main.SAPF4Help()</definedName>
    <definedName name="monlogo">"Image 69"</definedName>
    <definedName name="NAC">[9]drop_down!$C$11:$C$12</definedName>
    <definedName name="NGA_risk_prem">[11]Sensitivity_input!$C$50</definedName>
    <definedName name="NMM" localSheetId="6" hidden="1">Main.SAPF4Help()</definedName>
    <definedName name="NMM" localSheetId="7" hidden="1">Main.SAPF4Help()</definedName>
    <definedName name="NMM" localSheetId="8" hidden="1">Main.SAPF4Help()</definedName>
    <definedName name="NMM" localSheetId="1" hidden="1">Main.SAPF4Help()</definedName>
    <definedName name="NMM" localSheetId="5" hidden="1">Main.SAPF4Help()</definedName>
    <definedName name="NMM" localSheetId="4" hidden="1">Main.SAPF4Help()</definedName>
    <definedName name="NMM" hidden="1">Main.SAPF4Help()</definedName>
    <definedName name="nmn." localSheetId="6" hidden="1">Main.SAPF4Help()</definedName>
    <definedName name="nmn." localSheetId="7" hidden="1">Main.SAPF4Help()</definedName>
    <definedName name="nmn." localSheetId="8" hidden="1">Main.SAPF4Help()</definedName>
    <definedName name="nmn." localSheetId="1" hidden="1">Main.SAPF4Help()</definedName>
    <definedName name="nmn." localSheetId="5" hidden="1">Main.SAPF4Help()</definedName>
    <definedName name="nmn." localSheetId="4" hidden="1">Main.SAPF4Help()</definedName>
    <definedName name="nmn." hidden="1">Main.SAPF4Help()</definedName>
    <definedName name="NNM" localSheetId="6" hidden="1">Main.SAPF4Help()</definedName>
    <definedName name="NNM" localSheetId="7" hidden="1">Main.SAPF4Help()</definedName>
    <definedName name="NNM" localSheetId="8" hidden="1">Main.SAPF4Help()</definedName>
    <definedName name="NNM" localSheetId="1" hidden="1">Main.SAPF4Help()</definedName>
    <definedName name="NNM" localSheetId="5" hidden="1">Main.SAPF4Help()</definedName>
    <definedName name="NNM" localSheetId="4" hidden="1">Main.SAPF4Help()</definedName>
    <definedName name="NNM" hidden="1">Main.SAPF4Help()</definedName>
    <definedName name="NNMR" localSheetId="6" hidden="1">Main.SAPF4Help()</definedName>
    <definedName name="NNMR" localSheetId="7" hidden="1">Main.SAPF4Help()</definedName>
    <definedName name="NNMR" localSheetId="8" hidden="1">Main.SAPF4Help()</definedName>
    <definedName name="NNMR" localSheetId="1" hidden="1">Main.SAPF4Help()</definedName>
    <definedName name="NNMR" localSheetId="5" hidden="1">Main.SAPF4Help()</definedName>
    <definedName name="NNMR" localSheetId="4" hidden="1">Main.SAPF4Help()</definedName>
    <definedName name="NNMR" hidden="1">Main.SAPF4Help()</definedName>
    <definedName name="nuevos" localSheetId="6" hidden="1">Main.SAPF4Help()</definedName>
    <definedName name="nuevos" localSheetId="7" hidden="1">Main.SAPF4Help()</definedName>
    <definedName name="nuevos" localSheetId="8" hidden="1">Main.SAPF4Help()</definedName>
    <definedName name="nuevos" localSheetId="1" hidden="1">Main.SAPF4Help()</definedName>
    <definedName name="nuevos" localSheetId="5" hidden="1">Main.SAPF4Help()</definedName>
    <definedName name="nuevos" localSheetId="4" hidden="1">Main.SAPF4Help()</definedName>
    <definedName name="nuevos" hidden="1">Main.SAPF4Help()</definedName>
    <definedName name="ÑJÑL" localSheetId="6" hidden="1">Main.SAPF4Help()</definedName>
    <definedName name="ÑJÑL" localSheetId="7" hidden="1">Main.SAPF4Help()</definedName>
    <definedName name="ÑJÑL" localSheetId="8" hidden="1">Main.SAPF4Help()</definedName>
    <definedName name="ÑJÑL" localSheetId="1" hidden="1">Main.SAPF4Help()</definedName>
    <definedName name="ÑJÑL" localSheetId="5" hidden="1">Main.SAPF4Help()</definedName>
    <definedName name="ÑJÑL" localSheetId="4" hidden="1">Main.SAPF4Help()</definedName>
    <definedName name="ÑJÑL" hidden="1">Main.SAPF4Help()</definedName>
    <definedName name="Option2" localSheetId="0"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aqact2" hidden="1">#REF!</definedName>
    <definedName name="pi" localSheetId="1" hidden="1">{"'Sheet1'!$L$16"}</definedName>
    <definedName name="pi" hidden="1">{"'Sheet1'!$L$16"}</definedName>
    <definedName name="Pop" hidden="1">[14]Population!#REF!</definedName>
    <definedName name="Population" localSheetId="9" hidden="1">#REF!</definedName>
    <definedName name="Population" localSheetId="1" hidden="1">#REF!</definedName>
    <definedName name="Population" hidden="1">#REF!</definedName>
    <definedName name="Profiles" localSheetId="9" hidden="1">#REF!</definedName>
    <definedName name="Profiles" localSheetId="1" hidden="1">#REF!</definedName>
    <definedName name="Profiles" hidden="1">#REF!</definedName>
    <definedName name="Projections" localSheetId="9" hidden="1">#REF!</definedName>
    <definedName name="Projections" localSheetId="1" hidden="1">#REF!</definedName>
    <definedName name="Projections" hidden="1">#REF!</definedName>
    <definedName name="RECUADROS">'[15]Anexo Abril'!$C$4:$S$98,'[15]Anexo Abril'!$U$4:$AF$98</definedName>
    <definedName name="res" localSheetId="1"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lts" hidden="1">[16]UK99!$A$1:$A$1</definedName>
    <definedName name="resumen" localSheetId="6" hidden="1">Main.SAPF4Help()</definedName>
    <definedName name="resumen" localSheetId="7" hidden="1">Main.SAPF4Help()</definedName>
    <definedName name="resumen" localSheetId="8" hidden="1">Main.SAPF4Help()</definedName>
    <definedName name="resumen" localSheetId="1" hidden="1">Main.SAPF4Help()</definedName>
    <definedName name="resumen" localSheetId="5" hidden="1">Main.SAPF4Help()</definedName>
    <definedName name="resumen" localSheetId="4" hidden="1">Main.SAPF4Help()</definedName>
    <definedName name="resumen" hidden="1">Main.SAPF4Help()</definedName>
    <definedName name="revi" localSheetId="6" hidden="1">Main.SAPF4Help()</definedName>
    <definedName name="revi" localSheetId="7" hidden="1">Main.SAPF4Help()</definedName>
    <definedName name="revi" localSheetId="8" hidden="1">Main.SAPF4Help()</definedName>
    <definedName name="revi" localSheetId="1" hidden="1">Main.SAPF4Help()</definedName>
    <definedName name="revi" localSheetId="5" hidden="1">Main.SAPF4Help()</definedName>
    <definedName name="revi" localSheetId="4" hidden="1">Main.SAPF4Help()</definedName>
    <definedName name="revi" hidden="1">Main.SAPF4Help()</definedName>
    <definedName name="REVIR" localSheetId="6" hidden="1">Main.SAPF4Help()</definedName>
    <definedName name="REVIR" localSheetId="7" hidden="1">Main.SAPF4Help()</definedName>
    <definedName name="REVIR" localSheetId="8" hidden="1">Main.SAPF4Help()</definedName>
    <definedName name="REVIR" localSheetId="1" hidden="1">Main.SAPF4Help()</definedName>
    <definedName name="REVIR" localSheetId="5" hidden="1">Main.SAPF4Help()</definedName>
    <definedName name="REVIR" localSheetId="4" hidden="1">Main.SAPF4Help()</definedName>
    <definedName name="REVIR" hidden="1">Main.SAPF4Help()</definedName>
    <definedName name="rhy" localSheetId="6" hidden="1">Main.SAPF4Help()</definedName>
    <definedName name="rhy" localSheetId="7" hidden="1">Main.SAPF4Help()</definedName>
    <definedName name="rhy" localSheetId="8" hidden="1">Main.SAPF4Help()</definedName>
    <definedName name="rhy" localSheetId="1" hidden="1">Main.SAPF4Help()</definedName>
    <definedName name="rhy" localSheetId="5" hidden="1">Main.SAPF4Help()</definedName>
    <definedName name="rhy" localSheetId="4" hidden="1">Main.SAPF4Help()</definedName>
    <definedName name="rhy" hidden="1">Main.SAPF4Help()</definedName>
    <definedName name="RR" localSheetId="1" hidden="1">{"MG-2002-F1",#N/A,FALSE,"PPU-Telemig";"MG-2002-F2",#N/A,FALSE,"PPU-Telemig";"MG-2002-F3",#N/A,FALSE,"PPU-Telemig";"MG-2002-F4",#N/A,FALSE,"PPU-Telemig";"MG-2003-F1",#N/A,FALSE,"PPU-Telemig";"MG-2004-F1",#N/A,FALSE,"PPU-Telemig"}</definedName>
    <definedName name="RR" hidden="1">{"MG-2002-F1",#N/A,FALSE,"PPU-Telemig";"MG-2002-F2",#N/A,FALSE,"PPU-Telemig";"MG-2002-F3",#N/A,FALSE,"PPU-Telemig";"MG-2002-F4",#N/A,FALSE,"PPU-Telemig";"MG-2003-F1",#N/A,FALSE,"PPU-Telemig";"MG-2004-F1",#N/A,FALSE,"PPU-Telemig"}</definedName>
    <definedName name="rupe" localSheetId="6" hidden="1">Main.SAPF4Help()</definedName>
    <definedName name="rupe" localSheetId="7" hidden="1">Main.SAPF4Help()</definedName>
    <definedName name="rupe" localSheetId="8" hidden="1">Main.SAPF4Help()</definedName>
    <definedName name="rupe" localSheetId="1" hidden="1">Main.SAPF4Help()</definedName>
    <definedName name="rupe" localSheetId="5" hidden="1">Main.SAPF4Help()</definedName>
    <definedName name="rupe" localSheetId="4" hidden="1">Main.SAPF4Help()</definedName>
    <definedName name="rupe" hidden="1">Main.SAPF4Help()</definedName>
    <definedName name="SAP" localSheetId="6" hidden="1">Main.SAPF4Help()</definedName>
    <definedName name="SAP" localSheetId="7" hidden="1">Main.SAPF4Help()</definedName>
    <definedName name="SAP" localSheetId="8" hidden="1">Main.SAPF4Help()</definedName>
    <definedName name="SAP" localSheetId="1" hidden="1">Main.SAPF4Help()</definedName>
    <definedName name="SAP" localSheetId="5" hidden="1">Main.SAPF4Help()</definedName>
    <definedName name="SAP" localSheetId="4" hidden="1">Main.SAPF4Help()</definedName>
    <definedName name="SAP" hidden="1">Main.SAPF4Help()</definedName>
    <definedName name="SAPBEXdnldView" hidden="1">"3UCLXGX5U860E2OHQHIF1OFNZ"</definedName>
    <definedName name="SAPBEXrevision" hidden="1">2</definedName>
    <definedName name="SAPBEXsysID" hidden="1">"BIP"</definedName>
    <definedName name="SAPBEXwbID" hidden="1">"44VGCSHH507Q5RE5SRW24G3M7"</definedName>
    <definedName name="SAPBEXwbID_1" hidden="1">"44VGCSHH507Q5RE5SRW24G3M7"</definedName>
    <definedName name="SAPFuncF4Help" localSheetId="6" hidden="1">Main.SAPF4Help()</definedName>
    <definedName name="SAPFuncF4Help" localSheetId="7" hidden="1">Main.SAPF4Help()</definedName>
    <definedName name="SAPFuncF4Help" localSheetId="8" hidden="1">Main.SAPF4Help()</definedName>
    <definedName name="SAPFuncF4Help" localSheetId="1" hidden="1">Main.SAPF4Help()</definedName>
    <definedName name="SAPFuncF4Help" localSheetId="5" hidden="1">Main.SAPF4Help()</definedName>
    <definedName name="SAPFuncF4Help" localSheetId="4" hidden="1">Main.SAPF4Help()</definedName>
    <definedName name="SAPFuncF4Help" hidden="1">Main.SAPF4Help()</definedName>
    <definedName name="SAPFuncF4HelpR" localSheetId="6" hidden="1">Main.SAPF4Help()</definedName>
    <definedName name="SAPFuncF4HelpR" localSheetId="7" hidden="1">Main.SAPF4Help()</definedName>
    <definedName name="SAPFuncF4HelpR" localSheetId="8" hidden="1">Main.SAPF4Help()</definedName>
    <definedName name="SAPFuncF4HelpR" localSheetId="1" hidden="1">Main.SAPF4Help()</definedName>
    <definedName name="SAPFuncF4HelpR" localSheetId="5" hidden="1">Main.SAPF4Help()</definedName>
    <definedName name="SAPFuncF4HelpR" localSheetId="4" hidden="1">Main.SAPF4Help()</definedName>
    <definedName name="SAPFuncF4HelpR" hidden="1">Main.SAPF4Help()</definedName>
    <definedName name="SAPFuncF5Help" localSheetId="6" hidden="1">Main.SAPF4Help()</definedName>
    <definedName name="SAPFuncF5Help" localSheetId="7" hidden="1">Main.SAPF4Help()</definedName>
    <definedName name="SAPFuncF5Help" localSheetId="8" hidden="1">Main.SAPF4Help()</definedName>
    <definedName name="SAPFuncF5Help" localSheetId="1" hidden="1">Main.SAPF4Help()</definedName>
    <definedName name="SAPFuncF5Help" localSheetId="5" hidden="1">Main.SAPF4Help()</definedName>
    <definedName name="SAPFuncF5Help" localSheetId="4" hidden="1">Main.SAPF4Help()</definedName>
    <definedName name="SAPFuncF5Help" hidden="1">Main.SAPF4Help()</definedName>
    <definedName name="SAPFuncF5HelpR1" localSheetId="6" hidden="1">Main.SAPF4Help()</definedName>
    <definedName name="SAPFuncF5HelpR1" localSheetId="7" hidden="1">Main.SAPF4Help()</definedName>
    <definedName name="SAPFuncF5HelpR1" localSheetId="8" hidden="1">Main.SAPF4Help()</definedName>
    <definedName name="SAPFuncF5HelpR1" localSheetId="1" hidden="1">Main.SAPF4Help()</definedName>
    <definedName name="SAPFuncF5HelpR1" localSheetId="5" hidden="1">Main.SAPF4Help()</definedName>
    <definedName name="SAPFuncF5HelpR1" localSheetId="4" hidden="1">Main.SAPF4Help()</definedName>
    <definedName name="SAPFuncF5HelpR1" hidden="1">Main.SAPF4Help()</definedName>
    <definedName name="SAPFundFSHelp1" localSheetId="6" hidden="1">Main.SAPF4Help()</definedName>
    <definedName name="SAPFundFSHelp1" localSheetId="7" hidden="1">Main.SAPF4Help()</definedName>
    <definedName name="SAPFundFSHelp1" localSheetId="8" hidden="1">Main.SAPF4Help()</definedName>
    <definedName name="SAPFundFSHelp1" localSheetId="1" hidden="1">Main.SAPF4Help()</definedName>
    <definedName name="SAPFundFSHelp1" localSheetId="5" hidden="1">Main.SAPF4Help()</definedName>
    <definedName name="SAPFundFSHelp1" localSheetId="4" hidden="1">Main.SAPF4Help()</definedName>
    <definedName name="SAPFundFSHelp1" hidden="1">Main.SAPF4Help()</definedName>
    <definedName name="SAPFundFSHelp1R1" localSheetId="6" hidden="1">Main.SAPF4Help()</definedName>
    <definedName name="SAPFundFSHelp1R1" localSheetId="7" hidden="1">Main.SAPF4Help()</definedName>
    <definedName name="SAPFundFSHelp1R1" localSheetId="8" hidden="1">Main.SAPF4Help()</definedName>
    <definedName name="SAPFundFSHelp1R1" localSheetId="1" hidden="1">Main.SAPF4Help()</definedName>
    <definedName name="SAPFundFSHelp1R1" localSheetId="5" hidden="1">Main.SAPF4Help()</definedName>
    <definedName name="SAPFundFSHelp1R1" localSheetId="4" hidden="1">Main.SAPF4Help()</definedName>
    <definedName name="SAPFundFSHelp1R1" hidden="1">Main.SAPF4Help()</definedName>
    <definedName name="sdf" localSheetId="0"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VFD" hidden="1">#REF!</definedName>
    <definedName name="Servicios">'[17]Servicios mayoristas'!$B$4:$B$8</definedName>
    <definedName name="sfad" localSheetId="0"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INNOMBRE" localSheetId="6" hidden="1">Main.SAPF4Help()</definedName>
    <definedName name="SINNOMBRE" localSheetId="7" hidden="1">Main.SAPF4Help()</definedName>
    <definedName name="SINNOMBRE" localSheetId="8" hidden="1">Main.SAPF4Help()</definedName>
    <definedName name="SINNOMBRE" localSheetId="1" hidden="1">Main.SAPF4Help()</definedName>
    <definedName name="SINNOMBRE" localSheetId="5" hidden="1">Main.SAPF4Help()</definedName>
    <definedName name="SINNOMBRE" localSheetId="4" hidden="1">Main.SAPF4Help()</definedName>
    <definedName name="SINNOMBRE" hidden="1">Main.SAPF4Help()</definedName>
    <definedName name="SUELDOS" localSheetId="6" hidden="1">Main.SAPF4Help()</definedName>
    <definedName name="SUELDOS" localSheetId="7" hidden="1">Main.SAPF4Help()</definedName>
    <definedName name="SUELDOS" localSheetId="8" hidden="1">Main.SAPF4Help()</definedName>
    <definedName name="SUELDOS" localSheetId="1" hidden="1">Main.SAPF4Help()</definedName>
    <definedName name="SUELDOS" localSheetId="5" hidden="1">Main.SAPF4Help()</definedName>
    <definedName name="SUELDOS" localSheetId="4" hidden="1">Main.SAPF4Help()</definedName>
    <definedName name="SUELDOS" hidden="1">Main.SAPF4Help()</definedName>
    <definedName name="SUELDOSA" localSheetId="6" hidden="1">Main.SAPF4Help()</definedName>
    <definedName name="SUELDOSA" localSheetId="7" hidden="1">Main.SAPF4Help()</definedName>
    <definedName name="SUELDOSA" localSheetId="8" hidden="1">Main.SAPF4Help()</definedName>
    <definedName name="SUELDOSA" localSheetId="1" hidden="1">Main.SAPF4Help()</definedName>
    <definedName name="SUELDOSA" localSheetId="5" hidden="1">Main.SAPF4Help()</definedName>
    <definedName name="SUELDOSA" localSheetId="4" hidden="1">Main.SAPF4Help()</definedName>
    <definedName name="SUELDOSA" hidden="1">Main.SAPF4Help()</definedName>
    <definedName name="Tariff_ID">OFFSET('[6]Tariff Structure'!$B$18,0,0,(345-COUNTBLANK('[6]Tariff Structure'!$B$18:$B$218)),1)</definedName>
    <definedName name="Tariff_Types">OFFSET('[6]Tariff Structure'!$H$7,0,0,19-COUNTIF('[6]Tariff Structure'!$G$7:$G$10,""),1)</definedName>
    <definedName name="TariffYears">[6]Lookup!$B$13:$B$17</definedName>
    <definedName name="TariffYearSet">[6]Dashboard!$D$12</definedName>
    <definedName name="TariffYearSetMinus1">[6]Dashboard!$D$11</definedName>
    <definedName name="TariffYearSetMinus2">[6]Dashboard!$D$10</definedName>
    <definedName name="tempo" localSheetId="1">'[12]CIF-3'!$A$1:$I$63,'[12]CIF-3'!#REF!,'[12]CIF-3'!#REF!,'[12]CIF-3'!#REF!,'[12]CIF-3'!#REF!</definedName>
    <definedName name="tempo">'[12]CIF-3'!$A$1:$I$63,'[12]CIF-3'!#REF!,'[12]CIF-3'!#REF!,'[12]CIF-3'!#REF!,'[12]CIF-3'!#REF!</definedName>
    <definedName name="TextRefCopyRangeCount" hidden="1">11</definedName>
    <definedName name="trggh" localSheetId="0"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tas" localSheetId="6" hidden="1">Main.SAPF4Help()</definedName>
    <definedName name="vtas" localSheetId="7" hidden="1">Main.SAPF4Help()</definedName>
    <definedName name="vtas" localSheetId="8" hidden="1">Main.SAPF4Help()</definedName>
    <definedName name="vtas" localSheetId="1" hidden="1">Main.SAPF4Help()</definedName>
    <definedName name="vtas" localSheetId="5" hidden="1">Main.SAPF4Help()</definedName>
    <definedName name="vtas" localSheetId="4" hidden="1">Main.SAPF4Help()</definedName>
    <definedName name="vtas" hidden="1">Main.SAPF4Help()</definedName>
    <definedName name="wa" localSheetId="1">'[12]CIF-3'!#REF!,'[12]CIF-3'!#REF!,'[12]CIF-3'!#REF!,'[12]CIF-3'!#REF!</definedName>
    <definedName name="wa">'[12]CIF-3'!#REF!,'[12]CIF-3'!#REF!,'[12]CIF-3'!#REF!,'[12]CIF-3'!#REF!</definedName>
    <definedName name="WACC">[11]Sensitivity_input!$C$46</definedName>
    <definedName name="we" localSheetId="1" hidden="1">{"MG-2002-F1",#N/A,FALSE,"PPU-Telemig";"MG-2002-F2",#N/A,FALSE,"PPU-Telemig";"MG-2002-F3",#N/A,FALSE,"PPU-Telemig";"MG-2002-F4",#N/A,FALSE,"PPU-Telemig";"MG-2003-F1",#N/A,FALSE,"PPU-Telemig";"MG-2004-F1",#N/A,FALSE,"PPU-Telemig"}</definedName>
    <definedName name="we" hidden="1">{"MG-2002-F1",#N/A,FALSE,"PPU-Telemig";"MG-2002-F2",#N/A,FALSE,"PPU-Telemig";"MG-2002-F3",#N/A,FALSE,"PPU-Telemig";"MG-2002-F4",#N/A,FALSE,"PPU-Telemig";"MG-2003-F1",#N/A,FALSE,"PPU-Telemig";"MG-2004-F1",#N/A,FALSE,"PPU-Telemig"}</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rn.LPU._.MG." localSheetId="1"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TMCOMP." localSheetId="0"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 localSheetId="1"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xDSL_propio__bitstream" localSheetId="9">'[18]SCyD - LRAIC+'!$K$13</definedName>
    <definedName name="xDSL_propio__bitstream" localSheetId="1">'[19]SCyD - LRAIC+'!$K$13</definedName>
    <definedName name="xDSL_propio__bitstream">'[20]SCyD - LRAIC+'!$K$13</definedName>
    <definedName name="xDSL_propio__líneas" localSheetId="9">'[18]SCyD - LRAIC+'!$K$12</definedName>
    <definedName name="xDSL_propio__líneas" localSheetId="1">'[19]SCyD - LRAIC+'!$K$12</definedName>
    <definedName name="xDSL_propio__líneas">'[20]SCyD - LRAIC+'!$K$12</definedName>
    <definedName name="XREF_COLUMN_1" localSheetId="1" hidden="1">#REF!</definedName>
    <definedName name="XREF_COLUMN_1" hidden="1">#REF!</definedName>
    <definedName name="XREF_COLUMN_10" localSheetId="1" hidden="1">#REF!</definedName>
    <definedName name="XREF_COLUMN_10" hidden="1">#REF!</definedName>
    <definedName name="XREF_COLUMN_11" localSheetId="1" hidden="1">#REF!</definedName>
    <definedName name="XREF_COLUMN_11" hidden="1">#REF!</definedName>
    <definedName name="XREF_COLUMN_12" localSheetId="1" hidden="1">'[21]01-6421'!#REF!</definedName>
    <definedName name="XREF_COLUMN_12" hidden="1">'[21]01-6421'!#REF!</definedName>
    <definedName name="XREF_COLUMN_13" localSheetId="1" hidden="1">'[21]01-6423'!#REF!</definedName>
    <definedName name="XREF_COLUMN_13" hidden="1">'[21]01-6423'!#REF!</definedName>
    <definedName name="XREF_COLUMN_14" localSheetId="1" hidden="1">#REF!</definedName>
    <definedName name="XREF_COLUMN_14" hidden="1">#REF!</definedName>
    <definedName name="XREF_COLUMN_15" localSheetId="1" hidden="1">#REF!</definedName>
    <definedName name="XREF_COLUMN_15" hidden="1">#REF!</definedName>
    <definedName name="XREF_COLUMN_16" localSheetId="1" hidden="1">#REF!</definedName>
    <definedName name="XREF_COLUMN_16" hidden="1">#REF!</definedName>
    <definedName name="XREF_COLUMN_17" hidden="1">#REF!</definedName>
    <definedName name="XREF_COLUMN_18" hidden="1">#REF!</definedName>
    <definedName name="XREF_COLUMN_19" hidden="1">#REF!</definedName>
    <definedName name="XREF_COLUMN_2" hidden="1">[22]Lead!#REF!</definedName>
    <definedName name="XREF_COLUMN_20" localSheetId="1" hidden="1">#REF!</definedName>
    <definedName name="XREF_COLUMN_20" hidden="1">#REF!</definedName>
    <definedName name="XREF_COLUMN_21" localSheetId="1" hidden="1">#REF!</definedName>
    <definedName name="XREF_COLUMN_21" hidden="1">#REF!</definedName>
    <definedName name="XREF_COLUMN_22" localSheetId="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1" hidden="1">7</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8" hidden="1">#REF!</definedName>
    <definedName name="XRefCopy29" hidden="1">#REF!</definedName>
    <definedName name="XRefCopy2Row" hidden="1">[23]XREF!#REF!</definedName>
    <definedName name="XRefCopy3" localSheetId="1" hidden="1">#REF!</definedName>
    <definedName name="XRefCopy3" hidden="1">#REF!</definedName>
    <definedName name="XRefCopy30" localSheetId="1" hidden="1">#REF!</definedName>
    <definedName name="XRefCopy30" hidden="1">#REF!</definedName>
    <definedName name="XRefCopy31" localSheetId="1" hidden="1">#REF!</definedName>
    <definedName name="XRefCopy31"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6" hidden="1">#REF!</definedName>
    <definedName name="XRefCopy36Row" hidden="1">#REF!</definedName>
    <definedName name="XRefCopy37" hidden="1">#REF!</definedName>
    <definedName name="XRefCopy38" hidden="1">#REF!</definedName>
    <definedName name="XRefCopy39" hidden="1">#REF!</definedName>
    <definedName name="XRefCopy3Row" hidden="1">#REF!</definedName>
    <definedName name="XRefCopy4" hidden="1">'[24]Cédula de Movimientos'!#REF!</definedName>
    <definedName name="XRefCopy40" localSheetId="1" hidden="1">#REF!</definedName>
    <definedName name="XRefCopy40" hidden="1">#REF!</definedName>
    <definedName name="XRefCopy41" localSheetId="1" hidden="1">#REF!</definedName>
    <definedName name="XRefCopy41" hidden="1">#REF!</definedName>
    <definedName name="XRefCopy42" localSheetId="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1" hidden="1">#REF!</definedName>
    <definedName name="XRefCopy52" hidden="1">#REF!</definedName>
    <definedName name="XRefCopy53" hidden="1">#REF!</definedName>
    <definedName name="XRefCopy54" hidden="1">#REF!</definedName>
    <definedName name="XRefCopy5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0Row" hidden="1">#REF!</definedName>
    <definedName name="XRefPaste11" hidden="1">'[21]01-6423'!#REF!</definedName>
    <definedName name="XRefPaste12" localSheetId="1" hidden="1">#REF!</definedName>
    <definedName name="XRefPaste12" hidden="1">#REF!</definedName>
    <definedName name="XRefPaste13" localSheetId="1" hidden="1">#REF!</definedName>
    <definedName name="XRefPaste13" hidden="1">#REF!</definedName>
    <definedName name="XRefPaste14" localSheetId="1" hidden="1">#REF!</definedName>
    <definedName name="XRefPaste14" hidden="1">#REF!</definedName>
    <definedName name="XRefPaste15"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5"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[24]Depreciación!#REF!</definedName>
    <definedName name="XRefPaste40" localSheetId="1" hidden="1">#REF!</definedName>
    <definedName name="XRefPaste40" hidden="1">#REF!</definedName>
    <definedName name="XRefPaste40Row" localSheetId="1" hidden="1">#REF!</definedName>
    <definedName name="XRefPaste40Row" hidden="1">#REF!</definedName>
    <definedName name="XRefPaste41" localSheetId="1"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[24]Depreciación!#REF!</definedName>
    <definedName name="XRefPaste60Row" localSheetId="1" hidden="1">#REF!</definedName>
    <definedName name="XRefPaste60Row" hidden="1">#REF!</definedName>
    <definedName name="XRefPaste61Row" localSheetId="1" hidden="1">#REF!</definedName>
    <definedName name="XRefPaste61Row" hidden="1">#REF!</definedName>
    <definedName name="XRefPaste62Row" localSheetId="1"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[25]XREF!#REF!</definedName>
    <definedName name="XRefPaste7" localSheetId="1" hidden="1">#REF!</definedName>
    <definedName name="XRefPaste7" hidden="1">#REF!</definedName>
    <definedName name="XRefPaste70Row" localSheetId="1" hidden="1">#REF!</definedName>
    <definedName name="XRefPaste70Row" hidden="1">#REF!</definedName>
    <definedName name="XRefPaste71Row" localSheetId="1"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definedName>
    <definedName name="Y" localSheetId="6" hidden="1">Main.SAPF4Help()</definedName>
    <definedName name="Y" localSheetId="7" hidden="1">Main.SAPF4Help()</definedName>
    <definedName name="Y" localSheetId="8" hidden="1">Main.SAPF4Help()</definedName>
    <definedName name="Y" localSheetId="1" hidden="1">Main.SAPF4Help()</definedName>
    <definedName name="Y" localSheetId="5" hidden="1">Main.SAPF4Help()</definedName>
    <definedName name="Y" localSheetId="4" hidden="1">Main.SAPF4Help()</definedName>
    <definedName name="Y" hidden="1">Main.SAPF4Help()</definedName>
    <definedName name="Year">'[10]Parameters from NC'!$C$5</definedName>
    <definedName name="Z_0286AE20_8772_11D5_A132_00C04FB84EEB_.wvu.Cols" localSheetId="1" hidden="1">#REF!,#REF!,#REF!,#REF!,#REF!,#REF!,#REF!</definedName>
    <definedName name="Z_0286AE20_8772_11D5_A132_00C04FB84EEB_.wvu.Cols" hidden="1">#REF!,#REF!,#REF!,#REF!,#REF!,#REF!,#REF!</definedName>
    <definedName name="Z_0C014924_4C6F_11D6_8BB0_00065B16470D_.wvu.Cols" localSheetId="1" hidden="1">#REF!</definedName>
    <definedName name="Z_0C014924_4C6F_11D6_8BB0_00065B16470D_.wvu.Cols" hidden="1">#REF!</definedName>
    <definedName name="Z_16A6BBA4_01F2_4648_AC92_A507A8DE39EC_.wvu.FilterData" hidden="1">#REF!</definedName>
    <definedName name="Z_2031940B_B6A8_11D7_9377_00065B5FD241_.wvu.FilterData" hidden="1">#REF!</definedName>
    <definedName name="Z_36498E14_3D22_4B93_945C_BA1C9E58595E_.wvu.FilterData" hidden="1">#REF!</definedName>
    <definedName name="Z_85C65861_B6C5_11D7_8BB0_00065B16470D_.wvu.FilterData" hidden="1">#REF!</definedName>
    <definedName name="Z_85C65861_B6C5_11D7_8BB0_00065B16470D_.wvu.PrintArea" hidden="1">#REF!</definedName>
    <definedName name="Z_85C65861_B6C5_11D7_8BB0_00065B16470D_.wvu.Rows" hidden="1">#REF!</definedName>
    <definedName name="Z_93E27A54_9F6D_4898_BABC_BA5C9C174CA9_.wvu.FilterData" hidden="1">#REF!</definedName>
    <definedName name="Z_9C6854C6_5D66_4D84_A09F_BF218D50633D_.wvu.FilterData" hidden="1">#REF!</definedName>
    <definedName name="Z_A68681A2_D97A_11D8_B841_00065B5FD048_.wvu.Cols" hidden="1">#REF!</definedName>
    <definedName name="Z_A68681A2_D97A_11D8_B841_00065B5FD048_.wvu.FilterData" hidden="1">#REF!</definedName>
    <definedName name="Z_C272E4E8_D96A_11D8_ADDD_00065B4FBBAF_.wvu.Cols" hidden="1">#REF!</definedName>
    <definedName name="Z_C272E4E8_D96A_11D8_ADDD_00065B4FBBAF_.wvu.FilterData" hidden="1">#REF!</definedName>
    <definedName name="Z_C9A754C9_88C1_433A_8748_BDAFB29F3AA2_.wvu.FilterData" hidden="1">'[26]CONTRATOS VARIOS'!$A$5:$P$896</definedName>
    <definedName name="Z_C9A754C9_88C1_433A_8748_BDAFB29F3AA2_.wvu.PrintArea" hidden="1">'[26]CONTRATOS VARIOS'!$B$1:$U$61</definedName>
    <definedName name="Z_EDA543AE_767F_4905_A3AA_38DB684DBD3E_.wvu.FilterData" localSheetId="1" hidden="1">#REF!</definedName>
    <definedName name="Z_EDA543AE_767F_4905_A3AA_38DB684DBD3E_.wvu.FilterData" hidden="1">#REF!</definedName>
    <definedName name="ZB" localSheetId="6" hidden="1">Main.SAPF4Help()</definedName>
    <definedName name="ZB" localSheetId="7" hidden="1">Main.SAPF4Help()</definedName>
    <definedName name="ZB" localSheetId="8" hidden="1">Main.SAPF4Help()</definedName>
    <definedName name="ZB" localSheetId="1" hidden="1">Main.SAPF4Help()</definedName>
    <definedName name="ZB" localSheetId="5" hidden="1">Main.SAPF4Help()</definedName>
    <definedName name="ZB" localSheetId="4" hidden="1">Main.SAPF4Help()</definedName>
    <definedName name="ZB" hidden="1">Main.SAPF4Help()</definedName>
    <definedName name="zz" localSheetId="6" hidden="1">Main.SAPF4Help()</definedName>
    <definedName name="zz" localSheetId="7" hidden="1">Main.SAPF4Help()</definedName>
    <definedName name="zz" localSheetId="8" hidden="1">Main.SAPF4Help()</definedName>
    <definedName name="zz" localSheetId="1" hidden="1">Main.SAPF4Help()</definedName>
    <definedName name="zz" localSheetId="5" hidden="1">Main.SAPF4Help()</definedName>
    <definedName name="zz" localSheetId="4" hidden="1">Main.SAPF4Help()</definedName>
    <definedName name="zz"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16" l="1"/>
  <c r="H58" i="16"/>
  <c r="H59" i="16"/>
  <c r="H60" i="16"/>
  <c r="H61" i="16"/>
  <c r="H56" i="16"/>
  <c r="E7" i="1" l="1"/>
  <c r="F6" i="34" s="1"/>
  <c r="C7" i="1"/>
  <c r="A18" i="35"/>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A65" i="35" s="1"/>
  <c r="A66" i="35" s="1"/>
  <c r="B17" i="35"/>
  <c r="M17" i="35" s="1"/>
  <c r="D6" i="35"/>
  <c r="A18" i="34"/>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B17" i="34"/>
  <c r="D6" i="34"/>
  <c r="A18" i="33"/>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B17" i="33"/>
  <c r="M17" i="33" s="1"/>
  <c r="D6" i="33"/>
  <c r="A18" i="32"/>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B17" i="32"/>
  <c r="M17" i="32" s="1"/>
  <c r="D6" i="32"/>
  <c r="A18" i="3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B17" i="31"/>
  <c r="F6" i="31"/>
  <c r="D6" i="31"/>
  <c r="F6" i="35" l="1"/>
  <c r="F6" i="33"/>
  <c r="F6" i="32"/>
  <c r="M17" i="34"/>
  <c r="M17" i="31"/>
  <c r="F6" i="2"/>
  <c r="D6" i="2"/>
  <c r="L705" i="16"/>
  <c r="L704" i="16"/>
  <c r="L703" i="16"/>
  <c r="L702" i="16"/>
  <c r="L701" i="16"/>
  <c r="L700" i="16"/>
  <c r="L691" i="16"/>
  <c r="L690" i="16"/>
  <c r="L689" i="16"/>
  <c r="L688" i="16"/>
  <c r="L687" i="16"/>
  <c r="L686" i="16"/>
  <c r="L677" i="16"/>
  <c r="L676" i="16"/>
  <c r="L675" i="16"/>
  <c r="L674" i="16"/>
  <c r="L673" i="16"/>
  <c r="L672" i="16"/>
  <c r="L663" i="16"/>
  <c r="L662" i="16"/>
  <c r="L661" i="16"/>
  <c r="L660" i="16"/>
  <c r="L659" i="16"/>
  <c r="L658" i="16"/>
  <c r="L649" i="16"/>
  <c r="L648" i="16"/>
  <c r="L647" i="16"/>
  <c r="L646" i="16"/>
  <c r="L645" i="16"/>
  <c r="L644" i="16"/>
  <c r="L635" i="16"/>
  <c r="L634" i="16"/>
  <c r="L633" i="16"/>
  <c r="L632" i="16"/>
  <c r="L631" i="16"/>
  <c r="L630" i="16"/>
  <c r="L621" i="16"/>
  <c r="L620" i="16"/>
  <c r="L619" i="16"/>
  <c r="L618" i="16"/>
  <c r="L617" i="16"/>
  <c r="L616" i="16"/>
  <c r="L607" i="16"/>
  <c r="L606" i="16"/>
  <c r="L605" i="16"/>
  <c r="L604" i="16"/>
  <c r="L603" i="16"/>
  <c r="L602" i="16"/>
  <c r="L593" i="16"/>
  <c r="L592" i="16"/>
  <c r="L591" i="16"/>
  <c r="L590" i="16"/>
  <c r="L589" i="16"/>
  <c r="L588" i="16"/>
  <c r="L579" i="16"/>
  <c r="L578" i="16"/>
  <c r="L577" i="16"/>
  <c r="L576" i="16"/>
  <c r="L575" i="16"/>
  <c r="L574" i="16"/>
  <c r="L565" i="16"/>
  <c r="L564" i="16"/>
  <c r="L563" i="16"/>
  <c r="L562" i="16"/>
  <c r="L561" i="16"/>
  <c r="L560" i="16"/>
  <c r="L551" i="16"/>
  <c r="L550" i="16"/>
  <c r="L549" i="16"/>
  <c r="L548" i="16"/>
  <c r="L547" i="16"/>
  <c r="L546" i="16"/>
  <c r="L537" i="16"/>
  <c r="L536" i="16"/>
  <c r="L535" i="16"/>
  <c r="L534" i="16"/>
  <c r="L533" i="16"/>
  <c r="L532" i="16"/>
  <c r="L523" i="16"/>
  <c r="L522" i="16"/>
  <c r="L521" i="16"/>
  <c r="L520" i="16"/>
  <c r="L519" i="16"/>
  <c r="L518" i="16"/>
  <c r="L509" i="16"/>
  <c r="L508" i="16"/>
  <c r="L507" i="16"/>
  <c r="L506" i="16"/>
  <c r="L505" i="16"/>
  <c r="L504" i="16"/>
  <c r="L495" i="16"/>
  <c r="L494" i="16"/>
  <c r="L493" i="16"/>
  <c r="L492" i="16"/>
  <c r="L491" i="16"/>
  <c r="L490" i="16"/>
  <c r="L481" i="16"/>
  <c r="L480" i="16"/>
  <c r="L479" i="16"/>
  <c r="L478" i="16"/>
  <c r="L477" i="16"/>
  <c r="L476" i="16"/>
  <c r="L467" i="16"/>
  <c r="L466" i="16"/>
  <c r="L465" i="16"/>
  <c r="L464" i="16"/>
  <c r="L463" i="16"/>
  <c r="L462" i="16"/>
  <c r="L453" i="16"/>
  <c r="L452" i="16"/>
  <c r="L451" i="16"/>
  <c r="L450" i="16"/>
  <c r="L449" i="16"/>
  <c r="L448" i="16"/>
  <c r="L439" i="16"/>
  <c r="L438" i="16"/>
  <c r="L437" i="16"/>
  <c r="L436" i="16"/>
  <c r="L435" i="16"/>
  <c r="L434" i="16"/>
  <c r="L425" i="16"/>
  <c r="L424" i="16"/>
  <c r="L423" i="16"/>
  <c r="L422" i="16"/>
  <c r="L421" i="16"/>
  <c r="L420" i="16"/>
  <c r="L411" i="16"/>
  <c r="L410" i="16"/>
  <c r="L409" i="16"/>
  <c r="L408" i="16"/>
  <c r="L407" i="16"/>
  <c r="L406" i="16"/>
  <c r="L397" i="16"/>
  <c r="L396" i="16"/>
  <c r="L395" i="16"/>
  <c r="L394" i="16"/>
  <c r="L393" i="16"/>
  <c r="L392" i="16"/>
  <c r="L383" i="16"/>
  <c r="L382" i="16"/>
  <c r="L381" i="16"/>
  <c r="L380" i="16"/>
  <c r="L379" i="16"/>
  <c r="L378" i="16"/>
  <c r="L369" i="16"/>
  <c r="L368" i="16"/>
  <c r="L367" i="16"/>
  <c r="L366" i="16"/>
  <c r="L365" i="16"/>
  <c r="L364" i="16"/>
  <c r="L355" i="16"/>
  <c r="L354" i="16"/>
  <c r="L353" i="16"/>
  <c r="L352" i="16"/>
  <c r="L351" i="16"/>
  <c r="L350" i="16"/>
  <c r="L341" i="16"/>
  <c r="L340" i="16"/>
  <c r="L339" i="16"/>
  <c r="L338" i="16"/>
  <c r="L337" i="16"/>
  <c r="L336" i="16"/>
  <c r="L327" i="16"/>
  <c r="L326" i="16"/>
  <c r="L325" i="16"/>
  <c r="L324" i="16"/>
  <c r="L323" i="16"/>
  <c r="L322" i="16"/>
  <c r="L313" i="16"/>
  <c r="L312" i="16"/>
  <c r="L311" i="16"/>
  <c r="L310" i="16"/>
  <c r="L309" i="16"/>
  <c r="L308" i="16"/>
  <c r="L299" i="16"/>
  <c r="L298" i="16"/>
  <c r="L297" i="16"/>
  <c r="L296" i="16"/>
  <c r="L295" i="16"/>
  <c r="L294" i="16"/>
  <c r="L285" i="16"/>
  <c r="L284" i="16"/>
  <c r="L283" i="16"/>
  <c r="L282" i="16"/>
  <c r="L281" i="16"/>
  <c r="L280" i="16"/>
  <c r="L271" i="16"/>
  <c r="L270" i="16"/>
  <c r="L269" i="16"/>
  <c r="L268" i="16"/>
  <c r="L267" i="16"/>
  <c r="L266" i="16"/>
  <c r="L257" i="16"/>
  <c r="L256" i="16"/>
  <c r="L255" i="16"/>
  <c r="L254" i="16"/>
  <c r="L253" i="16"/>
  <c r="L252" i="16"/>
  <c r="L243" i="16"/>
  <c r="L242" i="16"/>
  <c r="L241" i="16"/>
  <c r="L240" i="16"/>
  <c r="L239" i="16"/>
  <c r="L238" i="16"/>
  <c r="L229" i="16"/>
  <c r="L228" i="16"/>
  <c r="L227" i="16"/>
  <c r="L226" i="16"/>
  <c r="L225" i="16"/>
  <c r="L224" i="16"/>
  <c r="L215" i="16"/>
  <c r="L214" i="16"/>
  <c r="L213" i="16"/>
  <c r="L212" i="16"/>
  <c r="L211" i="16"/>
  <c r="L210" i="16"/>
  <c r="L201" i="16"/>
  <c r="L200" i="16"/>
  <c r="L199" i="16"/>
  <c r="L198" i="16"/>
  <c r="L197" i="16"/>
  <c r="L196" i="16"/>
  <c r="L187" i="16"/>
  <c r="L186" i="16"/>
  <c r="L185" i="16"/>
  <c r="L184" i="16"/>
  <c r="L183" i="16"/>
  <c r="L182" i="16"/>
  <c r="L173" i="16"/>
  <c r="L172" i="16"/>
  <c r="L171" i="16"/>
  <c r="L170" i="16"/>
  <c r="L169" i="16"/>
  <c r="L168" i="16"/>
  <c r="L159" i="16"/>
  <c r="L158" i="16"/>
  <c r="L157" i="16"/>
  <c r="L156" i="16"/>
  <c r="L155" i="16"/>
  <c r="L154" i="16"/>
  <c r="L145" i="16"/>
  <c r="L144" i="16"/>
  <c r="L143" i="16"/>
  <c r="L142" i="16"/>
  <c r="L141" i="16"/>
  <c r="L140" i="16"/>
  <c r="L131" i="16"/>
  <c r="L130" i="16"/>
  <c r="L129" i="16"/>
  <c r="L128" i="16"/>
  <c r="L127" i="16"/>
  <c r="L126" i="16"/>
  <c r="L117" i="16"/>
  <c r="L116" i="16"/>
  <c r="L115" i="16"/>
  <c r="L114" i="16"/>
  <c r="L113" i="16"/>
  <c r="L112" i="16"/>
  <c r="L103" i="16"/>
  <c r="L102" i="16"/>
  <c r="L101" i="16"/>
  <c r="L100" i="16"/>
  <c r="L99" i="16"/>
  <c r="L98" i="16"/>
  <c r="L89" i="16"/>
  <c r="L88" i="16"/>
  <c r="L87" i="16"/>
  <c r="L86" i="16"/>
  <c r="L85" i="16"/>
  <c r="L84" i="16"/>
  <c r="L75" i="16"/>
  <c r="L74" i="16"/>
  <c r="L73" i="16"/>
  <c r="L72" i="16"/>
  <c r="L71" i="16"/>
  <c r="L70" i="16"/>
  <c r="L61" i="16"/>
  <c r="L60" i="16"/>
  <c r="L59" i="16"/>
  <c r="L58" i="16"/>
  <c r="L57" i="16"/>
  <c r="L56" i="16"/>
  <c r="L47" i="16"/>
  <c r="L46" i="16"/>
  <c r="L45" i="16"/>
  <c r="L44" i="16"/>
  <c r="L43" i="16"/>
  <c r="L42" i="16"/>
  <c r="L33" i="16"/>
  <c r="L32" i="16"/>
  <c r="L31" i="16"/>
  <c r="L30" i="16"/>
  <c r="L29" i="16"/>
  <c r="L28" i="16"/>
  <c r="L19" i="16"/>
  <c r="L18" i="16"/>
  <c r="L17" i="16"/>
  <c r="L16" i="16"/>
  <c r="L15" i="16"/>
  <c r="L14" i="16"/>
  <c r="J17" i="32" s="1"/>
  <c r="B17" i="2"/>
  <c r="M17" i="2" s="1"/>
  <c r="I17" i="2" s="1"/>
  <c r="B15" i="1"/>
  <c r="A18" i="2"/>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O16" i="1"/>
  <c r="P16" i="1" s="1"/>
  <c r="Q16" i="1" s="1"/>
  <c r="R16" i="1" s="1"/>
  <c r="S16" i="1" s="1"/>
  <c r="O17" i="1"/>
  <c r="P17" i="1" s="1"/>
  <c r="Q17" i="1" s="1"/>
  <c r="R17" i="1" s="1"/>
  <c r="S17" i="1" s="1"/>
  <c r="O18" i="1"/>
  <c r="P18" i="1" s="1"/>
  <c r="Q18" i="1" s="1"/>
  <c r="R18" i="1" s="1"/>
  <c r="S18" i="1" s="1"/>
  <c r="O19" i="1"/>
  <c r="P19" i="1" s="1"/>
  <c r="Q19" i="1" s="1"/>
  <c r="R19" i="1" s="1"/>
  <c r="S19" i="1" s="1"/>
  <c r="O15" i="1"/>
  <c r="P15" i="1" s="1"/>
  <c r="Q15" i="1" s="1"/>
  <c r="R15" i="1" s="1"/>
  <c r="S15" i="1" s="1"/>
  <c r="D16" i="1"/>
  <c r="E16" i="1" s="1"/>
  <c r="F16" i="1" s="1"/>
  <c r="G16" i="1" s="1"/>
  <c r="H16" i="1" s="1"/>
  <c r="D17" i="1"/>
  <c r="E17" i="1" s="1"/>
  <c r="F17" i="1" s="1"/>
  <c r="G17" i="1" s="1"/>
  <c r="H17" i="1" s="1"/>
  <c r="D18" i="1"/>
  <c r="E18" i="1" s="1"/>
  <c r="F18" i="1" s="1"/>
  <c r="G18" i="1" s="1"/>
  <c r="H18" i="1" s="1"/>
  <c r="D19" i="1"/>
  <c r="E19" i="1" s="1"/>
  <c r="F19" i="1" s="1"/>
  <c r="G19" i="1" s="1"/>
  <c r="H19" i="1" s="1"/>
  <c r="D15" i="1"/>
  <c r="E15" i="1" s="1"/>
  <c r="F15" i="1" s="1"/>
  <c r="G15" i="1" s="1"/>
  <c r="H15" i="1" s="1"/>
  <c r="A16" i="1"/>
  <c r="A22" i="16"/>
  <c r="A36" i="16" s="1"/>
  <c r="A50" i="16" s="1"/>
  <c r="A64" i="16" s="1"/>
  <c r="A78" i="16" s="1"/>
  <c r="A92" i="16" s="1"/>
  <c r="A106" i="16" s="1"/>
  <c r="A120" i="16" s="1"/>
  <c r="A134" i="16" s="1"/>
  <c r="A148" i="16" s="1"/>
  <c r="A162" i="16" s="1"/>
  <c r="A176" i="16" s="1"/>
  <c r="A190" i="16" s="1"/>
  <c r="A204" i="16" s="1"/>
  <c r="A218" i="16" s="1"/>
  <c r="A232" i="16" s="1"/>
  <c r="A246" i="16" s="1"/>
  <c r="A260" i="16" s="1"/>
  <c r="A274" i="16" s="1"/>
  <c r="A288" i="16" s="1"/>
  <c r="A302" i="16" s="1"/>
  <c r="A316" i="16" s="1"/>
  <c r="A330" i="16" s="1"/>
  <c r="A344" i="16" s="1"/>
  <c r="A358" i="16" s="1"/>
  <c r="A372" i="16" s="1"/>
  <c r="A386" i="16" s="1"/>
  <c r="A400" i="16" s="1"/>
  <c r="A414" i="16" s="1"/>
  <c r="A428" i="16" s="1"/>
  <c r="A442" i="16" s="1"/>
  <c r="A456" i="16" s="1"/>
  <c r="A470" i="16" s="1"/>
  <c r="A484" i="16" s="1"/>
  <c r="A498" i="16" s="1"/>
  <c r="A512" i="16" s="1"/>
  <c r="A526" i="16" s="1"/>
  <c r="A540" i="16" s="1"/>
  <c r="A554" i="16" s="1"/>
  <c r="A568" i="16" s="1"/>
  <c r="A582" i="16" s="1"/>
  <c r="A596" i="16" s="1"/>
  <c r="A610" i="16" s="1"/>
  <c r="A624" i="16" s="1"/>
  <c r="A638" i="16" s="1"/>
  <c r="A652" i="16" s="1"/>
  <c r="A666" i="16" s="1"/>
  <c r="A680" i="16" s="1"/>
  <c r="A694" i="16" s="1"/>
  <c r="H17" i="32" l="1"/>
  <c r="F17" i="32"/>
  <c r="C17" i="32"/>
  <c r="D17" i="33"/>
  <c r="I17" i="35"/>
  <c r="I17" i="32"/>
  <c r="I17" i="33"/>
  <c r="C17" i="35"/>
  <c r="J17" i="33"/>
  <c r="D17" i="35"/>
  <c r="G17" i="33"/>
  <c r="H17" i="33"/>
  <c r="E17" i="32"/>
  <c r="F17" i="33"/>
  <c r="F17" i="35"/>
  <c r="G17" i="32"/>
  <c r="C17" i="33"/>
  <c r="G17" i="35"/>
  <c r="H17" i="35"/>
  <c r="E17" i="35"/>
  <c r="D17" i="32"/>
  <c r="E17" i="33"/>
  <c r="J17" i="35"/>
  <c r="I15" i="1"/>
  <c r="B18" i="2"/>
  <c r="M18" i="2" s="1"/>
  <c r="B18" i="35"/>
  <c r="B18" i="34"/>
  <c r="B18" i="33"/>
  <c r="M18" i="33" s="1"/>
  <c r="H18" i="33" s="1"/>
  <c r="B18" i="31"/>
  <c r="M18" i="31" s="1"/>
  <c r="F18" i="31" s="1"/>
  <c r="B18" i="32"/>
  <c r="M18" i="32" s="1"/>
  <c r="G18" i="32" s="1"/>
  <c r="C17" i="34"/>
  <c r="J17" i="34"/>
  <c r="I17" i="34"/>
  <c r="H17" i="34"/>
  <c r="G17" i="34"/>
  <c r="F17" i="34"/>
  <c r="E17" i="34"/>
  <c r="D17" i="34"/>
  <c r="C17" i="31"/>
  <c r="H17" i="31"/>
  <c r="J17" i="31"/>
  <c r="I17" i="31"/>
  <c r="G17" i="31"/>
  <c r="F17" i="31"/>
  <c r="D17" i="31"/>
  <c r="E17" i="31"/>
  <c r="D17" i="2"/>
  <c r="E17" i="2"/>
  <c r="J17" i="2"/>
  <c r="F17" i="2"/>
  <c r="C17" i="2"/>
  <c r="H17" i="2"/>
  <c r="T15" i="1"/>
  <c r="G17" i="2"/>
  <c r="B16" i="1"/>
  <c r="A17" i="1"/>
  <c r="D18" i="33" l="1"/>
  <c r="C18" i="33"/>
  <c r="H18" i="32"/>
  <c r="D18" i="32"/>
  <c r="I18" i="32"/>
  <c r="C18" i="32"/>
  <c r="F18" i="32"/>
  <c r="E18" i="32"/>
  <c r="J18" i="32"/>
  <c r="D18" i="31"/>
  <c r="E18" i="31"/>
  <c r="G18" i="31"/>
  <c r="I18" i="31"/>
  <c r="J18" i="31"/>
  <c r="H18" i="31"/>
  <c r="C18" i="31"/>
  <c r="E18" i="33"/>
  <c r="F18" i="33"/>
  <c r="J18" i="33"/>
  <c r="I18" i="33"/>
  <c r="G18" i="33"/>
  <c r="B19" i="35"/>
  <c r="B19" i="31"/>
  <c r="M19" i="31" s="1"/>
  <c r="B19" i="32"/>
  <c r="M19" i="32" s="1"/>
  <c r="B19" i="34"/>
  <c r="B19" i="33"/>
  <c r="M19" i="33" s="1"/>
  <c r="B19" i="2"/>
  <c r="M19" i="2" s="1"/>
  <c r="M18" i="34"/>
  <c r="M18" i="35"/>
  <c r="T16" i="1"/>
  <c r="J18" i="2"/>
  <c r="I18" i="2"/>
  <c r="E18" i="2"/>
  <c r="F18" i="2"/>
  <c r="D18" i="2"/>
  <c r="H18" i="2"/>
  <c r="G18" i="2"/>
  <c r="C18" i="2"/>
  <c r="I16" i="1"/>
  <c r="A18" i="1"/>
  <c r="B17" i="1"/>
  <c r="F18" i="35" l="1"/>
  <c r="E18" i="35"/>
  <c r="D18" i="35"/>
  <c r="H18" i="35"/>
  <c r="I18" i="35"/>
  <c r="C18" i="35"/>
  <c r="J18" i="35"/>
  <c r="G18" i="35"/>
  <c r="B20" i="35"/>
  <c r="B20" i="31"/>
  <c r="M20" i="31" s="1"/>
  <c r="B20" i="32"/>
  <c r="M20" i="32" s="1"/>
  <c r="B20" i="34"/>
  <c r="B20" i="33"/>
  <c r="M20" i="33" s="1"/>
  <c r="H19" i="33"/>
  <c r="J19" i="33"/>
  <c r="E19" i="33"/>
  <c r="D19" i="33"/>
  <c r="G19" i="33"/>
  <c r="I19" i="33"/>
  <c r="F19" i="33"/>
  <c r="C19" i="33"/>
  <c r="M19" i="34"/>
  <c r="J19" i="32"/>
  <c r="I19" i="32"/>
  <c r="H19" i="32"/>
  <c r="G19" i="32"/>
  <c r="D19" i="32"/>
  <c r="F19" i="32"/>
  <c r="E19" i="32"/>
  <c r="C19" i="32"/>
  <c r="E18" i="34"/>
  <c r="D18" i="34"/>
  <c r="C18" i="34"/>
  <c r="J18" i="34"/>
  <c r="I18" i="34"/>
  <c r="G18" i="34"/>
  <c r="H18" i="34"/>
  <c r="F18" i="34"/>
  <c r="J19" i="31"/>
  <c r="C19" i="31"/>
  <c r="D19" i="31"/>
  <c r="G19" i="31"/>
  <c r="H19" i="31"/>
  <c r="F19" i="31"/>
  <c r="I19" i="31"/>
  <c r="E19" i="31"/>
  <c r="M19" i="35"/>
  <c r="B20" i="2"/>
  <c r="M20" i="2" s="1"/>
  <c r="J20" i="2" s="1"/>
  <c r="I19" i="2"/>
  <c r="E19" i="2"/>
  <c r="J19" i="2"/>
  <c r="H19" i="2"/>
  <c r="F19" i="2"/>
  <c r="G19" i="2"/>
  <c r="C19" i="2"/>
  <c r="D19" i="2"/>
  <c r="A19" i="1"/>
  <c r="B18" i="1"/>
  <c r="T17" i="1"/>
  <c r="I17" i="1"/>
  <c r="M20" i="34" l="1"/>
  <c r="D20" i="33"/>
  <c r="F20" i="33"/>
  <c r="G20" i="33"/>
  <c r="J20" i="33"/>
  <c r="E20" i="33"/>
  <c r="I20" i="33"/>
  <c r="C20" i="33"/>
  <c r="H20" i="33"/>
  <c r="J20" i="32"/>
  <c r="E20" i="32"/>
  <c r="F20" i="32"/>
  <c r="H20" i="32"/>
  <c r="G20" i="32"/>
  <c r="I20" i="32"/>
  <c r="D20" i="32"/>
  <c r="C20" i="32"/>
  <c r="G20" i="31"/>
  <c r="J20" i="31"/>
  <c r="H20" i="31"/>
  <c r="E20" i="31"/>
  <c r="D20" i="31"/>
  <c r="I20" i="31"/>
  <c r="C20" i="31"/>
  <c r="F20" i="31"/>
  <c r="M20" i="35"/>
  <c r="B21" i="35"/>
  <c r="B21" i="32"/>
  <c r="M21" i="32" s="1"/>
  <c r="B21" i="34"/>
  <c r="B21" i="33"/>
  <c r="M21" i="33" s="1"/>
  <c r="B21" i="31"/>
  <c r="M21" i="31" s="1"/>
  <c r="F19" i="35"/>
  <c r="E19" i="35"/>
  <c r="D19" i="35"/>
  <c r="C19" i="35"/>
  <c r="H19" i="35"/>
  <c r="I19" i="35"/>
  <c r="G19" i="35"/>
  <c r="J19" i="35"/>
  <c r="J19" i="34"/>
  <c r="I19" i="34"/>
  <c r="H19" i="34"/>
  <c r="G19" i="34"/>
  <c r="F19" i="34"/>
  <c r="E19" i="34"/>
  <c r="D19" i="34"/>
  <c r="C19" i="34"/>
  <c r="I20" i="2"/>
  <c r="G20" i="2"/>
  <c r="H20" i="2"/>
  <c r="E20" i="2"/>
  <c r="D20" i="2"/>
  <c r="C20" i="2"/>
  <c r="B21" i="2"/>
  <c r="M21" i="2" s="1"/>
  <c r="F20" i="2"/>
  <c r="T18" i="1"/>
  <c r="I18" i="1"/>
  <c r="A20" i="1"/>
  <c r="B19" i="1"/>
  <c r="I21" i="31" l="1"/>
  <c r="H21" i="31"/>
  <c r="F21" i="31"/>
  <c r="C21" i="31"/>
  <c r="G21" i="31"/>
  <c r="D21" i="31"/>
  <c r="J21" i="31"/>
  <c r="E21" i="31"/>
  <c r="I21" i="33"/>
  <c r="H21" i="33"/>
  <c r="J21" i="33"/>
  <c r="G21" i="33"/>
  <c r="C21" i="33"/>
  <c r="F21" i="33"/>
  <c r="E21" i="33"/>
  <c r="D21" i="33"/>
  <c r="M21" i="34"/>
  <c r="B22" i="35"/>
  <c r="B22" i="34"/>
  <c r="B22" i="33"/>
  <c r="M22" i="33" s="1"/>
  <c r="B22" i="31"/>
  <c r="M22" i="31" s="1"/>
  <c r="B22" i="32"/>
  <c r="M22" i="32" s="1"/>
  <c r="F20" i="35"/>
  <c r="E20" i="35"/>
  <c r="D20" i="35"/>
  <c r="C20" i="35"/>
  <c r="J20" i="35"/>
  <c r="I20" i="35"/>
  <c r="H20" i="35"/>
  <c r="G20" i="35"/>
  <c r="M21" i="35"/>
  <c r="J21" i="32"/>
  <c r="I21" i="32"/>
  <c r="F21" i="32"/>
  <c r="H21" i="32"/>
  <c r="E21" i="32"/>
  <c r="G21" i="32"/>
  <c r="C21" i="32"/>
  <c r="D21" i="32"/>
  <c r="E20" i="34"/>
  <c r="D20" i="34"/>
  <c r="C20" i="34"/>
  <c r="J20" i="34"/>
  <c r="I20" i="34"/>
  <c r="H20" i="34"/>
  <c r="G20" i="34"/>
  <c r="F20" i="34"/>
  <c r="B22" i="2"/>
  <c r="M22" i="2" s="1"/>
  <c r="D21" i="2"/>
  <c r="I21" i="2"/>
  <c r="C21" i="2"/>
  <c r="E21" i="2"/>
  <c r="J21" i="2"/>
  <c r="F21" i="2"/>
  <c r="H21" i="2"/>
  <c r="G21" i="2"/>
  <c r="T19" i="1"/>
  <c r="I19" i="1"/>
  <c r="A21" i="1"/>
  <c r="B20" i="1"/>
  <c r="G21" i="35" l="1"/>
  <c r="H21" i="35"/>
  <c r="E21" i="35"/>
  <c r="C21" i="35"/>
  <c r="I21" i="35"/>
  <c r="F21" i="35"/>
  <c r="J21" i="35"/>
  <c r="D21" i="35"/>
  <c r="E21" i="34"/>
  <c r="D21" i="34"/>
  <c r="C21" i="34"/>
  <c r="J21" i="34"/>
  <c r="I21" i="34"/>
  <c r="H21" i="34"/>
  <c r="F21" i="34"/>
  <c r="G21" i="34"/>
  <c r="D22" i="32"/>
  <c r="J22" i="32"/>
  <c r="I22" i="32"/>
  <c r="H22" i="32"/>
  <c r="C22" i="32"/>
  <c r="G22" i="32"/>
  <c r="F22" i="32"/>
  <c r="E22" i="32"/>
  <c r="I22" i="31"/>
  <c r="G22" i="31"/>
  <c r="D22" i="31"/>
  <c r="H22" i="31"/>
  <c r="C22" i="31"/>
  <c r="F22" i="31"/>
  <c r="J22" i="31"/>
  <c r="E22" i="31"/>
  <c r="B23" i="35"/>
  <c r="B23" i="31"/>
  <c r="M23" i="31" s="1"/>
  <c r="B23" i="33"/>
  <c r="M23" i="33" s="1"/>
  <c r="B23" i="34"/>
  <c r="B23" i="32"/>
  <c r="M23" i="32" s="1"/>
  <c r="G22" i="33"/>
  <c r="D22" i="33"/>
  <c r="C22" i="33"/>
  <c r="J22" i="33"/>
  <c r="E22" i="33"/>
  <c r="F22" i="33"/>
  <c r="I22" i="33"/>
  <c r="H22" i="33"/>
  <c r="M22" i="34"/>
  <c r="M22" i="35"/>
  <c r="J22" i="2"/>
  <c r="I22" i="2"/>
  <c r="F22" i="2"/>
  <c r="C22" i="2"/>
  <c r="D22" i="2"/>
  <c r="E22" i="2"/>
  <c r="G22" i="2"/>
  <c r="H22" i="2"/>
  <c r="B23" i="2"/>
  <c r="M23" i="2" s="1"/>
  <c r="T20" i="1"/>
  <c r="I20" i="1"/>
  <c r="L20" i="1" s="1"/>
  <c r="A22" i="1"/>
  <c r="B21" i="1"/>
  <c r="E23" i="31" l="1"/>
  <c r="J23" i="31"/>
  <c r="H23" i="31"/>
  <c r="D23" i="31"/>
  <c r="G23" i="31"/>
  <c r="I23" i="31"/>
  <c r="C23" i="31"/>
  <c r="F23" i="31"/>
  <c r="B24" i="35"/>
  <c r="B24" i="33"/>
  <c r="M24" i="33" s="1"/>
  <c r="B24" i="34"/>
  <c r="B24" i="31"/>
  <c r="M24" i="31" s="1"/>
  <c r="B24" i="32"/>
  <c r="M24" i="32" s="1"/>
  <c r="W20" i="1"/>
  <c r="M23" i="35"/>
  <c r="J23" i="33"/>
  <c r="C23" i="33"/>
  <c r="E23" i="33"/>
  <c r="D23" i="33"/>
  <c r="I23" i="33"/>
  <c r="H23" i="33"/>
  <c r="G23" i="33"/>
  <c r="F23" i="33"/>
  <c r="J22" i="34"/>
  <c r="E22" i="34"/>
  <c r="I22" i="34"/>
  <c r="D22" i="34"/>
  <c r="G22" i="34"/>
  <c r="H22" i="34"/>
  <c r="F22" i="34"/>
  <c r="C22" i="34"/>
  <c r="D22" i="35"/>
  <c r="J22" i="35"/>
  <c r="I22" i="35"/>
  <c r="H22" i="35"/>
  <c r="G22" i="35"/>
  <c r="F22" i="35"/>
  <c r="E22" i="35"/>
  <c r="C22" i="35"/>
  <c r="E23" i="32"/>
  <c r="I23" i="32"/>
  <c r="G23" i="32"/>
  <c r="H23" i="32"/>
  <c r="C23" i="32"/>
  <c r="F23" i="32"/>
  <c r="J23" i="32"/>
  <c r="D23" i="32"/>
  <c r="M23" i="34"/>
  <c r="D23" i="2"/>
  <c r="J23" i="2"/>
  <c r="E23" i="2"/>
  <c r="H23" i="2"/>
  <c r="F23" i="2"/>
  <c r="I23" i="2"/>
  <c r="G23" i="2"/>
  <c r="C23" i="2"/>
  <c r="B24" i="2"/>
  <c r="M24" i="2" s="1"/>
  <c r="V20" i="1"/>
  <c r="T21" i="1"/>
  <c r="W21" i="1" s="1"/>
  <c r="I21" i="1"/>
  <c r="L21" i="1" s="1"/>
  <c r="A23" i="1"/>
  <c r="B22" i="1"/>
  <c r="K20" i="1"/>
  <c r="H24" i="33" l="1"/>
  <c r="J24" i="33"/>
  <c r="F24" i="33"/>
  <c r="D24" i="33"/>
  <c r="G24" i="33"/>
  <c r="I24" i="33"/>
  <c r="E24" i="33"/>
  <c r="C24" i="33"/>
  <c r="M24" i="35"/>
  <c r="J23" i="35"/>
  <c r="G23" i="35"/>
  <c r="F23" i="35"/>
  <c r="E23" i="35"/>
  <c r="D23" i="35"/>
  <c r="I23" i="35"/>
  <c r="C23" i="35"/>
  <c r="H23" i="35"/>
  <c r="J23" i="34"/>
  <c r="H23" i="34"/>
  <c r="I23" i="34"/>
  <c r="G23" i="34"/>
  <c r="E23" i="34"/>
  <c r="D23" i="34"/>
  <c r="C23" i="34"/>
  <c r="F23" i="34"/>
  <c r="D24" i="32"/>
  <c r="C24" i="32"/>
  <c r="J24" i="32"/>
  <c r="H24" i="32"/>
  <c r="G24" i="32"/>
  <c r="F24" i="32"/>
  <c r="I24" i="32"/>
  <c r="E24" i="32"/>
  <c r="M24" i="34"/>
  <c r="B25" i="35"/>
  <c r="B25" i="34"/>
  <c r="B25" i="33"/>
  <c r="M25" i="33" s="1"/>
  <c r="B25" i="31"/>
  <c r="M25" i="31" s="1"/>
  <c r="B25" i="32"/>
  <c r="M25" i="32" s="1"/>
  <c r="H24" i="31"/>
  <c r="F24" i="31"/>
  <c r="E24" i="31"/>
  <c r="J24" i="31"/>
  <c r="G24" i="31"/>
  <c r="C24" i="31"/>
  <c r="D24" i="31"/>
  <c r="I24" i="31"/>
  <c r="B25" i="2"/>
  <c r="M25" i="2" s="1"/>
  <c r="H24" i="2"/>
  <c r="G24" i="2"/>
  <c r="D24" i="2"/>
  <c r="E24" i="2"/>
  <c r="C24" i="2"/>
  <c r="I24" i="2"/>
  <c r="F24" i="2"/>
  <c r="J24" i="2"/>
  <c r="V21" i="1"/>
  <c r="T22" i="1"/>
  <c r="W22" i="1" s="1"/>
  <c r="I22" i="1"/>
  <c r="L22" i="1" s="1"/>
  <c r="A24" i="1"/>
  <c r="B23" i="1"/>
  <c r="K21" i="1"/>
  <c r="I24" i="34" l="1"/>
  <c r="H24" i="34"/>
  <c r="G24" i="34"/>
  <c r="F24" i="34"/>
  <c r="E24" i="34"/>
  <c r="C24" i="34"/>
  <c r="D24" i="34"/>
  <c r="J24" i="34"/>
  <c r="M25" i="35"/>
  <c r="D25" i="32"/>
  <c r="E25" i="32"/>
  <c r="C25" i="32"/>
  <c r="J25" i="32"/>
  <c r="I25" i="32"/>
  <c r="F25" i="32"/>
  <c r="G25" i="32"/>
  <c r="H25" i="32"/>
  <c r="B26" i="35"/>
  <c r="B26" i="32"/>
  <c r="B26" i="34"/>
  <c r="B26" i="31"/>
  <c r="M26" i="31" s="1"/>
  <c r="B26" i="33"/>
  <c r="M26" i="33" s="1"/>
  <c r="C25" i="31"/>
  <c r="I25" i="31"/>
  <c r="H25" i="31"/>
  <c r="F25" i="31"/>
  <c r="J25" i="31"/>
  <c r="E25" i="31"/>
  <c r="D25" i="31"/>
  <c r="G25" i="31"/>
  <c r="I24" i="35"/>
  <c r="H24" i="35"/>
  <c r="G24" i="35"/>
  <c r="F24" i="35"/>
  <c r="C24" i="35"/>
  <c r="E24" i="35"/>
  <c r="D24" i="35"/>
  <c r="J24" i="35"/>
  <c r="G25" i="33"/>
  <c r="C25" i="33"/>
  <c r="D25" i="33"/>
  <c r="J25" i="33"/>
  <c r="F25" i="33"/>
  <c r="E25" i="33"/>
  <c r="I25" i="33"/>
  <c r="H25" i="33"/>
  <c r="M25" i="34"/>
  <c r="B26" i="2"/>
  <c r="D25" i="2"/>
  <c r="I25" i="2"/>
  <c r="F25" i="2"/>
  <c r="C25" i="2"/>
  <c r="E25" i="2"/>
  <c r="J25" i="2"/>
  <c r="G25" i="2"/>
  <c r="H25" i="2"/>
  <c r="V22" i="1"/>
  <c r="I23" i="1"/>
  <c r="L23" i="1" s="1"/>
  <c r="T23" i="1"/>
  <c r="W23" i="1" s="1"/>
  <c r="A25" i="1"/>
  <c r="B24" i="1"/>
  <c r="K22" i="1"/>
  <c r="C26" i="33" l="1"/>
  <c r="I26" i="33"/>
  <c r="H26" i="33"/>
  <c r="G26" i="33"/>
  <c r="J26" i="33"/>
  <c r="F26" i="33"/>
  <c r="D26" i="33"/>
  <c r="C26" i="31"/>
  <c r="H26" i="31"/>
  <c r="J26" i="31"/>
  <c r="I26" i="31"/>
  <c r="G26" i="31"/>
  <c r="F26" i="31"/>
  <c r="D26" i="31"/>
  <c r="M26" i="34"/>
  <c r="M26" i="32"/>
  <c r="D25" i="34"/>
  <c r="C25" i="34"/>
  <c r="J25" i="34"/>
  <c r="I25" i="34"/>
  <c r="H25" i="34"/>
  <c r="G25" i="34"/>
  <c r="F25" i="34"/>
  <c r="E25" i="34"/>
  <c r="M26" i="35"/>
  <c r="B27" i="35"/>
  <c r="B27" i="32"/>
  <c r="M27" i="32" s="1"/>
  <c r="B27" i="34"/>
  <c r="B27" i="33"/>
  <c r="M27" i="33" s="1"/>
  <c r="B27" i="31"/>
  <c r="M27" i="31" s="1"/>
  <c r="E25" i="35"/>
  <c r="D25" i="35"/>
  <c r="G25" i="35"/>
  <c r="F25" i="35"/>
  <c r="C25" i="35"/>
  <c r="I25" i="35"/>
  <c r="J25" i="35"/>
  <c r="H25" i="35"/>
  <c r="M26" i="2"/>
  <c r="B27" i="2"/>
  <c r="V23" i="1"/>
  <c r="I24" i="1"/>
  <c r="L24" i="1" s="1"/>
  <c r="T24" i="1"/>
  <c r="W24" i="1" s="1"/>
  <c r="A26" i="1"/>
  <c r="B25" i="1"/>
  <c r="K23" i="1"/>
  <c r="M27" i="35" l="1"/>
  <c r="H26" i="35"/>
  <c r="I26" i="35"/>
  <c r="C26" i="35"/>
  <c r="J26" i="35"/>
  <c r="E27" i="31"/>
  <c r="D27" i="31"/>
  <c r="F27" i="31"/>
  <c r="C27" i="31"/>
  <c r="G27" i="31"/>
  <c r="H27" i="31"/>
  <c r="I27" i="31"/>
  <c r="J27" i="31"/>
  <c r="D27" i="32"/>
  <c r="H27" i="32"/>
  <c r="C27" i="32"/>
  <c r="I27" i="32"/>
  <c r="J27" i="32"/>
  <c r="G27" i="32"/>
  <c r="F27" i="32"/>
  <c r="E27" i="32"/>
  <c r="G26" i="34"/>
  <c r="J26" i="34"/>
  <c r="H26" i="34"/>
  <c r="F26" i="34"/>
  <c r="I26" i="34"/>
  <c r="C26" i="34"/>
  <c r="D26" i="34"/>
  <c r="B28" i="35"/>
  <c r="B28" i="33"/>
  <c r="M28" i="33" s="1"/>
  <c r="B28" i="31"/>
  <c r="M28" i="31" s="1"/>
  <c r="B28" i="34"/>
  <c r="B28" i="32"/>
  <c r="M28" i="32" s="1"/>
  <c r="E27" i="33"/>
  <c r="J27" i="33"/>
  <c r="F27" i="33"/>
  <c r="C27" i="33"/>
  <c r="H27" i="33"/>
  <c r="G27" i="33"/>
  <c r="I27" i="33"/>
  <c r="D27" i="33"/>
  <c r="C26" i="32"/>
  <c r="H26" i="32"/>
  <c r="G26" i="32"/>
  <c r="D26" i="32"/>
  <c r="F26" i="32"/>
  <c r="J26" i="32"/>
  <c r="I26" i="32"/>
  <c r="M27" i="34"/>
  <c r="B28" i="2"/>
  <c r="M27" i="2"/>
  <c r="J26" i="2"/>
  <c r="C26" i="2"/>
  <c r="G26" i="2"/>
  <c r="H26" i="2"/>
  <c r="I26" i="2"/>
  <c r="D26" i="2"/>
  <c r="F26" i="2"/>
  <c r="V24" i="1"/>
  <c r="I25" i="1"/>
  <c r="L25" i="1" s="1"/>
  <c r="T25" i="1"/>
  <c r="W25" i="1" s="1"/>
  <c r="A27" i="1"/>
  <c r="B26" i="1"/>
  <c r="K24" i="1"/>
  <c r="E28" i="33" l="1"/>
  <c r="C28" i="33"/>
  <c r="D28" i="33"/>
  <c r="F28" i="33"/>
  <c r="J28" i="33"/>
  <c r="I28" i="33"/>
  <c r="H28" i="33"/>
  <c r="G28" i="33"/>
  <c r="M28" i="35"/>
  <c r="J27" i="34"/>
  <c r="C27" i="34"/>
  <c r="F27" i="34"/>
  <c r="I27" i="34"/>
  <c r="E27" i="34"/>
  <c r="H27" i="34"/>
  <c r="D27" i="34"/>
  <c r="G27" i="34"/>
  <c r="D28" i="32"/>
  <c r="E28" i="32"/>
  <c r="H28" i="32"/>
  <c r="C28" i="32"/>
  <c r="F28" i="32"/>
  <c r="G28" i="32"/>
  <c r="I28" i="32"/>
  <c r="J28" i="32"/>
  <c r="J28" i="31"/>
  <c r="E28" i="31"/>
  <c r="F28" i="31"/>
  <c r="D28" i="31"/>
  <c r="G28" i="31"/>
  <c r="H28" i="31"/>
  <c r="I28" i="31"/>
  <c r="C28" i="31"/>
  <c r="B29" i="35"/>
  <c r="B29" i="34"/>
  <c r="B29" i="33"/>
  <c r="M29" i="33" s="1"/>
  <c r="B29" i="31"/>
  <c r="M29" i="31" s="1"/>
  <c r="B29" i="32"/>
  <c r="M29" i="32" s="1"/>
  <c r="M28" i="34"/>
  <c r="J27" i="35"/>
  <c r="I27" i="35"/>
  <c r="H27" i="35"/>
  <c r="C27" i="35"/>
  <c r="C27" i="2"/>
  <c r="G27" i="2"/>
  <c r="H27" i="2"/>
  <c r="F27" i="2"/>
  <c r="E27" i="2"/>
  <c r="I27" i="2"/>
  <c r="J27" i="2"/>
  <c r="D27" i="2"/>
  <c r="M28" i="2"/>
  <c r="B29" i="2"/>
  <c r="V25" i="1"/>
  <c r="I26" i="1"/>
  <c r="L26" i="1" s="1"/>
  <c r="T26" i="1"/>
  <c r="W26" i="1" s="1"/>
  <c r="A28" i="1"/>
  <c r="B27" i="1"/>
  <c r="K25" i="1"/>
  <c r="G29" i="31" l="1"/>
  <c r="C29" i="31"/>
  <c r="J29" i="31"/>
  <c r="D29" i="31"/>
  <c r="F29" i="31"/>
  <c r="E29" i="31"/>
  <c r="H29" i="31"/>
  <c r="I29" i="31"/>
  <c r="M29" i="34"/>
  <c r="G29" i="32"/>
  <c r="J29" i="32"/>
  <c r="C29" i="32"/>
  <c r="F29" i="32"/>
  <c r="D29" i="32"/>
  <c r="I29" i="32"/>
  <c r="H29" i="32"/>
  <c r="E29" i="32"/>
  <c r="M29" i="35"/>
  <c r="C29" i="33"/>
  <c r="G29" i="33"/>
  <c r="F29" i="33"/>
  <c r="E29" i="33"/>
  <c r="H29" i="33"/>
  <c r="J29" i="33"/>
  <c r="I29" i="33"/>
  <c r="D29" i="33"/>
  <c r="B30" i="35"/>
  <c r="B30" i="34"/>
  <c r="B30" i="33"/>
  <c r="M30" i="33" s="1"/>
  <c r="B30" i="31"/>
  <c r="M30" i="31" s="1"/>
  <c r="B30" i="32"/>
  <c r="F28" i="34"/>
  <c r="E28" i="34"/>
  <c r="D28" i="34"/>
  <c r="C28" i="34"/>
  <c r="J28" i="34"/>
  <c r="I28" i="34"/>
  <c r="H28" i="34"/>
  <c r="G28" i="34"/>
  <c r="J28" i="35"/>
  <c r="H28" i="35"/>
  <c r="I28" i="35"/>
  <c r="C28" i="35"/>
  <c r="B30" i="2"/>
  <c r="M29" i="2"/>
  <c r="F28" i="2"/>
  <c r="E28" i="2"/>
  <c r="G28" i="2"/>
  <c r="H28" i="2"/>
  <c r="I28" i="2"/>
  <c r="J28" i="2"/>
  <c r="D28" i="2"/>
  <c r="C28" i="2"/>
  <c r="V26" i="1"/>
  <c r="T27" i="1"/>
  <c r="W27" i="1" s="1"/>
  <c r="I27" i="1"/>
  <c r="L27" i="1" s="1"/>
  <c r="A29" i="1"/>
  <c r="B28" i="1"/>
  <c r="K26" i="1"/>
  <c r="M30" i="35" l="1"/>
  <c r="B31" i="35"/>
  <c r="B31" i="34"/>
  <c r="B31" i="33"/>
  <c r="B31" i="31"/>
  <c r="M31" i="31" s="1"/>
  <c r="B31" i="32"/>
  <c r="M31" i="32" s="1"/>
  <c r="H29" i="35"/>
  <c r="C29" i="35"/>
  <c r="J29" i="35"/>
  <c r="I29" i="35"/>
  <c r="M30" i="32"/>
  <c r="M30" i="34"/>
  <c r="F30" i="31"/>
  <c r="E30" i="31"/>
  <c r="D30" i="31"/>
  <c r="G30" i="31"/>
  <c r="H30" i="31"/>
  <c r="I30" i="31"/>
  <c r="J30" i="31"/>
  <c r="C30" i="31"/>
  <c r="J30" i="33"/>
  <c r="D30" i="33"/>
  <c r="F30" i="33"/>
  <c r="H30" i="33"/>
  <c r="C30" i="33"/>
  <c r="E30" i="33"/>
  <c r="I30" i="33"/>
  <c r="G30" i="33"/>
  <c r="I29" i="34"/>
  <c r="H29" i="34"/>
  <c r="G29" i="34"/>
  <c r="F29" i="34"/>
  <c r="E29" i="34"/>
  <c r="C29" i="34"/>
  <c r="D29" i="34"/>
  <c r="J29" i="34"/>
  <c r="D29" i="2"/>
  <c r="F29" i="2"/>
  <c r="G29" i="2"/>
  <c r="E29" i="2"/>
  <c r="C29" i="2"/>
  <c r="I29" i="2"/>
  <c r="H29" i="2"/>
  <c r="J29" i="2"/>
  <c r="M30" i="2"/>
  <c r="B31" i="2"/>
  <c r="V27" i="1"/>
  <c r="A30" i="1"/>
  <c r="B29" i="1"/>
  <c r="K27" i="1"/>
  <c r="T28" i="1"/>
  <c r="W28" i="1" s="1"/>
  <c r="I28" i="1"/>
  <c r="L28" i="1" s="1"/>
  <c r="H31" i="32" l="1"/>
  <c r="D31" i="32"/>
  <c r="G31" i="32"/>
  <c r="E31" i="32"/>
  <c r="I31" i="32"/>
  <c r="C31" i="32"/>
  <c r="J31" i="32"/>
  <c r="F31" i="32"/>
  <c r="J31" i="31"/>
  <c r="I31" i="31"/>
  <c r="H31" i="31"/>
  <c r="G31" i="31"/>
  <c r="F31" i="31"/>
  <c r="E31" i="31"/>
  <c r="D31" i="31"/>
  <c r="C31" i="31"/>
  <c r="M31" i="33"/>
  <c r="B32" i="35"/>
  <c r="B32" i="33"/>
  <c r="M32" i="33" s="1"/>
  <c r="B32" i="31"/>
  <c r="M32" i="31" s="1"/>
  <c r="B32" i="32"/>
  <c r="M32" i="32" s="1"/>
  <c r="B32" i="34"/>
  <c r="D30" i="32"/>
  <c r="I30" i="32"/>
  <c r="J30" i="32"/>
  <c r="E30" i="32"/>
  <c r="H30" i="32"/>
  <c r="F30" i="32"/>
  <c r="G30" i="32"/>
  <c r="C30" i="32"/>
  <c r="M31" i="34"/>
  <c r="M31" i="35"/>
  <c r="H30" i="34"/>
  <c r="G30" i="34"/>
  <c r="I30" i="34"/>
  <c r="F30" i="34"/>
  <c r="E30" i="34"/>
  <c r="D30" i="34"/>
  <c r="C30" i="34"/>
  <c r="J30" i="34"/>
  <c r="J30" i="35"/>
  <c r="H30" i="35"/>
  <c r="I30" i="35"/>
  <c r="C30" i="35"/>
  <c r="M31" i="2"/>
  <c r="D30" i="2"/>
  <c r="I30" i="2"/>
  <c r="E30" i="2"/>
  <c r="C30" i="2"/>
  <c r="H30" i="2"/>
  <c r="F30" i="2"/>
  <c r="J30" i="2"/>
  <c r="G30" i="2"/>
  <c r="B32" i="2"/>
  <c r="V28" i="1"/>
  <c r="K28" i="1"/>
  <c r="T29" i="1"/>
  <c r="W29" i="1" s="1"/>
  <c r="I29" i="1"/>
  <c r="L29" i="1" s="1"/>
  <c r="A31" i="1"/>
  <c r="B30" i="1"/>
  <c r="B33" i="35" l="1"/>
  <c r="B33" i="33"/>
  <c r="M33" i="33" s="1"/>
  <c r="B33" i="32"/>
  <c r="M33" i="32" s="1"/>
  <c r="B33" i="34"/>
  <c r="B33" i="31"/>
  <c r="M33" i="31" s="1"/>
  <c r="G31" i="34"/>
  <c r="E31" i="34"/>
  <c r="D31" i="34"/>
  <c r="C31" i="34"/>
  <c r="J31" i="34"/>
  <c r="I31" i="34"/>
  <c r="H31" i="34"/>
  <c r="F31" i="34"/>
  <c r="M32" i="34"/>
  <c r="E32" i="32"/>
  <c r="C32" i="32"/>
  <c r="J32" i="32"/>
  <c r="I32" i="32"/>
  <c r="G32" i="32"/>
  <c r="H32" i="32"/>
  <c r="F32" i="32"/>
  <c r="D32" i="32"/>
  <c r="C32" i="31"/>
  <c r="E32" i="31"/>
  <c r="J32" i="31"/>
  <c r="D32" i="31"/>
  <c r="F32" i="31"/>
  <c r="H32" i="31"/>
  <c r="I32" i="31"/>
  <c r="G32" i="31"/>
  <c r="C32" i="33"/>
  <c r="D32" i="33"/>
  <c r="E32" i="33"/>
  <c r="I32" i="33"/>
  <c r="G32" i="33"/>
  <c r="J32" i="33"/>
  <c r="H32" i="33"/>
  <c r="F32" i="33"/>
  <c r="I31" i="35"/>
  <c r="J31" i="35"/>
  <c r="H31" i="35"/>
  <c r="C31" i="35"/>
  <c r="M32" i="35"/>
  <c r="C31" i="33"/>
  <c r="D31" i="33"/>
  <c r="H31" i="33"/>
  <c r="G31" i="33"/>
  <c r="F31" i="33"/>
  <c r="J31" i="33"/>
  <c r="I31" i="33"/>
  <c r="E31" i="33"/>
  <c r="B33" i="2"/>
  <c r="M32" i="2"/>
  <c r="J31" i="2"/>
  <c r="C31" i="2"/>
  <c r="I31" i="2"/>
  <c r="G31" i="2"/>
  <c r="E31" i="2"/>
  <c r="H31" i="2"/>
  <c r="F31" i="2"/>
  <c r="D31" i="2"/>
  <c r="V29" i="1"/>
  <c r="T30" i="1"/>
  <c r="W30" i="1" s="1"/>
  <c r="I30" i="1"/>
  <c r="L30" i="1" s="1"/>
  <c r="K29" i="1"/>
  <c r="A32" i="1"/>
  <c r="B31" i="1"/>
  <c r="J32" i="34" l="1"/>
  <c r="I32" i="34"/>
  <c r="H32" i="34"/>
  <c r="G32" i="34"/>
  <c r="F32" i="34"/>
  <c r="E32" i="34"/>
  <c r="D32" i="34"/>
  <c r="C32" i="34"/>
  <c r="B34" i="32"/>
  <c r="M34" i="32" s="1"/>
  <c r="B34" i="35"/>
  <c r="B34" i="34"/>
  <c r="B34" i="33"/>
  <c r="M34" i="33" s="1"/>
  <c r="B34" i="31"/>
  <c r="M34" i="31" s="1"/>
  <c r="I32" i="35"/>
  <c r="H32" i="35"/>
  <c r="J32" i="35"/>
  <c r="C32" i="35"/>
  <c r="F33" i="31"/>
  <c r="D33" i="31"/>
  <c r="C33" i="31"/>
  <c r="I33" i="31"/>
  <c r="J33" i="31"/>
  <c r="H33" i="31"/>
  <c r="E33" i="31"/>
  <c r="G33" i="31"/>
  <c r="M33" i="34"/>
  <c r="H33" i="32"/>
  <c r="G33" i="32"/>
  <c r="F33" i="32"/>
  <c r="C33" i="32"/>
  <c r="E33" i="32"/>
  <c r="D33" i="32"/>
  <c r="J33" i="32"/>
  <c r="I33" i="32"/>
  <c r="F33" i="33"/>
  <c r="E33" i="33"/>
  <c r="D33" i="33"/>
  <c r="H33" i="33"/>
  <c r="G33" i="33"/>
  <c r="C33" i="33"/>
  <c r="J33" i="33"/>
  <c r="I33" i="33"/>
  <c r="M33" i="35"/>
  <c r="H32" i="2"/>
  <c r="D32" i="2"/>
  <c r="G32" i="2"/>
  <c r="E32" i="2"/>
  <c r="J32" i="2"/>
  <c r="C32" i="2"/>
  <c r="I32" i="2"/>
  <c r="F32" i="2"/>
  <c r="B34" i="2"/>
  <c r="M33" i="2"/>
  <c r="V30" i="1"/>
  <c r="I31" i="1"/>
  <c r="L31" i="1" s="1"/>
  <c r="T31" i="1"/>
  <c r="W31" i="1" s="1"/>
  <c r="K30" i="1"/>
  <c r="A33" i="1"/>
  <c r="B32" i="1"/>
  <c r="B35" i="35" l="1"/>
  <c r="B35" i="34"/>
  <c r="B35" i="33"/>
  <c r="M35" i="33" s="1"/>
  <c r="B35" i="31"/>
  <c r="M35" i="31" s="1"/>
  <c r="B35" i="32"/>
  <c r="M35" i="32" s="1"/>
  <c r="I33" i="35"/>
  <c r="H33" i="35"/>
  <c r="C33" i="35"/>
  <c r="J33" i="35"/>
  <c r="D34" i="31"/>
  <c r="I34" i="31"/>
  <c r="C34" i="31"/>
  <c r="J34" i="31"/>
  <c r="H34" i="31"/>
  <c r="G34" i="31"/>
  <c r="F34" i="31"/>
  <c r="E34" i="31"/>
  <c r="C34" i="33"/>
  <c r="I34" i="33"/>
  <c r="H34" i="33"/>
  <c r="G34" i="33"/>
  <c r="J34" i="33"/>
  <c r="D34" i="33"/>
  <c r="F34" i="33"/>
  <c r="E34" i="33"/>
  <c r="D33" i="34"/>
  <c r="F33" i="34"/>
  <c r="J33" i="34"/>
  <c r="H33" i="34"/>
  <c r="E33" i="34"/>
  <c r="C33" i="34"/>
  <c r="I33" i="34"/>
  <c r="G33" i="34"/>
  <c r="M34" i="34"/>
  <c r="M34" i="35"/>
  <c r="E34" i="32"/>
  <c r="I34" i="32"/>
  <c r="J34" i="32"/>
  <c r="H34" i="32"/>
  <c r="C34" i="32"/>
  <c r="D34" i="32"/>
  <c r="F34" i="32"/>
  <c r="G34" i="32"/>
  <c r="B35" i="2"/>
  <c r="D33" i="2"/>
  <c r="I33" i="2"/>
  <c r="F33" i="2"/>
  <c r="C33" i="2"/>
  <c r="E33" i="2"/>
  <c r="J33" i="2"/>
  <c r="G33" i="2"/>
  <c r="H33" i="2"/>
  <c r="M34" i="2"/>
  <c r="V31" i="1"/>
  <c r="I32" i="1"/>
  <c r="L32" i="1" s="1"/>
  <c r="T32" i="1"/>
  <c r="W32" i="1" s="1"/>
  <c r="A34" i="1"/>
  <c r="B33" i="1"/>
  <c r="K31" i="1"/>
  <c r="I34" i="35" l="1"/>
  <c r="H34" i="35"/>
  <c r="J34" i="35"/>
  <c r="C34" i="35"/>
  <c r="B36" i="35"/>
  <c r="B36" i="34"/>
  <c r="B36" i="33"/>
  <c r="M36" i="33" s="1"/>
  <c r="B36" i="31"/>
  <c r="M36" i="31" s="1"/>
  <c r="B36" i="32"/>
  <c r="M36" i="32" s="1"/>
  <c r="E35" i="32"/>
  <c r="D35" i="32"/>
  <c r="J35" i="32"/>
  <c r="H35" i="32"/>
  <c r="C35" i="32"/>
  <c r="I35" i="32"/>
  <c r="G35" i="32"/>
  <c r="F35" i="32"/>
  <c r="I35" i="31"/>
  <c r="G35" i="31"/>
  <c r="H35" i="31"/>
  <c r="F35" i="31"/>
  <c r="D35" i="31"/>
  <c r="E35" i="31"/>
  <c r="C35" i="31"/>
  <c r="J35" i="31"/>
  <c r="F34" i="34"/>
  <c r="E34" i="34"/>
  <c r="H34" i="34"/>
  <c r="D34" i="34"/>
  <c r="C34" i="34"/>
  <c r="J34" i="34"/>
  <c r="G34" i="34"/>
  <c r="I34" i="34"/>
  <c r="M35" i="34"/>
  <c r="C35" i="33"/>
  <c r="G35" i="33"/>
  <c r="I35" i="33"/>
  <c r="E35" i="33"/>
  <c r="D35" i="33"/>
  <c r="F35" i="33"/>
  <c r="H35" i="33"/>
  <c r="J35" i="33"/>
  <c r="M35" i="35"/>
  <c r="I34" i="2"/>
  <c r="F34" i="2"/>
  <c r="J34" i="2"/>
  <c r="E34" i="2"/>
  <c r="D34" i="2"/>
  <c r="C34" i="2"/>
  <c r="H34" i="2"/>
  <c r="G34" i="2"/>
  <c r="M35" i="2"/>
  <c r="B36" i="2"/>
  <c r="V32" i="1"/>
  <c r="A35" i="1"/>
  <c r="B34" i="1"/>
  <c r="K32" i="1"/>
  <c r="I33" i="1"/>
  <c r="L33" i="1" s="1"/>
  <c r="T33" i="1"/>
  <c r="W33" i="1" s="1"/>
  <c r="G36" i="33" l="1"/>
  <c r="D36" i="33"/>
  <c r="F36" i="33"/>
  <c r="I36" i="33"/>
  <c r="H36" i="33"/>
  <c r="J36" i="33"/>
  <c r="C36" i="33"/>
  <c r="E36" i="33"/>
  <c r="E36" i="31"/>
  <c r="D36" i="31"/>
  <c r="C36" i="31"/>
  <c r="I36" i="31"/>
  <c r="J36" i="31"/>
  <c r="F36" i="31"/>
  <c r="H36" i="31"/>
  <c r="G36" i="31"/>
  <c r="M36" i="34"/>
  <c r="H35" i="35"/>
  <c r="C35" i="35"/>
  <c r="J35" i="35"/>
  <c r="I35" i="35"/>
  <c r="M36" i="35"/>
  <c r="B37" i="35"/>
  <c r="B37" i="33"/>
  <c r="M37" i="33" s="1"/>
  <c r="B37" i="31"/>
  <c r="M37" i="31" s="1"/>
  <c r="B37" i="34"/>
  <c r="B37" i="32"/>
  <c r="M37" i="32" s="1"/>
  <c r="J35" i="34"/>
  <c r="E35" i="34"/>
  <c r="C35" i="34"/>
  <c r="D35" i="34"/>
  <c r="G35" i="34"/>
  <c r="H35" i="34"/>
  <c r="F35" i="34"/>
  <c r="I35" i="34"/>
  <c r="D36" i="32"/>
  <c r="E36" i="32"/>
  <c r="F36" i="32"/>
  <c r="G36" i="32"/>
  <c r="C36" i="32"/>
  <c r="I36" i="32"/>
  <c r="H36" i="32"/>
  <c r="J36" i="32"/>
  <c r="B37" i="2"/>
  <c r="M36" i="2"/>
  <c r="J35" i="2"/>
  <c r="H35" i="2"/>
  <c r="F35" i="2"/>
  <c r="E35" i="2"/>
  <c r="I35" i="2"/>
  <c r="G35" i="2"/>
  <c r="D35" i="2"/>
  <c r="C35" i="2"/>
  <c r="V33" i="1"/>
  <c r="K33" i="1"/>
  <c r="I34" i="1"/>
  <c r="L34" i="1" s="1"/>
  <c r="T34" i="1"/>
  <c r="W34" i="1" s="1"/>
  <c r="A36" i="1"/>
  <c r="B35" i="1"/>
  <c r="J36" i="35" l="1"/>
  <c r="C36" i="35"/>
  <c r="H36" i="35"/>
  <c r="I36" i="35"/>
  <c r="D37" i="32"/>
  <c r="J37" i="32"/>
  <c r="C37" i="32"/>
  <c r="E37" i="32"/>
  <c r="H37" i="32"/>
  <c r="I37" i="32"/>
  <c r="F37" i="32"/>
  <c r="G37" i="32"/>
  <c r="I37" i="33"/>
  <c r="G37" i="33"/>
  <c r="J37" i="33"/>
  <c r="C37" i="33"/>
  <c r="E37" i="33"/>
  <c r="H37" i="33"/>
  <c r="F37" i="33"/>
  <c r="D37" i="33"/>
  <c r="B38" i="35"/>
  <c r="B38" i="34"/>
  <c r="B38" i="31"/>
  <c r="M38" i="31" s="1"/>
  <c r="B38" i="33"/>
  <c r="M38" i="33" s="1"/>
  <c r="B38" i="32"/>
  <c r="M38" i="32" s="1"/>
  <c r="M37" i="34"/>
  <c r="G37" i="31"/>
  <c r="F37" i="31"/>
  <c r="I37" i="31"/>
  <c r="J37" i="31"/>
  <c r="D37" i="31"/>
  <c r="C37" i="31"/>
  <c r="E37" i="31"/>
  <c r="H37" i="31"/>
  <c r="M37" i="35"/>
  <c r="G36" i="34"/>
  <c r="E36" i="34"/>
  <c r="D36" i="34"/>
  <c r="C36" i="34"/>
  <c r="J36" i="34"/>
  <c r="F36" i="34"/>
  <c r="I36" i="34"/>
  <c r="H36" i="34"/>
  <c r="B38" i="2"/>
  <c r="D36" i="2"/>
  <c r="G36" i="2"/>
  <c r="J36" i="2"/>
  <c r="H36" i="2"/>
  <c r="F36" i="2"/>
  <c r="E36" i="2"/>
  <c r="C36" i="2"/>
  <c r="I36" i="2"/>
  <c r="M37" i="2"/>
  <c r="V34" i="1"/>
  <c r="T35" i="1"/>
  <c r="W35" i="1" s="1"/>
  <c r="I35" i="1"/>
  <c r="L35" i="1" s="1"/>
  <c r="K34" i="1"/>
  <c r="A37" i="1"/>
  <c r="B36" i="1"/>
  <c r="F38" i="33" l="1"/>
  <c r="H38" i="33"/>
  <c r="C38" i="33"/>
  <c r="J38" i="33"/>
  <c r="I38" i="33"/>
  <c r="E38" i="33"/>
  <c r="G38" i="33"/>
  <c r="D38" i="33"/>
  <c r="C38" i="31"/>
  <c r="H38" i="31"/>
  <c r="I38" i="31"/>
  <c r="J38" i="31"/>
  <c r="D38" i="31"/>
  <c r="E38" i="31"/>
  <c r="F38" i="31"/>
  <c r="G38" i="31"/>
  <c r="D38" i="32"/>
  <c r="E38" i="32"/>
  <c r="F38" i="32"/>
  <c r="I38" i="32"/>
  <c r="C38" i="32"/>
  <c r="G38" i="32"/>
  <c r="J38" i="32"/>
  <c r="H38" i="32"/>
  <c r="B39" i="35"/>
  <c r="B39" i="34"/>
  <c r="B39" i="33"/>
  <c r="M39" i="33" s="1"/>
  <c r="B39" i="31"/>
  <c r="M39" i="31" s="1"/>
  <c r="B39" i="32"/>
  <c r="M39" i="32" s="1"/>
  <c r="M38" i="34"/>
  <c r="M38" i="35"/>
  <c r="I37" i="35"/>
  <c r="C37" i="35"/>
  <c r="H37" i="35"/>
  <c r="J37" i="35"/>
  <c r="G37" i="34"/>
  <c r="F37" i="34"/>
  <c r="E37" i="34"/>
  <c r="D37" i="34"/>
  <c r="C37" i="34"/>
  <c r="I37" i="34"/>
  <c r="H37" i="34"/>
  <c r="J37" i="34"/>
  <c r="B39" i="2"/>
  <c r="D37" i="2"/>
  <c r="J37" i="2"/>
  <c r="H37" i="2"/>
  <c r="I37" i="2"/>
  <c r="F37" i="2"/>
  <c r="E37" i="2"/>
  <c r="G37" i="2"/>
  <c r="C37" i="2"/>
  <c r="M38" i="2"/>
  <c r="V35" i="1"/>
  <c r="A38" i="1"/>
  <c r="B37" i="1"/>
  <c r="T36" i="1"/>
  <c r="W36" i="1" s="1"/>
  <c r="I36" i="1"/>
  <c r="L36" i="1" s="1"/>
  <c r="K35" i="1"/>
  <c r="H38" i="34" l="1"/>
  <c r="G38" i="34"/>
  <c r="F38" i="34"/>
  <c r="D38" i="34"/>
  <c r="J38" i="34"/>
  <c r="C38" i="34"/>
  <c r="I38" i="34"/>
  <c r="E38" i="34"/>
  <c r="B40" i="35"/>
  <c r="B40" i="33"/>
  <c r="M40" i="33" s="1"/>
  <c r="B40" i="31"/>
  <c r="M40" i="31" s="1"/>
  <c r="B40" i="32"/>
  <c r="M40" i="32" s="1"/>
  <c r="B40" i="34"/>
  <c r="H39" i="32"/>
  <c r="J39" i="32"/>
  <c r="G39" i="32"/>
  <c r="D39" i="32"/>
  <c r="F39" i="32"/>
  <c r="C39" i="32"/>
  <c r="I39" i="32"/>
  <c r="E39" i="32"/>
  <c r="H39" i="31"/>
  <c r="G39" i="31"/>
  <c r="I39" i="31"/>
  <c r="J39" i="31"/>
  <c r="F39" i="31"/>
  <c r="E39" i="31"/>
  <c r="D39" i="31"/>
  <c r="C39" i="31"/>
  <c r="J39" i="33"/>
  <c r="F39" i="33"/>
  <c r="D39" i="33"/>
  <c r="I39" i="33"/>
  <c r="H39" i="33"/>
  <c r="G39" i="33"/>
  <c r="E39" i="33"/>
  <c r="C39" i="33"/>
  <c r="M39" i="34"/>
  <c r="E38" i="35"/>
  <c r="C38" i="35"/>
  <c r="J38" i="35"/>
  <c r="D38" i="35"/>
  <c r="I38" i="35"/>
  <c r="H38" i="35"/>
  <c r="G38" i="35"/>
  <c r="F38" i="35"/>
  <c r="M39" i="35"/>
  <c r="D38" i="2"/>
  <c r="C38" i="2"/>
  <c r="H38" i="2"/>
  <c r="I38" i="2"/>
  <c r="E38" i="2"/>
  <c r="G38" i="2"/>
  <c r="J38" i="2"/>
  <c r="F38" i="2"/>
  <c r="M39" i="2"/>
  <c r="B40" i="2"/>
  <c r="V36" i="1"/>
  <c r="K36" i="1"/>
  <c r="T37" i="1"/>
  <c r="W37" i="1" s="1"/>
  <c r="I37" i="1"/>
  <c r="L37" i="1" s="1"/>
  <c r="A39" i="1"/>
  <c r="B38" i="1"/>
  <c r="F39" i="35" l="1"/>
  <c r="D39" i="35"/>
  <c r="H39" i="35"/>
  <c r="G39" i="35"/>
  <c r="C39" i="35"/>
  <c r="E39" i="35"/>
  <c r="I39" i="35"/>
  <c r="J39" i="35"/>
  <c r="H39" i="34"/>
  <c r="F39" i="34"/>
  <c r="E39" i="34"/>
  <c r="D39" i="34"/>
  <c r="C39" i="34"/>
  <c r="J39" i="34"/>
  <c r="I39" i="34"/>
  <c r="G39" i="34"/>
  <c r="M40" i="34"/>
  <c r="E40" i="32"/>
  <c r="D40" i="32"/>
  <c r="C40" i="32"/>
  <c r="J40" i="32"/>
  <c r="G40" i="32"/>
  <c r="I40" i="32"/>
  <c r="H40" i="32"/>
  <c r="F40" i="32"/>
  <c r="H40" i="31"/>
  <c r="D40" i="31"/>
  <c r="J40" i="31"/>
  <c r="C40" i="31"/>
  <c r="I40" i="31"/>
  <c r="F40" i="31"/>
  <c r="G40" i="31"/>
  <c r="E40" i="31"/>
  <c r="G40" i="33"/>
  <c r="F40" i="33"/>
  <c r="J40" i="33"/>
  <c r="C40" i="33"/>
  <c r="H40" i="33"/>
  <c r="E40" i="33"/>
  <c r="D40" i="33"/>
  <c r="I40" i="33"/>
  <c r="B41" i="35"/>
  <c r="B41" i="33"/>
  <c r="M41" i="33" s="1"/>
  <c r="B41" i="32"/>
  <c r="M41" i="32" s="1"/>
  <c r="B41" i="34"/>
  <c r="B41" i="31"/>
  <c r="M41" i="31" s="1"/>
  <c r="M40" i="35"/>
  <c r="B41" i="2"/>
  <c r="M40" i="2"/>
  <c r="F39" i="2"/>
  <c r="H39" i="2"/>
  <c r="G39" i="2"/>
  <c r="D39" i="2"/>
  <c r="J39" i="2"/>
  <c r="E39" i="2"/>
  <c r="C39" i="2"/>
  <c r="I39" i="2"/>
  <c r="V37" i="1"/>
  <c r="K37" i="1"/>
  <c r="T38" i="1"/>
  <c r="W38" i="1" s="1"/>
  <c r="I38" i="1"/>
  <c r="L38" i="1" s="1"/>
  <c r="A40" i="1"/>
  <c r="B39" i="1"/>
  <c r="D41" i="31" l="1"/>
  <c r="J41" i="31"/>
  <c r="I41" i="31"/>
  <c r="G41" i="31"/>
  <c r="C41" i="31"/>
  <c r="H41" i="31"/>
  <c r="F41" i="31"/>
  <c r="E41" i="31"/>
  <c r="M41" i="34"/>
  <c r="G41" i="32"/>
  <c r="E41" i="32"/>
  <c r="H41" i="32"/>
  <c r="D41" i="32"/>
  <c r="J41" i="32"/>
  <c r="F41" i="32"/>
  <c r="I41" i="32"/>
  <c r="C41" i="32"/>
  <c r="I41" i="33"/>
  <c r="J41" i="33"/>
  <c r="H41" i="33"/>
  <c r="F41" i="33"/>
  <c r="E41" i="33"/>
  <c r="D41" i="33"/>
  <c r="G41" i="33"/>
  <c r="C41" i="33"/>
  <c r="M41" i="35"/>
  <c r="B42" i="35"/>
  <c r="B42" i="32"/>
  <c r="M42" i="32" s="1"/>
  <c r="B42" i="34"/>
  <c r="B42" i="31"/>
  <c r="M42" i="31" s="1"/>
  <c r="B42" i="33"/>
  <c r="M42" i="33" s="1"/>
  <c r="J40" i="35"/>
  <c r="I40" i="35"/>
  <c r="H40" i="35"/>
  <c r="G40" i="35"/>
  <c r="C40" i="35"/>
  <c r="F40" i="35"/>
  <c r="E40" i="35"/>
  <c r="D40" i="35"/>
  <c r="J40" i="34"/>
  <c r="G40" i="34"/>
  <c r="F40" i="34"/>
  <c r="E40" i="34"/>
  <c r="D40" i="34"/>
  <c r="C40" i="34"/>
  <c r="I40" i="34"/>
  <c r="H40" i="34"/>
  <c r="B42" i="2"/>
  <c r="I40" i="2"/>
  <c r="F40" i="2"/>
  <c r="H40" i="2"/>
  <c r="C40" i="2"/>
  <c r="E40" i="2"/>
  <c r="J40" i="2"/>
  <c r="D40" i="2"/>
  <c r="G40" i="2"/>
  <c r="M41" i="2"/>
  <c r="V38" i="1"/>
  <c r="I39" i="1"/>
  <c r="L39" i="1" s="1"/>
  <c r="T39" i="1"/>
  <c r="W39" i="1" s="1"/>
  <c r="K38" i="1"/>
  <c r="A41" i="1"/>
  <c r="B40" i="1"/>
  <c r="F42" i="32" l="1"/>
  <c r="D42" i="32"/>
  <c r="G42" i="32"/>
  <c r="I42" i="32"/>
  <c r="E42" i="32"/>
  <c r="J42" i="32"/>
  <c r="H42" i="32"/>
  <c r="C42" i="32"/>
  <c r="M42" i="35"/>
  <c r="E41" i="35"/>
  <c r="I41" i="35"/>
  <c r="H41" i="35"/>
  <c r="G41" i="35"/>
  <c r="D41" i="35"/>
  <c r="C41" i="35"/>
  <c r="F41" i="35"/>
  <c r="J41" i="35"/>
  <c r="C42" i="33"/>
  <c r="I42" i="33"/>
  <c r="G42" i="33"/>
  <c r="H42" i="33"/>
  <c r="J42" i="33"/>
  <c r="F42" i="33"/>
  <c r="E42" i="33"/>
  <c r="D42" i="33"/>
  <c r="B43" i="35"/>
  <c r="B43" i="34"/>
  <c r="B43" i="31"/>
  <c r="M43" i="31" s="1"/>
  <c r="B43" i="33"/>
  <c r="M43" i="33" s="1"/>
  <c r="B43" i="32"/>
  <c r="M43" i="32" s="1"/>
  <c r="J42" i="31"/>
  <c r="I42" i="31"/>
  <c r="C42" i="31"/>
  <c r="H42" i="31"/>
  <c r="G42" i="31"/>
  <c r="F42" i="31"/>
  <c r="E42" i="31"/>
  <c r="D42" i="31"/>
  <c r="D41" i="34"/>
  <c r="G41" i="34"/>
  <c r="I41" i="34"/>
  <c r="J41" i="34"/>
  <c r="F41" i="34"/>
  <c r="H41" i="34"/>
  <c r="E41" i="34"/>
  <c r="C41" i="34"/>
  <c r="M42" i="34"/>
  <c r="B43" i="2"/>
  <c r="M42" i="2"/>
  <c r="G41" i="2"/>
  <c r="H41" i="2"/>
  <c r="D41" i="2"/>
  <c r="E41" i="2"/>
  <c r="I41" i="2"/>
  <c r="F41" i="2"/>
  <c r="J41" i="2"/>
  <c r="C41" i="2"/>
  <c r="V39" i="1"/>
  <c r="A42" i="1"/>
  <c r="B41" i="1"/>
  <c r="I40" i="1"/>
  <c r="L40" i="1" s="1"/>
  <c r="T40" i="1"/>
  <c r="W40" i="1" s="1"/>
  <c r="K39" i="1"/>
  <c r="E43" i="32" l="1"/>
  <c r="F43" i="32"/>
  <c r="G43" i="32"/>
  <c r="J43" i="32"/>
  <c r="I43" i="32"/>
  <c r="H43" i="32"/>
  <c r="D43" i="32"/>
  <c r="C43" i="32"/>
  <c r="J43" i="33"/>
  <c r="F43" i="33"/>
  <c r="G43" i="33"/>
  <c r="D43" i="33"/>
  <c r="E43" i="33"/>
  <c r="H43" i="33"/>
  <c r="C43" i="33"/>
  <c r="I43" i="33"/>
  <c r="J43" i="31"/>
  <c r="I43" i="31"/>
  <c r="G43" i="31"/>
  <c r="F43" i="31"/>
  <c r="C43" i="31"/>
  <c r="D43" i="31"/>
  <c r="E43" i="31"/>
  <c r="H43" i="31"/>
  <c r="M43" i="34"/>
  <c r="M43" i="35"/>
  <c r="G42" i="35"/>
  <c r="I42" i="35"/>
  <c r="H42" i="35"/>
  <c r="E42" i="35"/>
  <c r="D42" i="35"/>
  <c r="F42" i="35"/>
  <c r="J42" i="35"/>
  <c r="C42" i="35"/>
  <c r="B44" i="35"/>
  <c r="B44" i="31"/>
  <c r="M44" i="31" s="1"/>
  <c r="B44" i="33"/>
  <c r="M44" i="33" s="1"/>
  <c r="B44" i="34"/>
  <c r="B44" i="32"/>
  <c r="M44" i="32" s="1"/>
  <c r="I42" i="34"/>
  <c r="G42" i="34"/>
  <c r="F42" i="34"/>
  <c r="E42" i="34"/>
  <c r="D42" i="34"/>
  <c r="C42" i="34"/>
  <c r="J42" i="34"/>
  <c r="H42" i="34"/>
  <c r="E42" i="2"/>
  <c r="F42" i="2"/>
  <c r="C42" i="2"/>
  <c r="D42" i="2"/>
  <c r="G42" i="2"/>
  <c r="J42" i="2"/>
  <c r="I42" i="2"/>
  <c r="H42" i="2"/>
  <c r="M43" i="2"/>
  <c r="B44" i="2"/>
  <c r="V40" i="1"/>
  <c r="I41" i="1"/>
  <c r="L41" i="1" s="1"/>
  <c r="T41" i="1"/>
  <c r="W41" i="1" s="1"/>
  <c r="K40" i="1"/>
  <c r="A43" i="1"/>
  <c r="B42" i="1"/>
  <c r="B45" i="35" l="1"/>
  <c r="B45" i="31"/>
  <c r="M45" i="31" s="1"/>
  <c r="B45" i="33"/>
  <c r="M45" i="33" s="1"/>
  <c r="B45" i="34"/>
  <c r="B45" i="32"/>
  <c r="M45" i="32" s="1"/>
  <c r="I44" i="31"/>
  <c r="D44" i="31"/>
  <c r="G44" i="31"/>
  <c r="F44" i="31"/>
  <c r="J44" i="31"/>
  <c r="C44" i="31"/>
  <c r="H44" i="31"/>
  <c r="E44" i="31"/>
  <c r="M44" i="35"/>
  <c r="J43" i="35"/>
  <c r="I43" i="35"/>
  <c r="H43" i="35"/>
  <c r="C43" i="35"/>
  <c r="G43" i="35"/>
  <c r="F43" i="35"/>
  <c r="E43" i="35"/>
  <c r="D43" i="35"/>
  <c r="I44" i="32"/>
  <c r="C44" i="32"/>
  <c r="D44" i="32"/>
  <c r="F44" i="32"/>
  <c r="J44" i="32"/>
  <c r="G44" i="32"/>
  <c r="E44" i="32"/>
  <c r="H44" i="32"/>
  <c r="M44" i="34"/>
  <c r="J43" i="34"/>
  <c r="C43" i="34"/>
  <c r="H43" i="34"/>
  <c r="E43" i="34"/>
  <c r="D43" i="34"/>
  <c r="F43" i="34"/>
  <c r="G43" i="34"/>
  <c r="I43" i="34"/>
  <c r="C44" i="33"/>
  <c r="D44" i="33"/>
  <c r="H44" i="33"/>
  <c r="E44" i="33"/>
  <c r="I44" i="33"/>
  <c r="G44" i="33"/>
  <c r="J44" i="33"/>
  <c r="F44" i="33"/>
  <c r="B45" i="2"/>
  <c r="M44" i="2"/>
  <c r="I43" i="2"/>
  <c r="E43" i="2"/>
  <c r="F43" i="2"/>
  <c r="H43" i="2"/>
  <c r="C43" i="2"/>
  <c r="G43" i="2"/>
  <c r="D43" i="2"/>
  <c r="J43" i="2"/>
  <c r="V41" i="1"/>
  <c r="A44" i="1"/>
  <c r="B43" i="1"/>
  <c r="I42" i="1"/>
  <c r="L42" i="1" s="1"/>
  <c r="T42" i="1"/>
  <c r="W42" i="1" s="1"/>
  <c r="K41" i="1"/>
  <c r="B46" i="35" l="1"/>
  <c r="B46" i="31"/>
  <c r="M46" i="31" s="1"/>
  <c r="B46" i="34"/>
  <c r="B46" i="33"/>
  <c r="M46" i="33" s="1"/>
  <c r="B46" i="32"/>
  <c r="M46" i="32" s="1"/>
  <c r="J44" i="35"/>
  <c r="C44" i="35"/>
  <c r="G44" i="35"/>
  <c r="E44" i="35"/>
  <c r="D44" i="35"/>
  <c r="F44" i="35"/>
  <c r="I44" i="35"/>
  <c r="H44" i="35"/>
  <c r="H45" i="32"/>
  <c r="G45" i="32"/>
  <c r="I45" i="32"/>
  <c r="D45" i="32"/>
  <c r="F45" i="32"/>
  <c r="J45" i="32"/>
  <c r="E45" i="32"/>
  <c r="C45" i="32"/>
  <c r="M45" i="34"/>
  <c r="J45" i="33"/>
  <c r="G45" i="33"/>
  <c r="F45" i="33"/>
  <c r="D45" i="33"/>
  <c r="C45" i="33"/>
  <c r="H45" i="33"/>
  <c r="E45" i="33"/>
  <c r="I45" i="33"/>
  <c r="I45" i="31"/>
  <c r="D45" i="31"/>
  <c r="C45" i="31"/>
  <c r="G45" i="31"/>
  <c r="F45" i="31"/>
  <c r="H45" i="31"/>
  <c r="J45" i="31"/>
  <c r="E45" i="31"/>
  <c r="E44" i="34"/>
  <c r="D44" i="34"/>
  <c r="C44" i="34"/>
  <c r="J44" i="34"/>
  <c r="I44" i="34"/>
  <c r="H44" i="34"/>
  <c r="F44" i="34"/>
  <c r="G44" i="34"/>
  <c r="M45" i="35"/>
  <c r="B46" i="2"/>
  <c r="E44" i="2"/>
  <c r="G44" i="2"/>
  <c r="J44" i="2"/>
  <c r="I44" i="2"/>
  <c r="F44" i="2"/>
  <c r="H44" i="2"/>
  <c r="C44" i="2"/>
  <c r="D44" i="2"/>
  <c r="M45" i="2"/>
  <c r="V42" i="1"/>
  <c r="K42" i="1"/>
  <c r="T43" i="1"/>
  <c r="W43" i="1" s="1"/>
  <c r="I43" i="1"/>
  <c r="L43" i="1" s="1"/>
  <c r="A45" i="1"/>
  <c r="B44" i="1"/>
  <c r="H45" i="35" l="1"/>
  <c r="G45" i="35"/>
  <c r="J45" i="35"/>
  <c r="F45" i="35"/>
  <c r="I45" i="35"/>
  <c r="E45" i="35"/>
  <c r="D45" i="35"/>
  <c r="C45" i="35"/>
  <c r="M46" i="35"/>
  <c r="I45" i="34"/>
  <c r="H45" i="34"/>
  <c r="G45" i="34"/>
  <c r="F45" i="34"/>
  <c r="E45" i="34"/>
  <c r="D45" i="34"/>
  <c r="C45" i="34"/>
  <c r="J45" i="34"/>
  <c r="E46" i="32"/>
  <c r="I46" i="32"/>
  <c r="D46" i="32"/>
  <c r="H46" i="32"/>
  <c r="F46" i="32"/>
  <c r="G46" i="32"/>
  <c r="J46" i="32"/>
  <c r="C46" i="32"/>
  <c r="D46" i="33"/>
  <c r="F46" i="33"/>
  <c r="G46" i="33"/>
  <c r="C46" i="33"/>
  <c r="I46" i="33"/>
  <c r="H46" i="33"/>
  <c r="J46" i="33"/>
  <c r="E46" i="33"/>
  <c r="M46" i="34"/>
  <c r="B47" i="35"/>
  <c r="B47" i="34"/>
  <c r="B47" i="33"/>
  <c r="M47" i="33" s="1"/>
  <c r="B47" i="32"/>
  <c r="M47" i="32" s="1"/>
  <c r="B47" i="31"/>
  <c r="M47" i="31" s="1"/>
  <c r="J46" i="31"/>
  <c r="H46" i="31"/>
  <c r="I46" i="31"/>
  <c r="C46" i="31"/>
  <c r="G46" i="31"/>
  <c r="D46" i="31"/>
  <c r="F46" i="31"/>
  <c r="E46" i="31"/>
  <c r="B47" i="2"/>
  <c r="I45" i="2"/>
  <c r="E45" i="2"/>
  <c r="F45" i="2"/>
  <c r="J45" i="2"/>
  <c r="H45" i="2"/>
  <c r="C45" i="2"/>
  <c r="D45" i="2"/>
  <c r="G45" i="2"/>
  <c r="M46" i="2"/>
  <c r="V43" i="1"/>
  <c r="T44" i="1"/>
  <c r="W44" i="1" s="1"/>
  <c r="I44" i="1"/>
  <c r="L44" i="1" s="1"/>
  <c r="A46" i="1"/>
  <c r="B45" i="1"/>
  <c r="K43" i="1"/>
  <c r="M47" i="34" l="1"/>
  <c r="B48" i="35"/>
  <c r="B48" i="33"/>
  <c r="M48" i="33" s="1"/>
  <c r="B48" i="32"/>
  <c r="M48" i="32" s="1"/>
  <c r="B48" i="34"/>
  <c r="B48" i="31"/>
  <c r="M48" i="31" s="1"/>
  <c r="M47" i="35"/>
  <c r="H46" i="34"/>
  <c r="D46" i="34"/>
  <c r="C46" i="34"/>
  <c r="J46" i="34"/>
  <c r="I46" i="34"/>
  <c r="G46" i="34"/>
  <c r="F46" i="34"/>
  <c r="E46" i="34"/>
  <c r="I47" i="31"/>
  <c r="H47" i="31"/>
  <c r="J47" i="31"/>
  <c r="G47" i="31"/>
  <c r="F47" i="31"/>
  <c r="E47" i="31"/>
  <c r="D47" i="31"/>
  <c r="C47" i="31"/>
  <c r="E47" i="32"/>
  <c r="C47" i="32"/>
  <c r="D47" i="32"/>
  <c r="H47" i="32"/>
  <c r="I47" i="32"/>
  <c r="G47" i="32"/>
  <c r="J47" i="32"/>
  <c r="F47" i="32"/>
  <c r="C46" i="35"/>
  <c r="I46" i="35"/>
  <c r="G46" i="35"/>
  <c r="H46" i="35"/>
  <c r="E46" i="35"/>
  <c r="D46" i="35"/>
  <c r="J46" i="35"/>
  <c r="F46" i="35"/>
  <c r="D47" i="33"/>
  <c r="J47" i="33"/>
  <c r="H47" i="33"/>
  <c r="C47" i="33"/>
  <c r="I47" i="33"/>
  <c r="F47" i="33"/>
  <c r="G47" i="33"/>
  <c r="E47" i="33"/>
  <c r="B48" i="2"/>
  <c r="J46" i="2"/>
  <c r="I46" i="2"/>
  <c r="E46" i="2"/>
  <c r="D46" i="2"/>
  <c r="G46" i="2"/>
  <c r="F46" i="2"/>
  <c r="H46" i="2"/>
  <c r="C46" i="2"/>
  <c r="M47" i="2"/>
  <c r="V44" i="1"/>
  <c r="T45" i="1"/>
  <c r="W45" i="1" s="1"/>
  <c r="I45" i="1"/>
  <c r="L45" i="1" s="1"/>
  <c r="A47" i="1"/>
  <c r="B46" i="1"/>
  <c r="K44" i="1"/>
  <c r="D48" i="31" l="1"/>
  <c r="C48" i="31"/>
  <c r="J48" i="31"/>
  <c r="E48" i="31"/>
  <c r="F48" i="31"/>
  <c r="H48" i="31"/>
  <c r="I48" i="31"/>
  <c r="G48" i="31"/>
  <c r="M48" i="34"/>
  <c r="F48" i="32"/>
  <c r="E48" i="32"/>
  <c r="D48" i="32"/>
  <c r="C48" i="32"/>
  <c r="J48" i="32"/>
  <c r="I48" i="32"/>
  <c r="H48" i="32"/>
  <c r="G48" i="32"/>
  <c r="G48" i="33"/>
  <c r="D48" i="33"/>
  <c r="E48" i="33"/>
  <c r="I48" i="33"/>
  <c r="J48" i="33"/>
  <c r="H48" i="33"/>
  <c r="C48" i="33"/>
  <c r="F48" i="33"/>
  <c r="M48" i="35"/>
  <c r="B49" i="35"/>
  <c r="B49" i="33"/>
  <c r="M49" i="33" s="1"/>
  <c r="B49" i="32"/>
  <c r="M49" i="32" s="1"/>
  <c r="B49" i="34"/>
  <c r="B49" i="31"/>
  <c r="M49" i="31" s="1"/>
  <c r="C47" i="35"/>
  <c r="G47" i="35"/>
  <c r="I47" i="35"/>
  <c r="E47" i="35"/>
  <c r="J47" i="35"/>
  <c r="F47" i="35"/>
  <c r="H47" i="35"/>
  <c r="D47" i="35"/>
  <c r="F47" i="34"/>
  <c r="E47" i="34"/>
  <c r="D47" i="34"/>
  <c r="C47" i="34"/>
  <c r="J47" i="34"/>
  <c r="I47" i="34"/>
  <c r="H47" i="34"/>
  <c r="G47" i="34"/>
  <c r="G47" i="2"/>
  <c r="I47" i="2"/>
  <c r="H47" i="2"/>
  <c r="C47" i="2"/>
  <c r="E47" i="2"/>
  <c r="D47" i="2"/>
  <c r="F47" i="2"/>
  <c r="J47" i="2"/>
  <c r="B49" i="2"/>
  <c r="M48" i="2"/>
  <c r="V45" i="1"/>
  <c r="T46" i="1"/>
  <c r="W46" i="1" s="1"/>
  <c r="I46" i="1"/>
  <c r="L46" i="1" s="1"/>
  <c r="A48" i="1"/>
  <c r="B47" i="1"/>
  <c r="K45" i="1"/>
  <c r="I49" i="33" l="1"/>
  <c r="H49" i="33"/>
  <c r="F49" i="33"/>
  <c r="E49" i="33"/>
  <c r="G49" i="33"/>
  <c r="D49" i="33"/>
  <c r="C49" i="33"/>
  <c r="J49" i="33"/>
  <c r="M49" i="35"/>
  <c r="J48" i="35"/>
  <c r="I48" i="35"/>
  <c r="H48" i="35"/>
  <c r="G48" i="35"/>
  <c r="C48" i="35"/>
  <c r="F48" i="35"/>
  <c r="E48" i="35"/>
  <c r="D48" i="35"/>
  <c r="D49" i="31"/>
  <c r="E49" i="31"/>
  <c r="C49" i="31"/>
  <c r="I49" i="31"/>
  <c r="G49" i="31"/>
  <c r="F49" i="31"/>
  <c r="H49" i="31"/>
  <c r="J49" i="31"/>
  <c r="M49" i="34"/>
  <c r="B50" i="35"/>
  <c r="B50" i="34"/>
  <c r="B50" i="31"/>
  <c r="M50" i="31" s="1"/>
  <c r="B50" i="33"/>
  <c r="M50" i="33" s="1"/>
  <c r="B50" i="32"/>
  <c r="M50" i="32" s="1"/>
  <c r="C49" i="32"/>
  <c r="D49" i="32"/>
  <c r="F49" i="32"/>
  <c r="G49" i="32"/>
  <c r="E49" i="32"/>
  <c r="H49" i="32"/>
  <c r="I49" i="32"/>
  <c r="J49" i="32"/>
  <c r="I48" i="34"/>
  <c r="H48" i="34"/>
  <c r="G48" i="34"/>
  <c r="F48" i="34"/>
  <c r="E48" i="34"/>
  <c r="D48" i="34"/>
  <c r="C48" i="34"/>
  <c r="J48" i="34"/>
  <c r="F48" i="2"/>
  <c r="G48" i="2"/>
  <c r="H48" i="2"/>
  <c r="D48" i="2"/>
  <c r="J48" i="2"/>
  <c r="C48" i="2"/>
  <c r="E48" i="2"/>
  <c r="I48" i="2"/>
  <c r="B50" i="2"/>
  <c r="M49" i="2"/>
  <c r="V46" i="1"/>
  <c r="I47" i="1"/>
  <c r="L47" i="1" s="1"/>
  <c r="T47" i="1"/>
  <c r="W47" i="1" s="1"/>
  <c r="A49" i="1"/>
  <c r="B48" i="1"/>
  <c r="K46" i="1"/>
  <c r="M50" i="35" l="1"/>
  <c r="D49" i="34"/>
  <c r="E49" i="34"/>
  <c r="C49" i="34"/>
  <c r="G49" i="34"/>
  <c r="J49" i="34"/>
  <c r="H49" i="34"/>
  <c r="I49" i="34"/>
  <c r="F49" i="34"/>
  <c r="D50" i="32"/>
  <c r="H50" i="32"/>
  <c r="F50" i="32"/>
  <c r="G50" i="32"/>
  <c r="E50" i="32"/>
  <c r="I50" i="32"/>
  <c r="C50" i="32"/>
  <c r="J50" i="32"/>
  <c r="D50" i="33"/>
  <c r="C50" i="33"/>
  <c r="I50" i="33"/>
  <c r="H50" i="33"/>
  <c r="E50" i="33"/>
  <c r="G50" i="33"/>
  <c r="J50" i="33"/>
  <c r="F50" i="33"/>
  <c r="E49" i="35"/>
  <c r="D49" i="35"/>
  <c r="C49" i="35"/>
  <c r="J49" i="35"/>
  <c r="I49" i="35"/>
  <c r="H49" i="35"/>
  <c r="F49" i="35"/>
  <c r="G49" i="35"/>
  <c r="M50" i="34"/>
  <c r="B51" i="35"/>
  <c r="B51" i="34"/>
  <c r="B51" i="31"/>
  <c r="M51" i="31" s="1"/>
  <c r="B51" i="33"/>
  <c r="M51" i="33" s="1"/>
  <c r="B51" i="32"/>
  <c r="M51" i="32" s="1"/>
  <c r="D50" i="31"/>
  <c r="J50" i="31"/>
  <c r="I50" i="31"/>
  <c r="H50" i="31"/>
  <c r="C50" i="31"/>
  <c r="G50" i="31"/>
  <c r="F50" i="31"/>
  <c r="E50" i="31"/>
  <c r="M50" i="2"/>
  <c r="B51" i="2"/>
  <c r="F49" i="2"/>
  <c r="G49" i="2"/>
  <c r="H49" i="2"/>
  <c r="D49" i="2"/>
  <c r="I49" i="2"/>
  <c r="E49" i="2"/>
  <c r="J49" i="2"/>
  <c r="C49" i="2"/>
  <c r="V47" i="1"/>
  <c r="I48" i="1"/>
  <c r="L48" i="1" s="1"/>
  <c r="T48" i="1"/>
  <c r="W48" i="1" s="1"/>
  <c r="A50" i="1"/>
  <c r="B49" i="1"/>
  <c r="K47" i="1"/>
  <c r="M51" i="34" l="1"/>
  <c r="B52" i="35"/>
  <c r="B52" i="31"/>
  <c r="M52" i="31" s="1"/>
  <c r="B52" i="34"/>
  <c r="B52" i="33"/>
  <c r="M52" i="33" s="1"/>
  <c r="B52" i="32"/>
  <c r="M52" i="32" s="1"/>
  <c r="M51" i="35"/>
  <c r="F50" i="34"/>
  <c r="E50" i="34"/>
  <c r="D50" i="34"/>
  <c r="C50" i="34"/>
  <c r="H50" i="34"/>
  <c r="J50" i="34"/>
  <c r="I50" i="34"/>
  <c r="G50" i="34"/>
  <c r="E51" i="32"/>
  <c r="D51" i="32"/>
  <c r="C51" i="32"/>
  <c r="J51" i="32"/>
  <c r="F51" i="32"/>
  <c r="G51" i="32"/>
  <c r="H51" i="32"/>
  <c r="I51" i="32"/>
  <c r="H51" i="33"/>
  <c r="D51" i="33"/>
  <c r="J51" i="33"/>
  <c r="G51" i="33"/>
  <c r="F51" i="33"/>
  <c r="C51" i="33"/>
  <c r="E51" i="33"/>
  <c r="I51" i="33"/>
  <c r="G50" i="35"/>
  <c r="I50" i="35"/>
  <c r="H50" i="35"/>
  <c r="J50" i="35"/>
  <c r="D50" i="35"/>
  <c r="C50" i="35"/>
  <c r="F50" i="35"/>
  <c r="E50" i="35"/>
  <c r="J51" i="31"/>
  <c r="E51" i="31"/>
  <c r="I51" i="31"/>
  <c r="H51" i="31"/>
  <c r="C51" i="31"/>
  <c r="D51" i="31"/>
  <c r="G51" i="31"/>
  <c r="F51" i="31"/>
  <c r="M51" i="2"/>
  <c r="J50" i="2"/>
  <c r="G50" i="2"/>
  <c r="D50" i="2"/>
  <c r="H50" i="2"/>
  <c r="I50" i="2"/>
  <c r="E50" i="2"/>
  <c r="C50" i="2"/>
  <c r="F50" i="2"/>
  <c r="B52" i="2"/>
  <c r="V48" i="1"/>
  <c r="I49" i="1"/>
  <c r="L49" i="1" s="1"/>
  <c r="T49" i="1"/>
  <c r="W49" i="1" s="1"/>
  <c r="A51" i="1"/>
  <c r="B50" i="1"/>
  <c r="K48" i="1"/>
  <c r="F52" i="32" l="1"/>
  <c r="J52" i="32"/>
  <c r="D52" i="32"/>
  <c r="C52" i="32"/>
  <c r="H52" i="32"/>
  <c r="I52" i="32"/>
  <c r="G52" i="32"/>
  <c r="E52" i="32"/>
  <c r="J52" i="33"/>
  <c r="F52" i="33"/>
  <c r="D52" i="33"/>
  <c r="I52" i="33"/>
  <c r="H52" i="33"/>
  <c r="E52" i="33"/>
  <c r="C52" i="33"/>
  <c r="G52" i="33"/>
  <c r="M52" i="34"/>
  <c r="H52" i="31"/>
  <c r="D52" i="31"/>
  <c r="I52" i="31"/>
  <c r="J52" i="31"/>
  <c r="C52" i="31"/>
  <c r="F52" i="31"/>
  <c r="G52" i="31"/>
  <c r="E52" i="31"/>
  <c r="M52" i="35"/>
  <c r="J51" i="34"/>
  <c r="E51" i="34"/>
  <c r="C51" i="34"/>
  <c r="I51" i="34"/>
  <c r="H51" i="34"/>
  <c r="G51" i="34"/>
  <c r="F51" i="34"/>
  <c r="D51" i="34"/>
  <c r="B53" i="35"/>
  <c r="B53" i="31"/>
  <c r="M53" i="31" s="1"/>
  <c r="B53" i="32"/>
  <c r="B53" i="34"/>
  <c r="B53" i="33"/>
  <c r="M53" i="33" s="1"/>
  <c r="J51" i="35"/>
  <c r="D51" i="35"/>
  <c r="I51" i="35"/>
  <c r="H51" i="35"/>
  <c r="G51" i="35"/>
  <c r="F51" i="35"/>
  <c r="C51" i="35"/>
  <c r="E51" i="35"/>
  <c r="B53" i="2"/>
  <c r="M52" i="2"/>
  <c r="C51" i="2"/>
  <c r="H51" i="2"/>
  <c r="D51" i="2"/>
  <c r="F51" i="2"/>
  <c r="J51" i="2"/>
  <c r="G51" i="2"/>
  <c r="I51" i="2"/>
  <c r="E51" i="2"/>
  <c r="V49" i="1"/>
  <c r="I50" i="1"/>
  <c r="L50" i="1" s="1"/>
  <c r="T50" i="1"/>
  <c r="W50" i="1" s="1"/>
  <c r="A52" i="1"/>
  <c r="B51" i="1"/>
  <c r="K49" i="1"/>
  <c r="B54" i="35" l="1"/>
  <c r="B54" i="34"/>
  <c r="B54" i="32"/>
  <c r="B54" i="33"/>
  <c r="B54" i="31"/>
  <c r="H53" i="33"/>
  <c r="F53" i="33"/>
  <c r="E53" i="33"/>
  <c r="I53" i="33"/>
  <c r="C53" i="33"/>
  <c r="G53" i="33"/>
  <c r="J53" i="33"/>
  <c r="D53" i="33"/>
  <c r="M53" i="34"/>
  <c r="M53" i="32"/>
  <c r="I53" i="31"/>
  <c r="F53" i="31"/>
  <c r="J53" i="31"/>
  <c r="G53" i="31"/>
  <c r="D53" i="31"/>
  <c r="C53" i="31"/>
  <c r="H53" i="31"/>
  <c r="E53" i="31"/>
  <c r="J52" i="35"/>
  <c r="F52" i="35"/>
  <c r="E52" i="35"/>
  <c r="C52" i="35"/>
  <c r="D52" i="35"/>
  <c r="H52" i="35"/>
  <c r="I52" i="35"/>
  <c r="G52" i="35"/>
  <c r="M53" i="35"/>
  <c r="G52" i="34"/>
  <c r="E52" i="34"/>
  <c r="D52" i="34"/>
  <c r="C52" i="34"/>
  <c r="J52" i="34"/>
  <c r="I52" i="34"/>
  <c r="F52" i="34"/>
  <c r="H52" i="34"/>
  <c r="B54" i="2"/>
  <c r="M53" i="2"/>
  <c r="F52" i="2"/>
  <c r="C52" i="2"/>
  <c r="I52" i="2"/>
  <c r="E52" i="2"/>
  <c r="H52" i="2"/>
  <c r="D52" i="2"/>
  <c r="G52" i="2"/>
  <c r="J52" i="2"/>
  <c r="V50" i="1"/>
  <c r="T51" i="1"/>
  <c r="W51" i="1" s="1"/>
  <c r="I51" i="1"/>
  <c r="L51" i="1" s="1"/>
  <c r="A53" i="1"/>
  <c r="B52" i="1"/>
  <c r="K50" i="1"/>
  <c r="G53" i="34" l="1"/>
  <c r="F53" i="34"/>
  <c r="E53" i="34"/>
  <c r="D53" i="34"/>
  <c r="C53" i="34"/>
  <c r="I53" i="34"/>
  <c r="J53" i="34"/>
  <c r="H53" i="34"/>
  <c r="M54" i="31"/>
  <c r="M54" i="33"/>
  <c r="H53" i="35"/>
  <c r="G53" i="35"/>
  <c r="F53" i="35"/>
  <c r="E53" i="35"/>
  <c r="J53" i="35"/>
  <c r="D53" i="35"/>
  <c r="I53" i="35"/>
  <c r="C53" i="35"/>
  <c r="M54" i="32"/>
  <c r="M54" i="34"/>
  <c r="B55" i="32"/>
  <c r="B55" i="33"/>
  <c r="M55" i="33" s="1"/>
  <c r="B55" i="35"/>
  <c r="B55" i="34"/>
  <c r="B55" i="31"/>
  <c r="G53" i="32"/>
  <c r="F53" i="32"/>
  <c r="J53" i="32"/>
  <c r="H53" i="32"/>
  <c r="I53" i="32"/>
  <c r="D53" i="32"/>
  <c r="E53" i="32"/>
  <c r="C53" i="32"/>
  <c r="M54" i="35"/>
  <c r="E53" i="2"/>
  <c r="F53" i="2"/>
  <c r="J53" i="2"/>
  <c r="H53" i="2"/>
  <c r="D53" i="2"/>
  <c r="G53" i="2"/>
  <c r="I53" i="2"/>
  <c r="C53" i="2"/>
  <c r="M54" i="2"/>
  <c r="B55" i="2"/>
  <c r="V51" i="1"/>
  <c r="I52" i="1"/>
  <c r="L52" i="1" s="1"/>
  <c r="T52" i="1"/>
  <c r="W52" i="1" s="1"/>
  <c r="A54" i="1"/>
  <c r="B53" i="1"/>
  <c r="K51" i="1"/>
  <c r="M55" i="31" l="1"/>
  <c r="M55" i="34"/>
  <c r="M55" i="35"/>
  <c r="J54" i="32"/>
  <c r="I54" i="32"/>
  <c r="H54" i="32"/>
  <c r="F54" i="32"/>
  <c r="D54" i="32"/>
  <c r="G54" i="32"/>
  <c r="C54" i="32"/>
  <c r="E54" i="32"/>
  <c r="E55" i="33"/>
  <c r="C55" i="33"/>
  <c r="J55" i="33"/>
  <c r="D55" i="33"/>
  <c r="I55" i="33"/>
  <c r="G55" i="33"/>
  <c r="F55" i="33"/>
  <c r="H55" i="33"/>
  <c r="M55" i="32"/>
  <c r="C54" i="33"/>
  <c r="J54" i="33"/>
  <c r="H54" i="33"/>
  <c r="E54" i="33"/>
  <c r="F54" i="33"/>
  <c r="I54" i="33"/>
  <c r="G54" i="33"/>
  <c r="D54" i="33"/>
  <c r="D54" i="34"/>
  <c r="H54" i="34"/>
  <c r="G54" i="34"/>
  <c r="F54" i="34"/>
  <c r="J54" i="34"/>
  <c r="C54" i="34"/>
  <c r="I54" i="34"/>
  <c r="E54" i="34"/>
  <c r="B56" i="35"/>
  <c r="B56" i="33"/>
  <c r="B56" i="34"/>
  <c r="B56" i="31"/>
  <c r="B56" i="32"/>
  <c r="C54" i="35"/>
  <c r="E54" i="35"/>
  <c r="D54" i="35"/>
  <c r="I54" i="35"/>
  <c r="F54" i="35"/>
  <c r="H54" i="35"/>
  <c r="J54" i="35"/>
  <c r="G54" i="35"/>
  <c r="H54" i="31"/>
  <c r="F54" i="31"/>
  <c r="I54" i="31"/>
  <c r="E54" i="31"/>
  <c r="J54" i="31"/>
  <c r="C54" i="31"/>
  <c r="D54" i="31"/>
  <c r="G54" i="31"/>
  <c r="B56" i="2"/>
  <c r="M55" i="2"/>
  <c r="D54" i="2"/>
  <c r="J54" i="2"/>
  <c r="G54" i="2"/>
  <c r="E54" i="2"/>
  <c r="F54" i="2"/>
  <c r="I54" i="2"/>
  <c r="C54" i="2"/>
  <c r="H54" i="2"/>
  <c r="V52" i="1"/>
  <c r="T53" i="1"/>
  <c r="W53" i="1" s="1"/>
  <c r="I53" i="1"/>
  <c r="L53" i="1" s="1"/>
  <c r="A55" i="1"/>
  <c r="B54" i="1"/>
  <c r="K52" i="1"/>
  <c r="M56" i="31" l="1"/>
  <c r="M56" i="34"/>
  <c r="G55" i="35"/>
  <c r="D55" i="35"/>
  <c r="C55" i="35"/>
  <c r="H55" i="35"/>
  <c r="J55" i="35"/>
  <c r="I55" i="35"/>
  <c r="F55" i="35"/>
  <c r="E55" i="35"/>
  <c r="M56" i="33"/>
  <c r="M56" i="35"/>
  <c r="B57" i="35"/>
  <c r="B57" i="33"/>
  <c r="B57" i="34"/>
  <c r="B57" i="31"/>
  <c r="B57" i="32"/>
  <c r="G55" i="34"/>
  <c r="F55" i="34"/>
  <c r="E55" i="34"/>
  <c r="D55" i="34"/>
  <c r="C55" i="34"/>
  <c r="J55" i="34"/>
  <c r="H55" i="34"/>
  <c r="I55" i="34"/>
  <c r="G55" i="32"/>
  <c r="I55" i="32"/>
  <c r="H55" i="32"/>
  <c r="J55" i="32"/>
  <c r="D55" i="32"/>
  <c r="C55" i="32"/>
  <c r="F55" i="32"/>
  <c r="E55" i="32"/>
  <c r="M56" i="32"/>
  <c r="J55" i="31"/>
  <c r="G55" i="31"/>
  <c r="I55" i="31"/>
  <c r="H55" i="31"/>
  <c r="F55" i="31"/>
  <c r="E55" i="31"/>
  <c r="D55" i="31"/>
  <c r="C55" i="31"/>
  <c r="B57" i="2"/>
  <c r="M56" i="2"/>
  <c r="E55" i="2"/>
  <c r="H55" i="2"/>
  <c r="D55" i="2"/>
  <c r="C55" i="2"/>
  <c r="J55" i="2"/>
  <c r="I55" i="2"/>
  <c r="G55" i="2"/>
  <c r="F55" i="2"/>
  <c r="V53" i="1"/>
  <c r="T54" i="1"/>
  <c r="W54" i="1" s="1"/>
  <c r="I54" i="1"/>
  <c r="L54" i="1" s="1"/>
  <c r="A56" i="1"/>
  <c r="B55" i="1"/>
  <c r="K53" i="1"/>
  <c r="M57" i="31" l="1"/>
  <c r="M57" i="34"/>
  <c r="I56" i="33"/>
  <c r="D56" i="33"/>
  <c r="H56" i="33"/>
  <c r="E56" i="33"/>
  <c r="G56" i="33"/>
  <c r="F56" i="33"/>
  <c r="C56" i="33"/>
  <c r="J56" i="33"/>
  <c r="M57" i="33"/>
  <c r="M57" i="35"/>
  <c r="G56" i="34"/>
  <c r="F56" i="34"/>
  <c r="J56" i="34"/>
  <c r="E56" i="34"/>
  <c r="D56" i="34"/>
  <c r="C56" i="34"/>
  <c r="H56" i="34"/>
  <c r="I56" i="34"/>
  <c r="J56" i="35"/>
  <c r="I56" i="35"/>
  <c r="H56" i="35"/>
  <c r="G56" i="35"/>
  <c r="E56" i="35"/>
  <c r="F56" i="35"/>
  <c r="C56" i="35"/>
  <c r="D56" i="35"/>
  <c r="B58" i="35"/>
  <c r="B58" i="34"/>
  <c r="B58" i="31"/>
  <c r="B58" i="32"/>
  <c r="B58" i="33"/>
  <c r="F56" i="32"/>
  <c r="E56" i="32"/>
  <c r="D56" i="32"/>
  <c r="C56" i="32"/>
  <c r="J56" i="32"/>
  <c r="I56" i="32"/>
  <c r="H56" i="32"/>
  <c r="G56" i="32"/>
  <c r="M57" i="32"/>
  <c r="E56" i="31"/>
  <c r="D56" i="31"/>
  <c r="J56" i="31"/>
  <c r="C56" i="31"/>
  <c r="F56" i="31"/>
  <c r="G56" i="31"/>
  <c r="H56" i="31"/>
  <c r="I56" i="31"/>
  <c r="F56" i="2"/>
  <c r="H56" i="2"/>
  <c r="G56" i="2"/>
  <c r="D56" i="2"/>
  <c r="J56" i="2"/>
  <c r="C56" i="2"/>
  <c r="E56" i="2"/>
  <c r="I56" i="2"/>
  <c r="B58" i="2"/>
  <c r="M57" i="2"/>
  <c r="V54" i="1"/>
  <c r="I55" i="1"/>
  <c r="L55" i="1" s="1"/>
  <c r="T55" i="1"/>
  <c r="W55" i="1" s="1"/>
  <c r="A57" i="1"/>
  <c r="B56" i="1"/>
  <c r="K54" i="1"/>
  <c r="M58" i="32" l="1"/>
  <c r="M58" i="31"/>
  <c r="I57" i="33"/>
  <c r="H57" i="33"/>
  <c r="F57" i="33"/>
  <c r="E57" i="33"/>
  <c r="G57" i="33"/>
  <c r="D57" i="33"/>
  <c r="C57" i="33"/>
  <c r="J57" i="33"/>
  <c r="M58" i="34"/>
  <c r="M58" i="35"/>
  <c r="D57" i="34"/>
  <c r="I57" i="34"/>
  <c r="E57" i="34"/>
  <c r="F57" i="34"/>
  <c r="C57" i="34"/>
  <c r="G57" i="34"/>
  <c r="J57" i="34"/>
  <c r="H57" i="34"/>
  <c r="E57" i="35"/>
  <c r="H57" i="35"/>
  <c r="G57" i="35"/>
  <c r="D57" i="35"/>
  <c r="C57" i="35"/>
  <c r="J57" i="35"/>
  <c r="I57" i="35"/>
  <c r="F57" i="35"/>
  <c r="B59" i="35"/>
  <c r="B59" i="34"/>
  <c r="B59" i="31"/>
  <c r="B59" i="32"/>
  <c r="B59" i="33"/>
  <c r="F57" i="32"/>
  <c r="H57" i="32"/>
  <c r="I57" i="32"/>
  <c r="G57" i="32"/>
  <c r="J57" i="32"/>
  <c r="C57" i="32"/>
  <c r="D57" i="32"/>
  <c r="E57" i="32"/>
  <c r="M58" i="33"/>
  <c r="E57" i="31"/>
  <c r="G57" i="31"/>
  <c r="F57" i="31"/>
  <c r="H57" i="31"/>
  <c r="I57" i="31"/>
  <c r="J57" i="31"/>
  <c r="C57" i="31"/>
  <c r="D57" i="31"/>
  <c r="D57" i="2"/>
  <c r="H57" i="2"/>
  <c r="G57" i="2"/>
  <c r="J57" i="2"/>
  <c r="C57" i="2"/>
  <c r="I57" i="2"/>
  <c r="F57" i="2"/>
  <c r="E57" i="2"/>
  <c r="M58" i="2"/>
  <c r="B59" i="2"/>
  <c r="V55" i="1"/>
  <c r="T56" i="1"/>
  <c r="W56" i="1" s="1"/>
  <c r="I56" i="1"/>
  <c r="L56" i="1" s="1"/>
  <c r="A58" i="1"/>
  <c r="B57" i="1"/>
  <c r="K55" i="1"/>
  <c r="M59" i="32" l="1"/>
  <c r="M59" i="31"/>
  <c r="I58" i="34"/>
  <c r="G58" i="34"/>
  <c r="F58" i="34"/>
  <c r="E58" i="34"/>
  <c r="D58" i="34"/>
  <c r="H58" i="34"/>
  <c r="C58" i="34"/>
  <c r="J58" i="34"/>
  <c r="M59" i="34"/>
  <c r="M59" i="35"/>
  <c r="D58" i="31"/>
  <c r="C58" i="31"/>
  <c r="J58" i="31"/>
  <c r="I58" i="31"/>
  <c r="H58" i="31"/>
  <c r="G58" i="31"/>
  <c r="F58" i="31"/>
  <c r="E58" i="31"/>
  <c r="G58" i="35"/>
  <c r="I58" i="35"/>
  <c r="E58" i="35"/>
  <c r="C58" i="35"/>
  <c r="H58" i="35"/>
  <c r="J58" i="35"/>
  <c r="D58" i="35"/>
  <c r="F58" i="35"/>
  <c r="B60" i="35"/>
  <c r="B60" i="33"/>
  <c r="B60" i="32"/>
  <c r="B60" i="34"/>
  <c r="B60" i="31"/>
  <c r="E58" i="33"/>
  <c r="D58" i="33"/>
  <c r="C58" i="33"/>
  <c r="I58" i="33"/>
  <c r="H58" i="33"/>
  <c r="F58" i="33"/>
  <c r="J58" i="33"/>
  <c r="G58" i="33"/>
  <c r="M59" i="33"/>
  <c r="I58" i="32"/>
  <c r="C58" i="32"/>
  <c r="F58" i="32"/>
  <c r="H58" i="32"/>
  <c r="J58" i="32"/>
  <c r="D58" i="32"/>
  <c r="G58" i="32"/>
  <c r="E58" i="32"/>
  <c r="B60" i="2"/>
  <c r="M59" i="2"/>
  <c r="C58" i="2"/>
  <c r="D58" i="2"/>
  <c r="J58" i="2"/>
  <c r="I58" i="2"/>
  <c r="H58" i="2"/>
  <c r="G58" i="2"/>
  <c r="F58" i="2"/>
  <c r="E58" i="2"/>
  <c r="V56" i="1"/>
  <c r="T57" i="1"/>
  <c r="W57" i="1" s="1"/>
  <c r="I57" i="1"/>
  <c r="L57" i="1" s="1"/>
  <c r="A59" i="1"/>
  <c r="B58" i="1"/>
  <c r="K56" i="1"/>
  <c r="M60" i="34" l="1"/>
  <c r="J59" i="34"/>
  <c r="F59" i="34"/>
  <c r="D59" i="34"/>
  <c r="G59" i="34"/>
  <c r="C59" i="34"/>
  <c r="I59" i="34"/>
  <c r="E59" i="34"/>
  <c r="H59" i="34"/>
  <c r="M60" i="32"/>
  <c r="M60" i="33"/>
  <c r="M60" i="35"/>
  <c r="F59" i="31"/>
  <c r="G59" i="31"/>
  <c r="J59" i="31"/>
  <c r="I59" i="31"/>
  <c r="D59" i="31"/>
  <c r="C59" i="31"/>
  <c r="H59" i="31"/>
  <c r="E59" i="31"/>
  <c r="B61" i="35"/>
  <c r="B61" i="32"/>
  <c r="B61" i="33"/>
  <c r="B61" i="34"/>
  <c r="B61" i="31"/>
  <c r="D59" i="33"/>
  <c r="F59" i="33"/>
  <c r="H59" i="33"/>
  <c r="G59" i="33"/>
  <c r="I59" i="33"/>
  <c r="J59" i="33"/>
  <c r="C59" i="33"/>
  <c r="E59" i="33"/>
  <c r="I59" i="35"/>
  <c r="H59" i="35"/>
  <c r="G59" i="35"/>
  <c r="F59" i="35"/>
  <c r="E59" i="35"/>
  <c r="C59" i="35"/>
  <c r="D59" i="35"/>
  <c r="J59" i="35"/>
  <c r="M60" i="31"/>
  <c r="E59" i="32"/>
  <c r="I59" i="32"/>
  <c r="H59" i="32"/>
  <c r="G59" i="32"/>
  <c r="F59" i="32"/>
  <c r="D59" i="32"/>
  <c r="J59" i="32"/>
  <c r="C59" i="32"/>
  <c r="M60" i="2"/>
  <c r="J59" i="2"/>
  <c r="I59" i="2"/>
  <c r="H59" i="2"/>
  <c r="G59" i="2"/>
  <c r="F59" i="2"/>
  <c r="E59" i="2"/>
  <c r="C59" i="2"/>
  <c r="D59" i="2"/>
  <c r="B61" i="2"/>
  <c r="V57" i="1"/>
  <c r="T58" i="1"/>
  <c r="W58" i="1" s="1"/>
  <c r="I58" i="1"/>
  <c r="L58" i="1" s="1"/>
  <c r="A60" i="1"/>
  <c r="B59" i="1"/>
  <c r="K57" i="1"/>
  <c r="M61" i="34" l="1"/>
  <c r="M61" i="33"/>
  <c r="I60" i="33"/>
  <c r="E60" i="33"/>
  <c r="H60" i="33"/>
  <c r="J60" i="33"/>
  <c r="F60" i="33"/>
  <c r="G60" i="33"/>
  <c r="C60" i="33"/>
  <c r="D60" i="33"/>
  <c r="M61" i="32"/>
  <c r="M61" i="35"/>
  <c r="D60" i="32"/>
  <c r="E60" i="32"/>
  <c r="H60" i="32"/>
  <c r="G60" i="32"/>
  <c r="I60" i="32"/>
  <c r="J60" i="32"/>
  <c r="C60" i="32"/>
  <c r="F60" i="32"/>
  <c r="B62" i="35"/>
  <c r="B62" i="34"/>
  <c r="B62" i="33"/>
  <c r="B62" i="32"/>
  <c r="B62" i="31"/>
  <c r="D60" i="31"/>
  <c r="C60" i="31"/>
  <c r="I60" i="31"/>
  <c r="J60" i="31"/>
  <c r="E60" i="31"/>
  <c r="H60" i="31"/>
  <c r="F60" i="31"/>
  <c r="G60" i="31"/>
  <c r="D60" i="35"/>
  <c r="C60" i="35"/>
  <c r="J60" i="35"/>
  <c r="G60" i="35"/>
  <c r="I60" i="35"/>
  <c r="H60" i="35"/>
  <c r="E60" i="35"/>
  <c r="F60" i="35"/>
  <c r="M61" i="31"/>
  <c r="E60" i="34"/>
  <c r="D60" i="34"/>
  <c r="F60" i="34"/>
  <c r="C60" i="34"/>
  <c r="J60" i="34"/>
  <c r="I60" i="34"/>
  <c r="H60" i="34"/>
  <c r="G60" i="34"/>
  <c r="B62" i="2"/>
  <c r="M61" i="2"/>
  <c r="J60" i="2"/>
  <c r="D60" i="2"/>
  <c r="I60" i="2"/>
  <c r="H60" i="2"/>
  <c r="G60" i="2"/>
  <c r="F60" i="2"/>
  <c r="C60" i="2"/>
  <c r="E60" i="2"/>
  <c r="V58" i="1"/>
  <c r="T59" i="1"/>
  <c r="W59" i="1" s="1"/>
  <c r="I59" i="1"/>
  <c r="L59" i="1" s="1"/>
  <c r="A61" i="1"/>
  <c r="B60" i="1"/>
  <c r="K58" i="1"/>
  <c r="M62" i="32" l="1"/>
  <c r="M62" i="33"/>
  <c r="F61" i="32"/>
  <c r="E61" i="32"/>
  <c r="G61" i="32"/>
  <c r="H61" i="32"/>
  <c r="I61" i="32"/>
  <c r="C61" i="32"/>
  <c r="D61" i="32"/>
  <c r="J61" i="32"/>
  <c r="M62" i="34"/>
  <c r="M62" i="35"/>
  <c r="F61" i="33"/>
  <c r="I61" i="33"/>
  <c r="C61" i="33"/>
  <c r="J61" i="33"/>
  <c r="E61" i="33"/>
  <c r="D61" i="33"/>
  <c r="H61" i="33"/>
  <c r="G61" i="33"/>
  <c r="B63" i="35"/>
  <c r="B63" i="34"/>
  <c r="B63" i="33"/>
  <c r="B63" i="32"/>
  <c r="B63" i="31"/>
  <c r="E61" i="31"/>
  <c r="D61" i="31"/>
  <c r="C61" i="31"/>
  <c r="I61" i="31"/>
  <c r="J61" i="31"/>
  <c r="H61" i="31"/>
  <c r="G61" i="31"/>
  <c r="F61" i="31"/>
  <c r="I61" i="35"/>
  <c r="E61" i="35"/>
  <c r="D61" i="35"/>
  <c r="J61" i="35"/>
  <c r="C61" i="35"/>
  <c r="H61" i="35"/>
  <c r="G61" i="35"/>
  <c r="F61" i="35"/>
  <c r="M62" i="31"/>
  <c r="J61" i="34"/>
  <c r="H61" i="34"/>
  <c r="G61" i="34"/>
  <c r="I61" i="34"/>
  <c r="F61" i="34"/>
  <c r="E61" i="34"/>
  <c r="C61" i="34"/>
  <c r="D61" i="34"/>
  <c r="D61" i="2"/>
  <c r="I61" i="2"/>
  <c r="H61" i="2"/>
  <c r="G61" i="2"/>
  <c r="E61" i="2"/>
  <c r="C61" i="2"/>
  <c r="J61" i="2"/>
  <c r="F61" i="2"/>
  <c r="B63" i="2"/>
  <c r="M62" i="2"/>
  <c r="V59" i="1"/>
  <c r="A62" i="1"/>
  <c r="B61" i="1"/>
  <c r="K59" i="1"/>
  <c r="T60" i="1"/>
  <c r="W60" i="1" s="1"/>
  <c r="I60" i="1"/>
  <c r="L60" i="1" s="1"/>
  <c r="M63" i="32" l="1"/>
  <c r="I62" i="34"/>
  <c r="H62" i="34"/>
  <c r="F62" i="34"/>
  <c r="E62" i="34"/>
  <c r="C62" i="34"/>
  <c r="J62" i="34"/>
  <c r="D62" i="34"/>
  <c r="G62" i="34"/>
  <c r="M63" i="33"/>
  <c r="M63" i="34"/>
  <c r="M63" i="35"/>
  <c r="F62" i="33"/>
  <c r="C62" i="33"/>
  <c r="D62" i="33"/>
  <c r="I62" i="33"/>
  <c r="J62" i="33"/>
  <c r="E62" i="33"/>
  <c r="G62" i="33"/>
  <c r="H62" i="33"/>
  <c r="B64" i="35"/>
  <c r="B64" i="33"/>
  <c r="B64" i="31"/>
  <c r="B64" i="34"/>
  <c r="B64" i="32"/>
  <c r="F62" i="31"/>
  <c r="E62" i="31"/>
  <c r="G62" i="31"/>
  <c r="H62" i="31"/>
  <c r="J62" i="31"/>
  <c r="D62" i="31"/>
  <c r="C62" i="31"/>
  <c r="I62" i="31"/>
  <c r="C62" i="35"/>
  <c r="D62" i="35"/>
  <c r="J62" i="35"/>
  <c r="G62" i="35"/>
  <c r="I62" i="35"/>
  <c r="F62" i="35"/>
  <c r="E62" i="35"/>
  <c r="H62" i="35"/>
  <c r="M63" i="31"/>
  <c r="H62" i="32"/>
  <c r="G62" i="32"/>
  <c r="F62" i="32"/>
  <c r="E62" i="32"/>
  <c r="D62" i="32"/>
  <c r="C62" i="32"/>
  <c r="J62" i="32"/>
  <c r="I62" i="32"/>
  <c r="C62" i="2"/>
  <c r="E62" i="2"/>
  <c r="J62" i="2"/>
  <c r="D62" i="2"/>
  <c r="F62" i="2"/>
  <c r="I62" i="2"/>
  <c r="H62" i="2"/>
  <c r="G62" i="2"/>
  <c r="M63" i="2"/>
  <c r="B64" i="2"/>
  <c r="V60" i="1"/>
  <c r="K60" i="1"/>
  <c r="I61" i="1"/>
  <c r="L61" i="1" s="1"/>
  <c r="T61" i="1"/>
  <c r="W61" i="1" s="1"/>
  <c r="A63" i="1"/>
  <c r="B62" i="1"/>
  <c r="M64" i="34" l="1"/>
  <c r="M64" i="31"/>
  <c r="F63" i="34"/>
  <c r="E63" i="34"/>
  <c r="D63" i="34"/>
  <c r="C63" i="34"/>
  <c r="J63" i="34"/>
  <c r="I63" i="34"/>
  <c r="G63" i="34"/>
  <c r="H63" i="34"/>
  <c r="M64" i="33"/>
  <c r="M64" i="35"/>
  <c r="E63" i="33"/>
  <c r="H63" i="33"/>
  <c r="C63" i="33"/>
  <c r="J63" i="33"/>
  <c r="D63" i="33"/>
  <c r="I63" i="33"/>
  <c r="G63" i="33"/>
  <c r="F63" i="33"/>
  <c r="B65" i="35"/>
  <c r="B65" i="31"/>
  <c r="B65" i="34"/>
  <c r="B65" i="32"/>
  <c r="B65" i="33"/>
  <c r="F63" i="31"/>
  <c r="D63" i="31"/>
  <c r="I63" i="31"/>
  <c r="H63" i="31"/>
  <c r="J63" i="31"/>
  <c r="C63" i="31"/>
  <c r="E63" i="31"/>
  <c r="G63" i="31"/>
  <c r="D63" i="35"/>
  <c r="C63" i="35"/>
  <c r="J63" i="35"/>
  <c r="I63" i="35"/>
  <c r="H63" i="35"/>
  <c r="E63" i="35"/>
  <c r="G63" i="35"/>
  <c r="F63" i="35"/>
  <c r="M64" i="32"/>
  <c r="F63" i="32"/>
  <c r="E63" i="32"/>
  <c r="I63" i="32"/>
  <c r="J63" i="32"/>
  <c r="G63" i="32"/>
  <c r="C63" i="32"/>
  <c r="D63" i="32"/>
  <c r="H63" i="32"/>
  <c r="H63" i="2"/>
  <c r="I63" i="2"/>
  <c r="F63" i="2"/>
  <c r="D63" i="2"/>
  <c r="E63" i="2"/>
  <c r="C63" i="2"/>
  <c r="J63" i="2"/>
  <c r="G63" i="2"/>
  <c r="B65" i="2"/>
  <c r="M64" i="2"/>
  <c r="V61" i="1"/>
  <c r="T62" i="1"/>
  <c r="W62" i="1" s="1"/>
  <c r="I62" i="1"/>
  <c r="L62" i="1" s="1"/>
  <c r="A64" i="1"/>
  <c r="B63" i="1"/>
  <c r="K61" i="1"/>
  <c r="M65" i="34" l="1"/>
  <c r="C64" i="33"/>
  <c r="G64" i="33"/>
  <c r="I64" i="33"/>
  <c r="D64" i="33"/>
  <c r="E64" i="33"/>
  <c r="J64" i="33"/>
  <c r="F64" i="33"/>
  <c r="H64" i="33"/>
  <c r="M65" i="32"/>
  <c r="M65" i="31"/>
  <c r="M65" i="35"/>
  <c r="I64" i="31"/>
  <c r="H64" i="31"/>
  <c r="F64" i="31"/>
  <c r="C64" i="31"/>
  <c r="E64" i="31"/>
  <c r="D64" i="31"/>
  <c r="G64" i="31"/>
  <c r="J64" i="31"/>
  <c r="B66" i="35"/>
  <c r="B66" i="31"/>
  <c r="B66" i="34"/>
  <c r="B66" i="33"/>
  <c r="B66" i="32"/>
  <c r="F64" i="32"/>
  <c r="E64" i="32"/>
  <c r="D64" i="32"/>
  <c r="C64" i="32"/>
  <c r="J64" i="32"/>
  <c r="I64" i="32"/>
  <c r="H64" i="32"/>
  <c r="G64" i="32"/>
  <c r="J64" i="35"/>
  <c r="I64" i="35"/>
  <c r="H64" i="35"/>
  <c r="G64" i="35"/>
  <c r="C64" i="35"/>
  <c r="D64" i="35"/>
  <c r="F64" i="35"/>
  <c r="E64" i="35"/>
  <c r="M65" i="33"/>
  <c r="H64" i="34"/>
  <c r="J64" i="34"/>
  <c r="G64" i="34"/>
  <c r="F64" i="34"/>
  <c r="E64" i="34"/>
  <c r="D64" i="34"/>
  <c r="I64" i="34"/>
  <c r="C64" i="34"/>
  <c r="M65" i="2"/>
  <c r="H64" i="2"/>
  <c r="G64" i="2"/>
  <c r="D64" i="2"/>
  <c r="J64" i="2"/>
  <c r="I64" i="2"/>
  <c r="E64" i="2"/>
  <c r="F64" i="2"/>
  <c r="C64" i="2"/>
  <c r="B64" i="1"/>
  <c r="T64" i="1" s="1"/>
  <c r="B66" i="2"/>
  <c r="V62" i="1"/>
  <c r="T63" i="1"/>
  <c r="W63" i="1" s="1"/>
  <c r="I63" i="1"/>
  <c r="L63" i="1" s="1"/>
  <c r="K62" i="1"/>
  <c r="M66" i="34" l="1"/>
  <c r="D65" i="31"/>
  <c r="C65" i="31"/>
  <c r="E65" i="31"/>
  <c r="G65" i="31"/>
  <c r="F65" i="31"/>
  <c r="J65" i="31"/>
  <c r="H65" i="31"/>
  <c r="I65" i="31"/>
  <c r="M66" i="31"/>
  <c r="M66" i="35"/>
  <c r="M66" i="33"/>
  <c r="G65" i="32"/>
  <c r="F65" i="32"/>
  <c r="H65" i="32"/>
  <c r="J65" i="32"/>
  <c r="E65" i="32"/>
  <c r="D65" i="32"/>
  <c r="C65" i="32"/>
  <c r="I65" i="32"/>
  <c r="E65" i="35"/>
  <c r="D65" i="35"/>
  <c r="C65" i="35"/>
  <c r="J65" i="35"/>
  <c r="I65" i="35"/>
  <c r="H65" i="35"/>
  <c r="F65" i="35"/>
  <c r="G65" i="35"/>
  <c r="W64" i="1"/>
  <c r="W15" i="1"/>
  <c r="W17" i="1"/>
  <c r="W16" i="1"/>
  <c r="W18" i="1"/>
  <c r="W19" i="1"/>
  <c r="I65" i="33"/>
  <c r="H65" i="33"/>
  <c r="F65" i="33"/>
  <c r="E65" i="33"/>
  <c r="G65" i="33"/>
  <c r="D65" i="33"/>
  <c r="C65" i="33"/>
  <c r="J65" i="33"/>
  <c r="D65" i="34"/>
  <c r="J65" i="34"/>
  <c r="H65" i="34"/>
  <c r="I65" i="34"/>
  <c r="F65" i="34"/>
  <c r="C65" i="34"/>
  <c r="E65" i="34"/>
  <c r="G65" i="34"/>
  <c r="M66" i="32"/>
  <c r="I64" i="1"/>
  <c r="M66" i="2"/>
  <c r="G65" i="2"/>
  <c r="H65" i="2"/>
  <c r="D65" i="2"/>
  <c r="J65" i="2"/>
  <c r="I65" i="2"/>
  <c r="F65" i="2"/>
  <c r="E65" i="2"/>
  <c r="C65" i="2"/>
  <c r="V64" i="1"/>
  <c r="V15" i="1"/>
  <c r="V16" i="1"/>
  <c r="V17" i="1"/>
  <c r="V18" i="1"/>
  <c r="V19" i="1"/>
  <c r="V63" i="1"/>
  <c r="K63" i="1"/>
  <c r="D66" i="35" l="1"/>
  <c r="C66" i="35"/>
  <c r="I66" i="35"/>
  <c r="J66" i="35"/>
  <c r="G66" i="35"/>
  <c r="F66" i="35"/>
  <c r="E66" i="35"/>
  <c r="H66" i="35"/>
  <c r="K64" i="1"/>
  <c r="L64" i="1"/>
  <c r="L15" i="1"/>
  <c r="L17" i="1"/>
  <c r="L16" i="1"/>
  <c r="K15" i="1"/>
  <c r="L18" i="1"/>
  <c r="L19" i="1"/>
  <c r="C66" i="31"/>
  <c r="J66" i="31"/>
  <c r="I66" i="31"/>
  <c r="H66" i="31"/>
  <c r="G66" i="31"/>
  <c r="F66" i="31"/>
  <c r="E66" i="31"/>
  <c r="D66" i="31"/>
  <c r="D66" i="32"/>
  <c r="E66" i="32"/>
  <c r="F66" i="32"/>
  <c r="G66" i="32"/>
  <c r="I66" i="32"/>
  <c r="H66" i="32"/>
  <c r="J66" i="32"/>
  <c r="C66" i="32"/>
  <c r="E66" i="33"/>
  <c r="D66" i="33"/>
  <c r="C66" i="33"/>
  <c r="I66" i="33"/>
  <c r="H66" i="33"/>
  <c r="J66" i="33"/>
  <c r="G66" i="33"/>
  <c r="F66" i="33"/>
  <c r="F66" i="34"/>
  <c r="E66" i="34"/>
  <c r="D66" i="34"/>
  <c r="H66" i="34"/>
  <c r="C66" i="34"/>
  <c r="J66" i="34"/>
  <c r="G66" i="34"/>
  <c r="I66" i="34"/>
  <c r="K17" i="1"/>
  <c r="K19" i="1"/>
  <c r="K18" i="1"/>
  <c r="K16" i="1"/>
  <c r="I66" i="2"/>
  <c r="G66" i="2"/>
  <c r="F66" i="2"/>
  <c r="E66" i="2"/>
  <c r="H66" i="2"/>
  <c r="J66" i="2"/>
  <c r="D66" i="2"/>
  <c r="C66" i="2"/>
  <c r="Y25" i="1" l="1"/>
  <c r="Y26" i="1"/>
  <c r="Y27" i="1"/>
  <c r="Y29" i="1"/>
  <c r="Y30" i="1"/>
  <c r="Y32" i="1"/>
  <c r="Y34" i="1"/>
  <c r="Y36" i="1"/>
  <c r="Y37" i="1"/>
  <c r="Y38" i="1"/>
  <c r="Y40" i="1"/>
  <c r="Y41" i="1"/>
  <c r="Y43" i="1"/>
  <c r="Y44" i="1"/>
  <c r="Y45" i="1"/>
  <c r="Y46" i="1"/>
  <c r="Y48" i="1"/>
  <c r="Y49" i="1"/>
  <c r="Y50" i="1"/>
  <c r="Y23" i="1"/>
  <c r="Y31" i="1"/>
  <c r="Y39" i="1"/>
  <c r="Y47" i="1"/>
  <c r="Y35" i="1" l="1"/>
  <c r="Y42" i="1"/>
  <c r="Y28" i="1"/>
  <c r="Y33" i="1"/>
  <c r="Y24" i="1"/>
  <c r="N13" i="1" l="1"/>
  <c r="O13" i="1" s="1"/>
  <c r="P13" i="1" s="1"/>
  <c r="Q13" i="1" s="1"/>
  <c r="R13" i="1" s="1"/>
  <c r="S13" i="1" s="1"/>
  <c r="C13" i="1"/>
  <c r="D13" i="1" l="1"/>
  <c r="E13" i="1" l="1"/>
  <c r="F13" i="1" l="1"/>
  <c r="G13" i="1" l="1"/>
  <c r="H13" i="1" l="1"/>
  <c r="K27" i="31" s="1"/>
  <c r="K76" i="31" l="1"/>
  <c r="K114" i="32"/>
  <c r="K24" i="32"/>
  <c r="L203" i="31"/>
  <c r="L180" i="32"/>
  <c r="L67" i="31"/>
  <c r="L72" i="31"/>
  <c r="K23" i="34"/>
  <c r="L80" i="32"/>
  <c r="L166" i="32"/>
  <c r="L71" i="32"/>
  <c r="K205" i="32"/>
  <c r="K43" i="32"/>
  <c r="K129" i="31"/>
  <c r="L166" i="33"/>
  <c r="K161" i="31"/>
  <c r="K83" i="31"/>
  <c r="L49" i="32"/>
  <c r="L201" i="32"/>
  <c r="L33" i="33"/>
  <c r="K162" i="33"/>
  <c r="L187" i="32"/>
  <c r="K190" i="33"/>
  <c r="K164" i="31"/>
  <c r="K166" i="31"/>
  <c r="K122" i="31"/>
  <c r="L151" i="33"/>
  <c r="L205" i="33"/>
  <c r="K123" i="31"/>
  <c r="K157" i="31"/>
  <c r="K50" i="33"/>
  <c r="L137" i="33"/>
  <c r="K113" i="32"/>
  <c r="K17" i="33"/>
  <c r="K195" i="33"/>
  <c r="L22" i="32"/>
  <c r="L76" i="32"/>
  <c r="K71" i="32"/>
  <c r="L101" i="33"/>
  <c r="L28" i="31"/>
  <c r="K179" i="32"/>
  <c r="L116" i="33"/>
  <c r="L165" i="32"/>
  <c r="L17" i="31"/>
  <c r="E9" i="31" s="1"/>
  <c r="E12" i="31" s="1"/>
  <c r="K99" i="32"/>
  <c r="L160" i="32"/>
  <c r="K193" i="32"/>
  <c r="L19" i="33"/>
  <c r="L127" i="31"/>
  <c r="L39" i="33"/>
  <c r="L43" i="32"/>
  <c r="L156" i="31"/>
  <c r="L117" i="31"/>
  <c r="K97" i="32"/>
  <c r="K169" i="31"/>
  <c r="K101" i="31"/>
  <c r="L149" i="33"/>
  <c r="L148" i="33"/>
  <c r="K18" i="35"/>
  <c r="L109" i="32"/>
  <c r="L78" i="31"/>
  <c r="L183" i="33"/>
  <c r="K98" i="32"/>
  <c r="L118" i="32"/>
  <c r="K88" i="31"/>
  <c r="L136" i="31"/>
  <c r="K32" i="32"/>
  <c r="K85" i="33"/>
  <c r="K41" i="33"/>
  <c r="L20" i="31"/>
  <c r="L96" i="32"/>
  <c r="K202" i="33"/>
  <c r="K167" i="33"/>
  <c r="K209" i="31"/>
  <c r="K119" i="31"/>
  <c r="K178" i="31"/>
  <c r="L181" i="33"/>
  <c r="K29" i="33"/>
  <c r="K22" i="34"/>
  <c r="L73" i="33"/>
  <c r="K82" i="31"/>
  <c r="K26" i="31"/>
  <c r="L119" i="31"/>
  <c r="K115" i="33"/>
  <c r="K151" i="32"/>
  <c r="L105" i="33"/>
  <c r="L37" i="32"/>
  <c r="L80" i="33"/>
  <c r="K171" i="33"/>
  <c r="L206" i="33"/>
  <c r="L194" i="31"/>
  <c r="K145" i="31"/>
  <c r="K111" i="31"/>
  <c r="L48" i="31"/>
  <c r="K35" i="31"/>
  <c r="L148" i="32"/>
  <c r="L53" i="31"/>
  <c r="L96" i="31"/>
  <c r="K18" i="33"/>
  <c r="K45" i="31"/>
  <c r="L105" i="32"/>
  <c r="L205" i="31"/>
  <c r="L23" i="32"/>
  <c r="K92" i="32"/>
  <c r="L139" i="31"/>
  <c r="K175" i="31"/>
  <c r="K142" i="31"/>
  <c r="K179" i="31"/>
  <c r="L98" i="33"/>
  <c r="K20" i="33"/>
  <c r="L109" i="31"/>
  <c r="L79" i="32"/>
  <c r="K44" i="32"/>
  <c r="K129" i="33"/>
  <c r="K94" i="33"/>
  <c r="L211" i="31"/>
  <c r="K168" i="33"/>
  <c r="K150" i="31"/>
  <c r="L118" i="31"/>
  <c r="K172" i="33"/>
  <c r="K148" i="31"/>
  <c r="K110" i="32"/>
  <c r="L80" i="31"/>
  <c r="K70" i="33"/>
  <c r="K96" i="31"/>
  <c r="L155" i="31"/>
  <c r="K87" i="32"/>
  <c r="K131" i="31"/>
  <c r="L187" i="33"/>
  <c r="K167" i="32"/>
  <c r="K96" i="32"/>
  <c r="L120" i="33"/>
  <c r="L42" i="33"/>
  <c r="L31" i="31"/>
  <c r="K174" i="33"/>
  <c r="L103" i="33"/>
  <c r="L168" i="32"/>
  <c r="K89" i="33"/>
  <c r="L194" i="33"/>
  <c r="L143" i="33"/>
  <c r="K109" i="32"/>
  <c r="L132" i="31"/>
  <c r="K110" i="33"/>
  <c r="K106" i="31"/>
  <c r="L189" i="31"/>
  <c r="K68" i="33"/>
  <c r="K151" i="33"/>
  <c r="L190" i="33"/>
  <c r="K116" i="31"/>
  <c r="L95" i="32"/>
  <c r="K171" i="32"/>
  <c r="L41" i="33"/>
  <c r="L52" i="31"/>
  <c r="K95" i="31"/>
  <c r="K145" i="33"/>
  <c r="K170" i="31"/>
  <c r="L51" i="32"/>
  <c r="L156" i="32"/>
  <c r="K107" i="33"/>
  <c r="L122" i="32"/>
  <c r="L25" i="32"/>
  <c r="K19" i="31"/>
  <c r="K137" i="31"/>
  <c r="L130" i="33"/>
  <c r="K100" i="33"/>
  <c r="K183" i="33"/>
  <c r="L111" i="33"/>
  <c r="L160" i="33"/>
  <c r="K180" i="33"/>
  <c r="L209" i="32"/>
  <c r="L204" i="31"/>
  <c r="L121" i="33"/>
  <c r="L76" i="31"/>
  <c r="K75" i="33"/>
  <c r="L147" i="33"/>
  <c r="L134" i="32"/>
  <c r="K86" i="31"/>
  <c r="K51" i="33"/>
  <c r="L19" i="31"/>
  <c r="K184" i="32"/>
  <c r="L40" i="33"/>
  <c r="L72" i="33"/>
  <c r="K144" i="33"/>
  <c r="K20" i="34"/>
  <c r="K120" i="31"/>
  <c r="K78" i="33"/>
  <c r="L53" i="33"/>
  <c r="L169" i="33"/>
  <c r="L112" i="31"/>
  <c r="K115" i="32"/>
  <c r="L182" i="31"/>
  <c r="K208" i="32"/>
  <c r="K79" i="31"/>
  <c r="K92" i="33"/>
  <c r="K89" i="32"/>
  <c r="L203" i="33"/>
  <c r="K27" i="33"/>
  <c r="L196" i="33"/>
  <c r="K23" i="32"/>
  <c r="L175" i="31"/>
  <c r="L24" i="32"/>
  <c r="K194" i="32"/>
  <c r="L158" i="33"/>
  <c r="K170" i="33"/>
  <c r="K200" i="31"/>
  <c r="L125" i="33"/>
  <c r="L169" i="31"/>
  <c r="K21" i="34"/>
  <c r="L123" i="31"/>
  <c r="L175" i="33"/>
  <c r="K184" i="33"/>
  <c r="K208" i="31"/>
  <c r="K198" i="32"/>
  <c r="L133" i="31"/>
  <c r="K70" i="32"/>
  <c r="K31" i="32"/>
  <c r="K156" i="31"/>
  <c r="K101" i="33"/>
  <c r="L156" i="33"/>
  <c r="L73" i="31"/>
  <c r="K174" i="31"/>
  <c r="K67" i="32"/>
  <c r="K125" i="32"/>
  <c r="K20" i="32"/>
  <c r="K38" i="33"/>
  <c r="L26" i="34"/>
  <c r="L126" i="33"/>
  <c r="L27" i="33"/>
  <c r="K209" i="32"/>
  <c r="K23" i="35"/>
  <c r="K114" i="33"/>
  <c r="K89" i="31"/>
  <c r="K53" i="31"/>
  <c r="K192" i="32"/>
  <c r="L171" i="31"/>
  <c r="K133" i="33"/>
  <c r="L45" i="33"/>
  <c r="L199" i="33"/>
  <c r="K181" i="31"/>
  <c r="L159" i="31"/>
  <c r="L127" i="33"/>
  <c r="L20" i="33"/>
  <c r="L29" i="32"/>
  <c r="L208" i="33"/>
  <c r="K105" i="33"/>
  <c r="K161" i="32"/>
  <c r="L140" i="33"/>
  <c r="L25" i="33"/>
  <c r="K30" i="31"/>
  <c r="K163" i="32"/>
  <c r="L189" i="33"/>
  <c r="L51" i="31"/>
  <c r="K149" i="32"/>
  <c r="K141" i="31"/>
  <c r="L92" i="33"/>
  <c r="L83" i="31"/>
  <c r="K188" i="2"/>
  <c r="L179" i="31"/>
  <c r="L161" i="33"/>
  <c r="K118" i="32"/>
  <c r="L110" i="31"/>
  <c r="L115" i="33"/>
  <c r="K151" i="31"/>
  <c r="L77" i="33"/>
  <c r="K123" i="32"/>
  <c r="K163" i="33"/>
  <c r="L149" i="31"/>
  <c r="K184" i="31"/>
  <c r="L198" i="33"/>
  <c r="K74" i="32"/>
  <c r="L176" i="31"/>
  <c r="L45" i="31"/>
  <c r="L81" i="33"/>
  <c r="K129" i="32"/>
  <c r="K109" i="33"/>
  <c r="K39" i="33"/>
  <c r="K146" i="33"/>
  <c r="K104" i="33"/>
  <c r="K190" i="31"/>
  <c r="L102" i="33"/>
  <c r="K42" i="33"/>
  <c r="L120" i="31"/>
  <c r="L144" i="31"/>
  <c r="K171" i="31"/>
  <c r="K143" i="32"/>
  <c r="K22" i="31"/>
  <c r="K82" i="32"/>
  <c r="L32" i="32"/>
  <c r="K191" i="31"/>
  <c r="K136" i="32"/>
  <c r="K133" i="32"/>
  <c r="L187" i="31"/>
  <c r="K121" i="31"/>
  <c r="K74" i="31"/>
  <c r="K43" i="31"/>
  <c r="L74" i="31"/>
  <c r="K191" i="32"/>
  <c r="K74" i="33"/>
  <c r="K21" i="31"/>
  <c r="L132" i="33"/>
  <c r="L210" i="32"/>
  <c r="K69" i="32"/>
  <c r="L89" i="31"/>
  <c r="K196" i="31"/>
  <c r="K163" i="31"/>
  <c r="L107" i="33"/>
  <c r="L41" i="32"/>
  <c r="L57" i="35"/>
  <c r="L147" i="31"/>
  <c r="L192" i="31"/>
  <c r="K90" i="32"/>
  <c r="L200" i="31"/>
  <c r="K25" i="31"/>
  <c r="K102" i="31"/>
  <c r="L184" i="32"/>
  <c r="L75" i="31"/>
  <c r="L82" i="33"/>
  <c r="L38" i="32"/>
  <c r="L81" i="32"/>
  <c r="L35" i="31"/>
  <c r="L79" i="31"/>
  <c r="K159" i="32"/>
  <c r="K189" i="33"/>
  <c r="K49" i="33"/>
  <c r="K87" i="33"/>
  <c r="K24" i="33"/>
  <c r="L119" i="32"/>
  <c r="L83" i="33"/>
  <c r="L73" i="32"/>
  <c r="K128" i="33"/>
  <c r="K211" i="32"/>
  <c r="L48" i="32"/>
  <c r="L108" i="33"/>
  <c r="L159" i="33"/>
  <c r="K33" i="31"/>
  <c r="K185" i="32"/>
  <c r="K142" i="33"/>
  <c r="K126" i="33"/>
  <c r="K132" i="32"/>
  <c r="L183" i="31"/>
  <c r="L58" i="35"/>
  <c r="L200" i="32"/>
  <c r="L131" i="33"/>
  <c r="L32" i="33"/>
  <c r="K140" i="31"/>
  <c r="L160" i="31"/>
  <c r="L90" i="32"/>
  <c r="K189" i="31"/>
  <c r="L196" i="31"/>
  <c r="L94" i="32"/>
  <c r="L115" i="32"/>
  <c r="L70" i="33"/>
  <c r="K199" i="31"/>
  <c r="K153" i="32"/>
  <c r="K121" i="33"/>
  <c r="L78" i="33"/>
  <c r="K150" i="33"/>
  <c r="L174" i="33"/>
  <c r="L202" i="33"/>
  <c r="L27" i="31"/>
  <c r="K43" i="33"/>
  <c r="K186" i="32"/>
  <c r="K122" i="32"/>
  <c r="L57" i="34"/>
  <c r="L52" i="32"/>
  <c r="L144" i="32"/>
  <c r="K113" i="33"/>
  <c r="K46" i="31"/>
  <c r="L211" i="32"/>
  <c r="K148" i="32"/>
  <c r="K126" i="32"/>
  <c r="L197" i="31"/>
  <c r="L108" i="31"/>
  <c r="L152" i="33"/>
  <c r="K202" i="31"/>
  <c r="K93" i="32"/>
  <c r="K47" i="33"/>
  <c r="L170" i="32"/>
  <c r="L127" i="32"/>
  <c r="K142" i="32"/>
  <c r="K83" i="32"/>
  <c r="K99" i="31"/>
  <c r="K30" i="33"/>
  <c r="K42" i="32"/>
  <c r="L202" i="31"/>
  <c r="K168" i="31"/>
  <c r="K197" i="31"/>
  <c r="L197" i="32"/>
  <c r="K49" i="32"/>
  <c r="L37" i="31"/>
  <c r="L157" i="32"/>
  <c r="L112" i="32"/>
  <c r="K178" i="32"/>
  <c r="L21" i="31"/>
  <c r="L123" i="32"/>
  <c r="K20" i="31"/>
  <c r="L39" i="31"/>
  <c r="K195" i="32"/>
  <c r="L178" i="31"/>
  <c r="K206" i="31"/>
  <c r="K199" i="33"/>
  <c r="K22" i="2"/>
  <c r="L142" i="31"/>
  <c r="K44" i="33"/>
  <c r="K69" i="31"/>
  <c r="K120" i="32"/>
  <c r="K19" i="33"/>
  <c r="K165" i="31"/>
  <c r="K177" i="33"/>
  <c r="L145" i="32"/>
  <c r="L102" i="31"/>
  <c r="K41" i="32"/>
  <c r="L128" i="31"/>
  <c r="K135" i="33"/>
  <c r="K208" i="33"/>
  <c r="L152" i="31"/>
  <c r="L153" i="31"/>
  <c r="K201" i="31"/>
  <c r="K155" i="31"/>
  <c r="K189" i="32"/>
  <c r="L170" i="33"/>
  <c r="K68" i="32"/>
  <c r="L51" i="33"/>
  <c r="L107" i="31"/>
  <c r="K137" i="33"/>
  <c r="L157" i="31"/>
  <c r="K50" i="31"/>
  <c r="L148" i="31"/>
  <c r="K192" i="31"/>
  <c r="K85" i="32"/>
  <c r="L68" i="32"/>
  <c r="L169" i="32"/>
  <c r="K96" i="33"/>
  <c r="L90" i="31"/>
  <c r="K86" i="32"/>
  <c r="K190" i="32"/>
  <c r="K207" i="31"/>
  <c r="L191" i="31"/>
  <c r="K81" i="31"/>
  <c r="K28" i="31"/>
  <c r="K105" i="31"/>
  <c r="K144" i="31"/>
  <c r="K90" i="31"/>
  <c r="K141" i="32"/>
  <c r="K195" i="31"/>
  <c r="L171" i="33"/>
  <c r="L49" i="34"/>
  <c r="K131" i="32"/>
  <c r="L151" i="31"/>
  <c r="L167" i="32"/>
  <c r="L55" i="33"/>
  <c r="L113" i="33"/>
  <c r="L163" i="31"/>
  <c r="L42" i="32"/>
  <c r="L145" i="33"/>
  <c r="L164" i="33"/>
  <c r="K188" i="32"/>
  <c r="L179" i="33"/>
  <c r="L138" i="33"/>
  <c r="L47" i="33"/>
  <c r="K160" i="32"/>
  <c r="K207" i="33"/>
  <c r="K135" i="31"/>
  <c r="K102" i="32"/>
  <c r="L99" i="32"/>
  <c r="K204" i="32"/>
  <c r="L84" i="33"/>
  <c r="K178" i="33"/>
  <c r="L185" i="32"/>
  <c r="L173" i="33"/>
  <c r="L68" i="33"/>
  <c r="L143" i="31"/>
  <c r="K117" i="33"/>
  <c r="L113" i="31"/>
  <c r="L34" i="35"/>
  <c r="L199" i="32"/>
  <c r="L98" i="32"/>
  <c r="L40" i="31"/>
  <c r="K206" i="33"/>
  <c r="K87" i="31"/>
  <c r="L98" i="31"/>
  <c r="L162" i="31"/>
  <c r="L52" i="33"/>
  <c r="K141" i="33"/>
  <c r="K76" i="32"/>
  <c r="L42" i="35"/>
  <c r="L35" i="33"/>
  <c r="L178" i="33"/>
  <c r="K102" i="33"/>
  <c r="K139" i="32"/>
  <c r="L100" i="31"/>
  <c r="K88" i="32"/>
  <c r="K111" i="33"/>
  <c r="L49" i="33"/>
  <c r="L76" i="33"/>
  <c r="L20" i="32"/>
  <c r="K20" i="35"/>
  <c r="K72" i="31"/>
  <c r="K110" i="31"/>
  <c r="L78" i="32"/>
  <c r="K36" i="33"/>
  <c r="L149" i="32"/>
  <c r="L174" i="32"/>
  <c r="L47" i="32"/>
  <c r="L88" i="33"/>
  <c r="K31" i="33"/>
  <c r="K182" i="33"/>
  <c r="K199" i="32"/>
  <c r="L141" i="31"/>
  <c r="L71" i="31"/>
  <c r="L124" i="32"/>
  <c r="K193" i="33"/>
  <c r="L200" i="33"/>
  <c r="K174" i="32"/>
  <c r="K17" i="32"/>
  <c r="L107" i="32"/>
  <c r="L150" i="32"/>
  <c r="L186" i="33"/>
  <c r="K53" i="33"/>
  <c r="K149" i="31"/>
  <c r="K112" i="33"/>
  <c r="K152" i="32"/>
  <c r="K194" i="33"/>
  <c r="K103" i="32"/>
  <c r="K156" i="33"/>
  <c r="K84" i="32"/>
  <c r="K139" i="33"/>
  <c r="L185" i="33"/>
  <c r="K105" i="32"/>
  <c r="L47" i="31"/>
  <c r="L142" i="32"/>
  <c r="L153" i="32"/>
  <c r="L129" i="32"/>
  <c r="K188" i="31"/>
  <c r="K164" i="32"/>
  <c r="K104" i="32"/>
  <c r="L20" i="35"/>
  <c r="L191" i="32"/>
  <c r="L100" i="33"/>
  <c r="L22" i="31"/>
  <c r="L93" i="31"/>
  <c r="K79" i="33"/>
  <c r="K154" i="32"/>
  <c r="L69" i="2"/>
  <c r="K59" i="2"/>
  <c r="K81" i="33"/>
  <c r="L46" i="31"/>
  <c r="K105" i="2"/>
  <c r="K113" i="2"/>
  <c r="L45" i="32"/>
  <c r="K34" i="32"/>
  <c r="K48" i="33"/>
  <c r="K149" i="33"/>
  <c r="L100" i="32"/>
  <c r="L136" i="33"/>
  <c r="L176" i="32"/>
  <c r="K203" i="32"/>
  <c r="L209" i="31"/>
  <c r="L168" i="31"/>
  <c r="L49" i="31"/>
  <c r="L180" i="33"/>
  <c r="K183" i="31"/>
  <c r="K19" i="34"/>
  <c r="L122" i="31"/>
  <c r="L102" i="32"/>
  <c r="L193" i="31"/>
  <c r="K116" i="32"/>
  <c r="K165" i="33"/>
  <c r="K52" i="32"/>
  <c r="K23" i="31"/>
  <c r="L143" i="32"/>
  <c r="K176" i="32"/>
  <c r="K107" i="32"/>
  <c r="L172" i="32"/>
  <c r="K170" i="32"/>
  <c r="L27" i="32"/>
  <c r="K175" i="32"/>
  <c r="K80" i="31"/>
  <c r="L192" i="33"/>
  <c r="L163" i="32"/>
  <c r="L43" i="31"/>
  <c r="K79" i="32"/>
  <c r="L158" i="32"/>
  <c r="L85" i="31"/>
  <c r="K71" i="31"/>
  <c r="K22" i="35"/>
  <c r="K211" i="31"/>
  <c r="L82" i="32"/>
  <c r="K169" i="33"/>
  <c r="L81" i="31"/>
  <c r="K143" i="33"/>
  <c r="L195" i="32"/>
  <c r="K121" i="32"/>
  <c r="K107" i="31"/>
  <c r="K17" i="31"/>
  <c r="L114" i="32"/>
  <c r="K157" i="32"/>
  <c r="L188" i="31"/>
  <c r="K162" i="32"/>
  <c r="K211" i="33"/>
  <c r="K166" i="32"/>
  <c r="L184" i="31"/>
  <c r="L101" i="31"/>
  <c r="L82" i="31"/>
  <c r="L164" i="32"/>
  <c r="K186" i="31"/>
  <c r="K112" i="31"/>
  <c r="L121" i="31"/>
  <c r="L117" i="32"/>
  <c r="K34" i="33"/>
  <c r="K25" i="32"/>
  <c r="L89" i="33"/>
  <c r="L167" i="31"/>
  <c r="K197" i="33"/>
  <c r="L206" i="32"/>
  <c r="L155" i="33"/>
  <c r="L188" i="33"/>
  <c r="L112" i="33"/>
  <c r="L69" i="31"/>
  <c r="K158" i="33"/>
  <c r="L70" i="31"/>
  <c r="K134" i="33"/>
  <c r="L40" i="32"/>
  <c r="K172" i="32"/>
  <c r="L95" i="33"/>
  <c r="L195" i="33"/>
  <c r="K203" i="33"/>
  <c r="L173" i="32"/>
  <c r="L79" i="33"/>
  <c r="L103" i="32"/>
  <c r="K204" i="31"/>
  <c r="L85" i="33"/>
  <c r="L203" i="32"/>
  <c r="K124" i="32"/>
  <c r="L157" i="33"/>
  <c r="L197" i="33"/>
  <c r="K44" i="31"/>
  <c r="L191" i="33"/>
  <c r="K203" i="31"/>
  <c r="L46" i="32"/>
  <c r="K153" i="33"/>
  <c r="L179" i="32"/>
  <c r="L83" i="32"/>
  <c r="L171" i="32"/>
  <c r="L139" i="33"/>
  <c r="K134" i="31"/>
  <c r="K88" i="33"/>
  <c r="K51" i="32"/>
  <c r="L35" i="32"/>
  <c r="L209" i="33"/>
  <c r="L97" i="32"/>
  <c r="L104" i="33"/>
  <c r="L84" i="32"/>
  <c r="L186" i="32"/>
  <c r="L77" i="32"/>
  <c r="L190" i="31"/>
  <c r="L141" i="32"/>
  <c r="K40" i="33"/>
  <c r="K17" i="34"/>
  <c r="L50" i="35"/>
  <c r="L173" i="31"/>
  <c r="K113" i="31"/>
  <c r="K22" i="32"/>
  <c r="L104" i="32"/>
  <c r="L140" i="32"/>
  <c r="K25" i="34"/>
  <c r="K210" i="31"/>
  <c r="L116" i="32"/>
  <c r="L23" i="31"/>
  <c r="L29" i="31"/>
  <c r="L124" i="33"/>
  <c r="L68" i="31"/>
  <c r="L28" i="33"/>
  <c r="K71" i="33"/>
  <c r="L133" i="32"/>
  <c r="L99" i="33"/>
  <c r="L181" i="32"/>
  <c r="L126" i="32"/>
  <c r="K146" i="31"/>
  <c r="L97" i="33"/>
  <c r="K154" i="31"/>
  <c r="L108" i="32"/>
  <c r="K48" i="31"/>
  <c r="K80" i="33"/>
  <c r="L170" i="31"/>
  <c r="K111" i="32"/>
  <c r="L32" i="31"/>
  <c r="K24" i="31"/>
  <c r="K72" i="33"/>
  <c r="K108" i="33"/>
  <c r="K179" i="2"/>
  <c r="K175" i="33"/>
  <c r="L142" i="33"/>
  <c r="L93" i="32"/>
  <c r="L180" i="31"/>
  <c r="L135" i="33"/>
  <c r="K174" i="2"/>
  <c r="L210" i="31"/>
  <c r="L102" i="2"/>
  <c r="K26" i="33"/>
  <c r="K47" i="32"/>
  <c r="K143" i="31"/>
  <c r="L26" i="31"/>
  <c r="K84" i="33"/>
  <c r="L192" i="32"/>
  <c r="K25" i="33"/>
  <c r="K192" i="33"/>
  <c r="K49" i="31"/>
  <c r="K70" i="31"/>
  <c r="L159" i="32"/>
  <c r="K94" i="31"/>
  <c r="L189" i="32"/>
  <c r="K18" i="32"/>
  <c r="K185" i="31"/>
  <c r="L193" i="33"/>
  <c r="L165" i="33"/>
  <c r="K123" i="33"/>
  <c r="K173" i="33"/>
  <c r="K210" i="32"/>
  <c r="L30" i="31"/>
  <c r="K173" i="31"/>
  <c r="L74" i="32"/>
  <c r="L87" i="32"/>
  <c r="L121" i="32"/>
  <c r="K182" i="32"/>
  <c r="K153" i="31"/>
  <c r="L204" i="32"/>
  <c r="L208" i="31"/>
  <c r="K90" i="33"/>
  <c r="K108" i="32"/>
  <c r="L69" i="33"/>
  <c r="K152" i="33"/>
  <c r="K205" i="33"/>
  <c r="L88" i="31"/>
  <c r="K158" i="31"/>
  <c r="L111" i="31"/>
  <c r="L185" i="31"/>
  <c r="K21" i="32"/>
  <c r="L206" i="31"/>
  <c r="K55" i="33"/>
  <c r="K194" i="31"/>
  <c r="L131" i="32"/>
  <c r="K127" i="32"/>
  <c r="K115" i="31"/>
  <c r="L150" i="33"/>
  <c r="L210" i="33"/>
  <c r="L74" i="33"/>
  <c r="L18" i="33"/>
  <c r="K103" i="31"/>
  <c r="K69" i="33"/>
  <c r="K181" i="32"/>
  <c r="K183" i="32"/>
  <c r="K180" i="31"/>
  <c r="K177" i="31"/>
  <c r="K185" i="33"/>
  <c r="L18" i="32"/>
  <c r="K160" i="33"/>
  <c r="L44" i="33"/>
  <c r="L109" i="33"/>
  <c r="L96" i="33"/>
  <c r="K18" i="34"/>
  <c r="K130" i="32"/>
  <c r="L201" i="31"/>
  <c r="L20" i="34"/>
  <c r="L23" i="33"/>
  <c r="L194" i="32"/>
  <c r="K145" i="32"/>
  <c r="L193" i="32"/>
  <c r="K103" i="33"/>
  <c r="L25" i="31"/>
  <c r="L183" i="32"/>
  <c r="K81" i="32"/>
  <c r="L50" i="33"/>
  <c r="K126" i="31"/>
  <c r="L38" i="33"/>
  <c r="L164" i="31"/>
  <c r="L119" i="33"/>
  <c r="L24" i="31"/>
  <c r="K34" i="31"/>
  <c r="L117" i="33"/>
  <c r="L86" i="31"/>
  <c r="L178" i="32"/>
  <c r="L104" i="31"/>
  <c r="L151" i="32"/>
  <c r="L87" i="31"/>
  <c r="K117" i="32"/>
  <c r="L155" i="32"/>
  <c r="K18" i="31"/>
  <c r="L105" i="31"/>
  <c r="L188" i="32"/>
  <c r="K164" i="33"/>
  <c r="L138" i="32"/>
  <c r="L134" i="31"/>
  <c r="K45" i="32"/>
  <c r="L138" i="31"/>
  <c r="L44" i="32"/>
  <c r="L21" i="32"/>
  <c r="L33" i="35"/>
  <c r="K116" i="33"/>
  <c r="L87" i="33"/>
  <c r="L71" i="33"/>
  <c r="L161" i="31"/>
  <c r="K23" i="33"/>
  <c r="L190" i="32"/>
  <c r="L162" i="32"/>
  <c r="L34" i="32"/>
  <c r="L106" i="32"/>
  <c r="K36" i="31"/>
  <c r="K73" i="32"/>
  <c r="L69" i="32"/>
  <c r="K196" i="32"/>
  <c r="K144" i="32"/>
  <c r="L22" i="33"/>
  <c r="L128" i="33"/>
  <c r="L84" i="31"/>
  <c r="K197" i="32"/>
  <c r="L34" i="33"/>
  <c r="L137" i="32"/>
  <c r="K21" i="35"/>
  <c r="L129" i="31"/>
  <c r="K160" i="31"/>
  <c r="L94" i="31"/>
  <c r="L175" i="32"/>
  <c r="K38" i="32"/>
  <c r="L75" i="32"/>
  <c r="K152" i="31"/>
  <c r="L86" i="33"/>
  <c r="L207" i="32"/>
  <c r="L195" i="31"/>
  <c r="L122" i="33"/>
  <c r="K106" i="32"/>
  <c r="K35" i="33"/>
  <c r="L128" i="32"/>
  <c r="L90" i="33"/>
  <c r="K176" i="33"/>
  <c r="L42" i="31"/>
  <c r="L135" i="32"/>
  <c r="L147" i="32"/>
  <c r="K209" i="33"/>
  <c r="L202" i="32"/>
  <c r="K117" i="31"/>
  <c r="K122" i="33"/>
  <c r="L34" i="31"/>
  <c r="K172" i="31"/>
  <c r="K155" i="33"/>
  <c r="K196" i="33"/>
  <c r="L92" i="32"/>
  <c r="L68" i="2"/>
  <c r="K84" i="31"/>
  <c r="K139" i="31"/>
  <c r="L77" i="31"/>
  <c r="L144" i="33"/>
  <c r="L118" i="33"/>
  <c r="K52" i="31"/>
  <c r="K124" i="31"/>
  <c r="K32" i="31"/>
  <c r="L21" i="33"/>
  <c r="K201" i="32"/>
  <c r="L38" i="31"/>
  <c r="K37" i="32"/>
  <c r="K148" i="33"/>
  <c r="L196" i="32"/>
  <c r="K47" i="31"/>
  <c r="L182" i="33"/>
  <c r="K130" i="31"/>
  <c r="K187" i="31"/>
  <c r="L67" i="33"/>
  <c r="K187" i="33"/>
  <c r="K21" i="33"/>
  <c r="K138" i="32"/>
  <c r="K147" i="33"/>
  <c r="K198" i="31"/>
  <c r="K146" i="32"/>
  <c r="K161" i="33"/>
  <c r="K132" i="33"/>
  <c r="K19" i="32"/>
  <c r="L161" i="32"/>
  <c r="K202" i="32"/>
  <c r="L26" i="32"/>
  <c r="K157" i="33"/>
  <c r="L120" i="32"/>
  <c r="L177" i="33"/>
  <c r="K39" i="32"/>
  <c r="K187" i="32"/>
  <c r="K180" i="32"/>
  <c r="L29" i="33"/>
  <c r="L125" i="31"/>
  <c r="K29" i="31"/>
  <c r="K98" i="33"/>
  <c r="K158" i="32"/>
  <c r="K33" i="33"/>
  <c r="L207" i="31"/>
  <c r="K28" i="32"/>
  <c r="K17" i="35"/>
  <c r="L17" i="33"/>
  <c r="E9" i="33" s="1"/>
  <c r="E12" i="33" s="1"/>
  <c r="K205" i="31"/>
  <c r="L19" i="32"/>
  <c r="L30" i="33"/>
  <c r="L88" i="32"/>
  <c r="K28" i="33"/>
  <c r="L48" i="33"/>
  <c r="L37" i="33"/>
  <c r="K95" i="33"/>
  <c r="L92" i="31"/>
  <c r="L49" i="35"/>
  <c r="K33" i="32"/>
  <c r="L207" i="33"/>
  <c r="L50" i="32"/>
  <c r="L135" i="31"/>
  <c r="K130" i="33"/>
  <c r="K40" i="31"/>
  <c r="L176" i="33"/>
  <c r="L174" i="31"/>
  <c r="L39" i="32"/>
  <c r="K68" i="31"/>
  <c r="L106" i="33"/>
  <c r="K35" i="32"/>
  <c r="K138" i="33"/>
  <c r="K94" i="32"/>
  <c r="K155" i="32"/>
  <c r="L158" i="31"/>
  <c r="K198" i="33"/>
  <c r="L75" i="33"/>
  <c r="K127" i="31"/>
  <c r="K138" i="31"/>
  <c r="K73" i="31"/>
  <c r="L145" i="31"/>
  <c r="K131" i="33"/>
  <c r="L33" i="32"/>
  <c r="L89" i="32"/>
  <c r="K36" i="32"/>
  <c r="K140" i="32"/>
  <c r="K45" i="33"/>
  <c r="K186" i="33"/>
  <c r="L28" i="32"/>
  <c r="K133" i="31"/>
  <c r="L146" i="32"/>
  <c r="L95" i="31"/>
  <c r="K78" i="31"/>
  <c r="L153" i="33"/>
  <c r="K168" i="32"/>
  <c r="L152" i="32"/>
  <c r="K181" i="33"/>
  <c r="K92" i="31"/>
  <c r="L65" i="34"/>
  <c r="K52" i="33"/>
  <c r="K24" i="35"/>
  <c r="K125" i="33"/>
  <c r="L199" i="31"/>
  <c r="K93" i="33"/>
  <c r="K207" i="32"/>
  <c r="K29" i="32"/>
  <c r="K127" i="33"/>
  <c r="K100" i="32"/>
  <c r="L162" i="33"/>
  <c r="L177" i="31"/>
  <c r="K128" i="31"/>
  <c r="K140" i="33"/>
  <c r="L125" i="32"/>
  <c r="K22" i="33"/>
  <c r="K77" i="32"/>
  <c r="L101" i="32"/>
  <c r="K188" i="33"/>
  <c r="K119" i="33"/>
  <c r="K104" i="31"/>
  <c r="K75" i="32"/>
  <c r="K32" i="33"/>
  <c r="K27" i="32"/>
  <c r="L208" i="32"/>
  <c r="K147" i="31"/>
  <c r="K95" i="32"/>
  <c r="L91" i="31"/>
  <c r="K75" i="31"/>
  <c r="K30" i="32"/>
  <c r="K112" i="32"/>
  <c r="L97" i="31"/>
  <c r="L198" i="32"/>
  <c r="L211" i="33"/>
  <c r="K40" i="32"/>
  <c r="L41" i="35"/>
  <c r="K147" i="32"/>
  <c r="L201" i="33"/>
  <c r="L167" i="33"/>
  <c r="K50" i="32"/>
  <c r="K78" i="32"/>
  <c r="K156" i="32"/>
  <c r="K193" i="31"/>
  <c r="K83" i="33"/>
  <c r="L17" i="34"/>
  <c r="E9" i="34" s="1"/>
  <c r="E12" i="34" s="1"/>
  <c r="L30" i="34"/>
  <c r="K197" i="34"/>
  <c r="L146" i="34"/>
  <c r="K124" i="35"/>
  <c r="K180" i="34"/>
  <c r="K116" i="34"/>
  <c r="K158" i="35"/>
  <c r="K155" i="34"/>
  <c r="L94" i="35"/>
  <c r="K65" i="35"/>
  <c r="L169" i="34"/>
  <c r="K70" i="35"/>
  <c r="K184" i="34"/>
  <c r="L131" i="35"/>
  <c r="L98" i="35"/>
  <c r="K140" i="35"/>
  <c r="L74" i="35"/>
  <c r="L82" i="35"/>
  <c r="K127" i="35"/>
  <c r="K38" i="35"/>
  <c r="L159" i="35"/>
  <c r="L41" i="31"/>
  <c r="K171" i="35"/>
  <c r="K131" i="34"/>
  <c r="K133" i="35"/>
  <c r="L63" i="33"/>
  <c r="K201" i="34"/>
  <c r="L128" i="35"/>
  <c r="L60" i="34"/>
  <c r="K59" i="33"/>
  <c r="K167" i="35"/>
  <c r="L115" i="35"/>
  <c r="K164" i="34"/>
  <c r="L155" i="34"/>
  <c r="K149" i="35"/>
  <c r="K144" i="34"/>
  <c r="L106" i="34"/>
  <c r="K119" i="35"/>
  <c r="K51" i="35"/>
  <c r="K64" i="34"/>
  <c r="K204" i="35"/>
  <c r="L52" i="34"/>
  <c r="K50" i="34"/>
  <c r="L166" i="35"/>
  <c r="L62" i="31"/>
  <c r="K71" i="35"/>
  <c r="L107" i="35"/>
  <c r="K189" i="35"/>
  <c r="K129" i="35"/>
  <c r="L173" i="35"/>
  <c r="K65" i="31"/>
  <c r="L146" i="35"/>
  <c r="L121" i="35"/>
  <c r="K111" i="35"/>
  <c r="K55" i="32"/>
  <c r="K27" i="35"/>
  <c r="L35" i="35"/>
  <c r="L55" i="32"/>
  <c r="K147" i="35"/>
  <c r="L147" i="34"/>
  <c r="L54" i="31"/>
  <c r="K87" i="35"/>
  <c r="L35" i="34"/>
  <c r="K45" i="34"/>
  <c r="L51" i="35"/>
  <c r="L160" i="35"/>
  <c r="L196" i="34"/>
  <c r="K202" i="34"/>
  <c r="L66" i="32"/>
  <c r="L64" i="34"/>
  <c r="L32" i="35"/>
  <c r="K151" i="34"/>
  <c r="L120" i="34"/>
  <c r="L131" i="34"/>
  <c r="L192" i="34"/>
  <c r="L96" i="35"/>
  <c r="L179" i="34"/>
  <c r="L204" i="34"/>
  <c r="L71" i="35"/>
  <c r="K203" i="35"/>
  <c r="L64" i="32"/>
  <c r="K69" i="34"/>
  <c r="L88" i="34"/>
  <c r="L59" i="32"/>
  <c r="L38" i="35"/>
  <c r="L44" i="35"/>
  <c r="L187" i="34"/>
  <c r="K141" i="35"/>
  <c r="K105" i="35"/>
  <c r="K138" i="35"/>
  <c r="L133" i="35"/>
  <c r="L151" i="34"/>
  <c r="L112" i="34"/>
  <c r="K125" i="35"/>
  <c r="K57" i="35"/>
  <c r="K52" i="35"/>
  <c r="L165" i="34"/>
  <c r="L97" i="35"/>
  <c r="K30" i="35"/>
  <c r="L25" i="35"/>
  <c r="K33" i="35"/>
  <c r="L105" i="35"/>
  <c r="K98" i="35"/>
  <c r="L96" i="34"/>
  <c r="L61" i="31"/>
  <c r="K82" i="35"/>
  <c r="K164" i="35"/>
  <c r="L104" i="35"/>
  <c r="L137" i="35"/>
  <c r="L83" i="35"/>
  <c r="L79" i="35"/>
  <c r="K86" i="35"/>
  <c r="L82" i="34"/>
  <c r="K112" i="34"/>
  <c r="L116" i="35"/>
  <c r="K188" i="34"/>
  <c r="K118" i="34"/>
  <c r="K178" i="35"/>
  <c r="K61" i="32"/>
  <c r="L18" i="35"/>
  <c r="K62" i="34"/>
  <c r="L126" i="34"/>
  <c r="K193" i="35"/>
  <c r="K58" i="33"/>
  <c r="K131" i="35"/>
  <c r="L30" i="35"/>
  <c r="K35" i="34"/>
  <c r="L48" i="34"/>
  <c r="K157" i="34"/>
  <c r="L194" i="34"/>
  <c r="L125" i="34"/>
  <c r="K48" i="34"/>
  <c r="L132" i="34"/>
  <c r="L174" i="35"/>
  <c r="K74" i="35"/>
  <c r="L68" i="34"/>
  <c r="K75" i="35"/>
  <c r="K206" i="34"/>
  <c r="K95" i="35"/>
  <c r="L180" i="34"/>
  <c r="K75" i="34"/>
  <c r="L92" i="35"/>
  <c r="L19" i="34"/>
  <c r="K113" i="35"/>
  <c r="K97" i="34"/>
  <c r="L111" i="34"/>
  <c r="K160" i="34"/>
  <c r="K205" i="35"/>
  <c r="L90" i="34"/>
  <c r="L203" i="34"/>
  <c r="K201" i="35"/>
  <c r="K176" i="35"/>
  <c r="K169" i="34"/>
  <c r="L187" i="35"/>
  <c r="L119" i="34"/>
  <c r="K172" i="34"/>
  <c r="L209" i="34"/>
  <c r="L110" i="34"/>
  <c r="K172" i="35"/>
  <c r="L100" i="35"/>
  <c r="L104" i="34"/>
  <c r="K42" i="35"/>
  <c r="K155" i="35"/>
  <c r="L70" i="35"/>
  <c r="L178" i="35"/>
  <c r="K183" i="34"/>
  <c r="L170" i="34"/>
  <c r="L167" i="35"/>
  <c r="L189" i="35"/>
  <c r="K113" i="34"/>
  <c r="L134" i="35"/>
  <c r="K198" i="35"/>
  <c r="K46" i="35"/>
  <c r="K154" i="34"/>
  <c r="K100" i="35"/>
  <c r="L129" i="35"/>
  <c r="K92" i="34"/>
  <c r="L182" i="34"/>
  <c r="L199" i="34"/>
  <c r="K78" i="34"/>
  <c r="K67" i="34"/>
  <c r="L141" i="34"/>
  <c r="K57" i="31"/>
  <c r="L183" i="34"/>
  <c r="L18" i="34"/>
  <c r="L32" i="34"/>
  <c r="L88" i="35"/>
  <c r="K182" i="34"/>
  <c r="L72" i="34"/>
  <c r="K114" i="34"/>
  <c r="L117" i="35"/>
  <c r="K162" i="34"/>
  <c r="K211" i="35"/>
  <c r="L197" i="34"/>
  <c r="K112" i="35"/>
  <c r="L102" i="34"/>
  <c r="L202" i="35"/>
  <c r="L173" i="34"/>
  <c r="K146" i="34"/>
  <c r="K159" i="35"/>
  <c r="L54" i="35"/>
  <c r="K142" i="34"/>
  <c r="L117" i="34"/>
  <c r="K136" i="34"/>
  <c r="L130" i="35"/>
  <c r="K60" i="31"/>
  <c r="K109" i="35"/>
  <c r="K63" i="31"/>
  <c r="K157" i="35"/>
  <c r="K58" i="31"/>
  <c r="L134" i="34"/>
  <c r="K163" i="34"/>
  <c r="L55" i="31"/>
  <c r="L113" i="34"/>
  <c r="L136" i="34"/>
  <c r="K96" i="34"/>
  <c r="L205" i="35"/>
  <c r="L61" i="34"/>
  <c r="K129" i="34"/>
  <c r="L174" i="34"/>
  <c r="K186" i="34"/>
  <c r="L43" i="34"/>
  <c r="L155" i="35"/>
  <c r="L161" i="35"/>
  <c r="L135" i="34"/>
  <c r="K163" i="35"/>
  <c r="K66" i="33"/>
  <c r="L56" i="34"/>
  <c r="K59" i="32"/>
  <c r="K97" i="35"/>
  <c r="L185" i="35"/>
  <c r="K200" i="34"/>
  <c r="K192" i="34"/>
  <c r="L200" i="34"/>
  <c r="K128" i="34"/>
  <c r="L58" i="31"/>
  <c r="K62" i="35"/>
  <c r="L57" i="31"/>
  <c r="K54" i="32"/>
  <c r="K60" i="34"/>
  <c r="K183" i="35"/>
  <c r="L176" i="34"/>
  <c r="K198" i="34"/>
  <c r="L206" i="35"/>
  <c r="L127" i="35"/>
  <c r="K89" i="35"/>
  <c r="K62" i="33"/>
  <c r="L39" i="35"/>
  <c r="K49" i="34"/>
  <c r="K143" i="34"/>
  <c r="K170" i="35"/>
  <c r="K144" i="35"/>
  <c r="L169" i="35"/>
  <c r="K78" i="35"/>
  <c r="K73" i="34"/>
  <c r="L89" i="34"/>
  <c r="L150" i="34"/>
  <c r="K204" i="34"/>
  <c r="L86" i="34"/>
  <c r="K90" i="35"/>
  <c r="L114" i="35"/>
  <c r="L61" i="35"/>
  <c r="K57" i="33"/>
  <c r="L59" i="31"/>
  <c r="K56" i="32"/>
  <c r="K115" i="35"/>
  <c r="L139" i="35"/>
  <c r="K77" i="34"/>
  <c r="K66" i="31"/>
  <c r="L45" i="35"/>
  <c r="K189" i="34"/>
  <c r="K45" i="35"/>
  <c r="K71" i="34"/>
  <c r="L61" i="33"/>
  <c r="L188" i="34"/>
  <c r="L165" i="35"/>
  <c r="K152" i="35"/>
  <c r="K80" i="34"/>
  <c r="K55" i="34"/>
  <c r="L210" i="35"/>
  <c r="L167" i="34"/>
  <c r="K119" i="34"/>
  <c r="L198" i="35"/>
  <c r="K133" i="34"/>
  <c r="K64" i="35"/>
  <c r="K63" i="34"/>
  <c r="L22" i="35"/>
  <c r="K34" i="34"/>
  <c r="K91" i="34"/>
  <c r="K81" i="34"/>
  <c r="K187" i="34"/>
  <c r="K196" i="34"/>
  <c r="L91" i="35"/>
  <c r="L71" i="34"/>
  <c r="L53" i="35"/>
  <c r="L60" i="32"/>
  <c r="L135" i="35"/>
  <c r="L78" i="34"/>
  <c r="L92" i="34"/>
  <c r="L157" i="34"/>
  <c r="L136" i="35"/>
  <c r="L138" i="35"/>
  <c r="K121" i="35"/>
  <c r="K28" i="34"/>
  <c r="K108" i="34"/>
  <c r="K98" i="34"/>
  <c r="K106" i="35"/>
  <c r="K174" i="35"/>
  <c r="L122" i="34"/>
  <c r="L27" i="34"/>
  <c r="K27" i="34"/>
  <c r="L40" i="35"/>
  <c r="L17" i="35"/>
  <c r="E9" i="35" s="1"/>
  <c r="E12" i="35" s="1"/>
  <c r="L28" i="35"/>
  <c r="K31" i="34"/>
  <c r="L44" i="34"/>
  <c r="K38" i="34"/>
  <c r="L151" i="35"/>
  <c r="L182" i="35"/>
  <c r="K130" i="34"/>
  <c r="K59" i="31"/>
  <c r="L91" i="34"/>
  <c r="L62" i="34"/>
  <c r="K33" i="34"/>
  <c r="L46" i="35"/>
  <c r="K40" i="35"/>
  <c r="L108" i="35"/>
  <c r="K93" i="35"/>
  <c r="L39" i="34"/>
  <c r="L64" i="35"/>
  <c r="L66" i="34"/>
  <c r="K56" i="31"/>
  <c r="L62" i="33"/>
  <c r="K122" i="34"/>
  <c r="K105" i="34"/>
  <c r="L121" i="34"/>
  <c r="K148" i="35"/>
  <c r="L139" i="34"/>
  <c r="L60" i="31"/>
  <c r="L29" i="35"/>
  <c r="K39" i="34"/>
  <c r="K29" i="35"/>
  <c r="K43" i="35"/>
  <c r="K156" i="35"/>
  <c r="L195" i="35"/>
  <c r="K89" i="34"/>
  <c r="K107" i="35"/>
  <c r="K191" i="34"/>
  <c r="K58" i="35"/>
  <c r="L55" i="34"/>
  <c r="L112" i="35"/>
  <c r="K184" i="35"/>
  <c r="K199" i="34"/>
  <c r="L123" i="35"/>
  <c r="L171" i="35"/>
  <c r="K195" i="34"/>
  <c r="K44" i="35"/>
  <c r="L211" i="35"/>
  <c r="K61" i="34"/>
  <c r="L21" i="34"/>
  <c r="K31" i="35"/>
  <c r="K145" i="34"/>
  <c r="K65" i="33"/>
  <c r="L208" i="34"/>
  <c r="L162" i="35"/>
  <c r="K107" i="34"/>
  <c r="K139" i="34"/>
  <c r="L170" i="35"/>
  <c r="L40" i="34"/>
  <c r="L175" i="35"/>
  <c r="L24" i="35"/>
  <c r="K50" i="35"/>
  <c r="K168" i="34"/>
  <c r="K137" i="35"/>
  <c r="K84" i="35"/>
  <c r="L207" i="35"/>
  <c r="K41" i="34"/>
  <c r="K192" i="35"/>
  <c r="K37" i="35"/>
  <c r="L113" i="35"/>
  <c r="K102" i="35"/>
  <c r="L195" i="34"/>
  <c r="L190" i="34"/>
  <c r="L85" i="34"/>
  <c r="K86" i="34"/>
  <c r="K80" i="35"/>
  <c r="K182" i="35"/>
  <c r="L192" i="35"/>
  <c r="K200" i="35"/>
  <c r="L25" i="34"/>
  <c r="K35" i="35"/>
  <c r="K135" i="34"/>
  <c r="L197" i="35"/>
  <c r="K151" i="35"/>
  <c r="L172" i="35"/>
  <c r="L83" i="34"/>
  <c r="L185" i="34"/>
  <c r="L118" i="35"/>
  <c r="K153" i="35"/>
  <c r="L31" i="34"/>
  <c r="L28" i="34"/>
  <c r="K49" i="35"/>
  <c r="K150" i="34"/>
  <c r="L103" i="35"/>
  <c r="K188" i="35"/>
  <c r="L103" i="34"/>
  <c r="K103" i="35"/>
  <c r="L64" i="31"/>
  <c r="K62" i="32"/>
  <c r="L209" i="35"/>
  <c r="L74" i="34"/>
  <c r="L84" i="34"/>
  <c r="L77" i="34"/>
  <c r="K161" i="35"/>
  <c r="L180" i="35"/>
  <c r="K88" i="34"/>
  <c r="K29" i="34"/>
  <c r="L37" i="35"/>
  <c r="K68" i="35"/>
  <c r="K171" i="34"/>
  <c r="L159" i="34"/>
  <c r="K130" i="35"/>
  <c r="K61" i="31"/>
  <c r="L116" i="34"/>
  <c r="L72" i="35"/>
  <c r="L196" i="35"/>
  <c r="K208" i="35"/>
  <c r="L149" i="34"/>
  <c r="K168" i="35"/>
  <c r="L81" i="35"/>
  <c r="K153" i="34"/>
  <c r="K169" i="35"/>
  <c r="L75" i="34"/>
  <c r="K64" i="31"/>
  <c r="L95" i="34"/>
  <c r="L150" i="35"/>
  <c r="L63" i="32"/>
  <c r="L147" i="35"/>
  <c r="K137" i="34"/>
  <c r="K123" i="34"/>
  <c r="K64" i="33"/>
  <c r="K99" i="34"/>
  <c r="L168" i="34"/>
  <c r="K166" i="35"/>
  <c r="L60" i="33"/>
  <c r="L27" i="35"/>
  <c r="K53" i="32"/>
  <c r="L128" i="34"/>
  <c r="K128" i="35"/>
  <c r="K174" i="34"/>
  <c r="L76" i="35"/>
  <c r="L156" i="34"/>
  <c r="L205" i="34"/>
  <c r="K197" i="35"/>
  <c r="K54" i="34"/>
  <c r="L56" i="31"/>
  <c r="K53" i="34"/>
  <c r="K110" i="35"/>
  <c r="L123" i="34"/>
  <c r="K166" i="34"/>
  <c r="L73" i="34"/>
  <c r="K81" i="35"/>
  <c r="L55" i="35"/>
  <c r="K190" i="35"/>
  <c r="L140" i="35"/>
  <c r="L168" i="35"/>
  <c r="K91" i="35"/>
  <c r="K120" i="35"/>
  <c r="K84" i="34"/>
  <c r="L81" i="34"/>
  <c r="K181" i="35"/>
  <c r="K152" i="34"/>
  <c r="L22" i="34"/>
  <c r="K66" i="34"/>
  <c r="K208" i="34"/>
  <c r="K177" i="34"/>
  <c r="L108" i="34"/>
  <c r="L153" i="34"/>
  <c r="K54" i="31"/>
  <c r="L102" i="35"/>
  <c r="K69" i="35"/>
  <c r="L93" i="35"/>
  <c r="K191" i="35"/>
  <c r="K122" i="35"/>
  <c r="L193" i="34"/>
  <c r="L78" i="35"/>
  <c r="L85" i="35"/>
  <c r="K56" i="33"/>
  <c r="L63" i="35"/>
  <c r="L66" i="35"/>
  <c r="K61" i="33"/>
  <c r="L58" i="34"/>
  <c r="K125" i="34"/>
  <c r="K209" i="35"/>
  <c r="L50" i="34"/>
  <c r="L75" i="35"/>
  <c r="L201" i="34"/>
  <c r="K196" i="35"/>
  <c r="L210" i="34"/>
  <c r="L38" i="34"/>
  <c r="L58" i="32"/>
  <c r="L184" i="35"/>
  <c r="L140" i="34"/>
  <c r="L175" i="34"/>
  <c r="L101" i="34"/>
  <c r="L125" i="35"/>
  <c r="L56" i="32"/>
  <c r="K173" i="35"/>
  <c r="K44" i="34"/>
  <c r="K210" i="35"/>
  <c r="L183" i="35"/>
  <c r="L36" i="34"/>
  <c r="L157" i="35"/>
  <c r="K74" i="34"/>
  <c r="L161" i="34"/>
  <c r="L69" i="34"/>
  <c r="L59" i="33"/>
  <c r="K146" i="35"/>
  <c r="K211" i="34"/>
  <c r="K101" i="35"/>
  <c r="K68" i="34"/>
  <c r="K83" i="34"/>
  <c r="K100" i="34"/>
  <c r="K82" i="34"/>
  <c r="K63" i="33"/>
  <c r="L133" i="34"/>
  <c r="K43" i="34"/>
  <c r="L160" i="34"/>
  <c r="L34" i="34"/>
  <c r="L43" i="35"/>
  <c r="L47" i="35"/>
  <c r="K88" i="35"/>
  <c r="K93" i="34"/>
  <c r="K150" i="35"/>
  <c r="L54" i="34"/>
  <c r="L144" i="35"/>
  <c r="L148" i="34"/>
  <c r="K56" i="35"/>
  <c r="K199" i="35"/>
  <c r="K175" i="35"/>
  <c r="L90" i="35"/>
  <c r="L109" i="34"/>
  <c r="L62" i="35"/>
  <c r="K57" i="34"/>
  <c r="K92" i="35"/>
  <c r="L158" i="34"/>
  <c r="K139" i="35"/>
  <c r="L94" i="34"/>
  <c r="L56" i="35"/>
  <c r="L211" i="34"/>
  <c r="L124" i="35"/>
  <c r="K187" i="35"/>
  <c r="L100" i="34"/>
  <c r="L144" i="34"/>
  <c r="L59" i="35"/>
  <c r="K65" i="34"/>
  <c r="K42" i="34"/>
  <c r="K51" i="34"/>
  <c r="K90" i="34"/>
  <c r="K111" i="34"/>
  <c r="K109" i="34"/>
  <c r="K26" i="35"/>
  <c r="K26" i="32"/>
  <c r="K30" i="34"/>
  <c r="L51" i="34"/>
  <c r="L67" i="34"/>
  <c r="L61" i="32"/>
  <c r="L99" i="35"/>
  <c r="K173" i="34"/>
  <c r="K154" i="35"/>
  <c r="L70" i="34"/>
  <c r="L60" i="35"/>
  <c r="L57" i="32"/>
  <c r="L99" i="34"/>
  <c r="K115" i="34"/>
  <c r="L202" i="34"/>
  <c r="L190" i="35"/>
  <c r="L200" i="35"/>
  <c r="K117" i="34"/>
  <c r="K85" i="34"/>
  <c r="L122" i="35"/>
  <c r="K207" i="34"/>
  <c r="K55" i="35"/>
  <c r="K156" i="34"/>
  <c r="K72" i="34"/>
  <c r="K158" i="34"/>
  <c r="K120" i="34"/>
  <c r="L64" i="33"/>
  <c r="K194" i="35"/>
  <c r="K46" i="34"/>
  <c r="K103" i="34"/>
  <c r="L137" i="34"/>
  <c r="L105" i="34"/>
  <c r="L42" i="34"/>
  <c r="K162" i="35"/>
  <c r="K56" i="34"/>
  <c r="K73" i="35"/>
  <c r="K210" i="34"/>
  <c r="K148" i="34"/>
  <c r="K99" i="35"/>
  <c r="L57" i="33"/>
  <c r="K177" i="35"/>
  <c r="K54" i="35"/>
  <c r="K181" i="34"/>
  <c r="L89" i="35"/>
  <c r="K138" i="34"/>
  <c r="L162" i="34"/>
  <c r="L171" i="34"/>
  <c r="K101" i="34"/>
  <c r="K195" i="35"/>
  <c r="L53" i="34"/>
  <c r="L191" i="34"/>
  <c r="K165" i="35"/>
  <c r="L138" i="34"/>
  <c r="K118" i="35"/>
  <c r="L188" i="35"/>
  <c r="L181" i="35"/>
  <c r="L142" i="34"/>
  <c r="L177" i="34"/>
  <c r="L73" i="35"/>
  <c r="K185" i="34"/>
  <c r="K60" i="32"/>
  <c r="L132" i="35"/>
  <c r="K25" i="35"/>
  <c r="L87" i="35"/>
  <c r="L106" i="35"/>
  <c r="L115" i="34"/>
  <c r="K62" i="31"/>
  <c r="K79" i="34"/>
  <c r="K143" i="35"/>
  <c r="K58" i="32"/>
  <c r="K37" i="34"/>
  <c r="L181" i="34"/>
  <c r="K135" i="35"/>
  <c r="L110" i="35"/>
  <c r="L65" i="31"/>
  <c r="K63" i="35"/>
  <c r="K60" i="33"/>
  <c r="L66" i="31"/>
  <c r="L158" i="35"/>
  <c r="K116" i="35"/>
  <c r="K147" i="34"/>
  <c r="K132" i="34"/>
  <c r="K79" i="35"/>
  <c r="L66" i="33"/>
  <c r="L93" i="34"/>
  <c r="L172" i="34"/>
  <c r="K178" i="34"/>
  <c r="K209" i="34"/>
  <c r="L129" i="34"/>
  <c r="L62" i="32"/>
  <c r="K140" i="34"/>
  <c r="K117" i="35"/>
  <c r="K206" i="35"/>
  <c r="L203" i="35"/>
  <c r="L124" i="34"/>
  <c r="K26" i="34"/>
  <c r="L23" i="34"/>
  <c r="L142" i="35"/>
  <c r="L29" i="34"/>
  <c r="K141" i="34"/>
  <c r="K193" i="34"/>
  <c r="L31" i="35"/>
  <c r="L37" i="34"/>
  <c r="K47" i="35"/>
  <c r="L176" i="35"/>
  <c r="L163" i="35"/>
  <c r="K65" i="32"/>
  <c r="L48" i="35"/>
  <c r="K28" i="35"/>
  <c r="K47" i="34"/>
  <c r="L63" i="31"/>
  <c r="L143" i="35"/>
  <c r="K70" i="34"/>
  <c r="K94" i="34"/>
  <c r="K59" i="35"/>
  <c r="K32" i="34"/>
  <c r="L199" i="35"/>
  <c r="K205" i="34"/>
  <c r="L69" i="35"/>
  <c r="L191" i="35"/>
  <c r="K76" i="35"/>
  <c r="L101" i="35"/>
  <c r="L119" i="35"/>
  <c r="K63" i="32"/>
  <c r="K110" i="34"/>
  <c r="L207" i="34"/>
  <c r="L204" i="35"/>
  <c r="K57" i="32"/>
  <c r="L114" i="34"/>
  <c r="K185" i="35"/>
  <c r="K160" i="35"/>
  <c r="K132" i="35"/>
  <c r="K207" i="35"/>
  <c r="L193" i="35"/>
  <c r="L80" i="35"/>
  <c r="L126" i="35"/>
  <c r="L148" i="35"/>
  <c r="K126" i="35"/>
  <c r="K104" i="34"/>
  <c r="L145" i="35"/>
  <c r="K96" i="35"/>
  <c r="L52" i="35"/>
  <c r="L87" i="34"/>
  <c r="L163" i="34"/>
  <c r="L194" i="35"/>
  <c r="L141" i="35"/>
  <c r="L145" i="34"/>
  <c r="K159" i="34"/>
  <c r="K94" i="35"/>
  <c r="L19" i="35"/>
  <c r="L153" i="35"/>
  <c r="K59" i="34"/>
  <c r="K95" i="34"/>
  <c r="K106" i="34"/>
  <c r="L208" i="35"/>
  <c r="L58" i="33"/>
  <c r="K85" i="35"/>
  <c r="K170" i="34"/>
  <c r="K34" i="35"/>
  <c r="K54" i="33"/>
  <c r="L184" i="34"/>
  <c r="L80" i="34"/>
  <c r="K149" i="34"/>
  <c r="L36" i="35"/>
  <c r="K61" i="35"/>
  <c r="L56" i="33"/>
  <c r="K60" i="35"/>
  <c r="K55" i="31"/>
  <c r="K126" i="34"/>
  <c r="L198" i="34"/>
  <c r="L107" i="34"/>
  <c r="L79" i="34"/>
  <c r="L130" i="34"/>
  <c r="K53" i="35"/>
  <c r="K194" i="34"/>
  <c r="K161" i="34"/>
  <c r="K134" i="34"/>
  <c r="K108" i="35"/>
  <c r="L23" i="35"/>
  <c r="L63" i="34"/>
  <c r="L206" i="34"/>
  <c r="L95" i="35"/>
  <c r="L186" i="35"/>
  <c r="L189" i="34"/>
  <c r="K72" i="35"/>
  <c r="K36" i="34"/>
  <c r="K114" i="35"/>
  <c r="K186" i="35"/>
  <c r="L97" i="34"/>
  <c r="L65" i="33"/>
  <c r="L24" i="34"/>
  <c r="L98" i="34"/>
  <c r="K145" i="35"/>
  <c r="K32" i="35"/>
  <c r="L31" i="33"/>
  <c r="K41" i="35"/>
  <c r="K36" i="35"/>
  <c r="L45" i="34"/>
  <c r="K64" i="32"/>
  <c r="L86" i="35"/>
  <c r="K123" i="35"/>
  <c r="L54" i="32"/>
  <c r="K167" i="34"/>
  <c r="L164" i="35"/>
  <c r="L120" i="35"/>
  <c r="K48" i="35"/>
  <c r="K175" i="34"/>
  <c r="K66" i="35"/>
  <c r="L47" i="34"/>
  <c r="K87" i="34"/>
  <c r="L118" i="34"/>
  <c r="K179" i="35"/>
  <c r="K58" i="34"/>
  <c r="L164" i="34"/>
  <c r="K176" i="34"/>
  <c r="L76" i="34"/>
  <c r="L154" i="35"/>
  <c r="K179" i="34"/>
  <c r="K83" i="35"/>
  <c r="L152" i="35"/>
  <c r="L59" i="34"/>
  <c r="L84" i="35"/>
  <c r="L178" i="34"/>
  <c r="K52" i="34"/>
  <c r="L179" i="35"/>
  <c r="L67" i="35"/>
  <c r="K134" i="35"/>
  <c r="L30" i="32"/>
  <c r="K104" i="35"/>
  <c r="L154" i="34"/>
  <c r="K202" i="35"/>
  <c r="L186" i="34"/>
  <c r="L109" i="35"/>
  <c r="K136" i="35"/>
  <c r="L156" i="35"/>
  <c r="K102" i="34"/>
  <c r="K77" i="35"/>
  <c r="L111" i="35"/>
  <c r="K39" i="35"/>
  <c r="L152" i="34"/>
  <c r="K67" i="35"/>
  <c r="K124" i="34"/>
  <c r="L127" i="34"/>
  <c r="K76" i="34"/>
  <c r="K127" i="34"/>
  <c r="L68" i="35"/>
  <c r="K66" i="32"/>
  <c r="L65" i="32"/>
  <c r="L201" i="35"/>
  <c r="L77" i="35"/>
  <c r="K142" i="35"/>
  <c r="K165" i="34"/>
  <c r="K121" i="34"/>
  <c r="K190" i="34"/>
  <c r="L149" i="35"/>
  <c r="L46" i="34"/>
  <c r="L177" i="35"/>
  <c r="L143" i="34"/>
  <c r="L166" i="34"/>
  <c r="K180" i="35"/>
  <c r="K40" i="34"/>
  <c r="K203" i="34"/>
  <c r="L165" i="31"/>
  <c r="L198" i="31"/>
  <c r="L36" i="33"/>
  <c r="L40" i="2"/>
  <c r="L21" i="35"/>
  <c r="L146" i="33"/>
  <c r="K37" i="33"/>
  <c r="L201" i="2"/>
  <c r="L21" i="2"/>
  <c r="L63" i="2"/>
  <c r="L93" i="2"/>
  <c r="K159" i="33"/>
  <c r="K136" i="31"/>
  <c r="L114" i="31"/>
  <c r="L24" i="33"/>
  <c r="K136" i="33"/>
  <c r="K154" i="33"/>
  <c r="K201" i="33"/>
  <c r="K100" i="31"/>
  <c r="K97" i="31"/>
  <c r="K177" i="32"/>
  <c r="K124" i="33"/>
  <c r="K132" i="31"/>
  <c r="L94" i="33"/>
  <c r="L114" i="33"/>
  <c r="K91" i="32"/>
  <c r="K46" i="33"/>
  <c r="K206" i="32"/>
  <c r="K108" i="31"/>
  <c r="K200" i="33"/>
  <c r="L44" i="31"/>
  <c r="K137" i="32"/>
  <c r="K162" i="31"/>
  <c r="K179" i="33"/>
  <c r="K41" i="31"/>
  <c r="K165" i="32"/>
  <c r="L132" i="32"/>
  <c r="K191" i="33"/>
  <c r="K118" i="31"/>
  <c r="L26" i="35"/>
  <c r="K76" i="33"/>
  <c r="L115" i="31"/>
  <c r="L131" i="31"/>
  <c r="L137" i="31"/>
  <c r="K150" i="32"/>
  <c r="K73" i="33"/>
  <c r="L126" i="31"/>
  <c r="L154" i="33"/>
  <c r="K118" i="33"/>
  <c r="K77" i="31"/>
  <c r="L166" i="31"/>
  <c r="L106" i="31"/>
  <c r="K85" i="31"/>
  <c r="K173" i="32"/>
  <c r="K128" i="32"/>
  <c r="L172" i="31"/>
  <c r="L111" i="32"/>
  <c r="L33" i="34"/>
  <c r="K39" i="31"/>
  <c r="K19" i="35"/>
  <c r="L134" i="33"/>
  <c r="L54" i="33"/>
  <c r="L130" i="32"/>
  <c r="K24" i="34"/>
  <c r="L186" i="31"/>
  <c r="K91" i="33"/>
  <c r="L129" i="33"/>
  <c r="L65" i="35"/>
  <c r="L93" i="33"/>
  <c r="L182" i="32"/>
  <c r="K72" i="32"/>
  <c r="K46" i="32"/>
  <c r="L33" i="31"/>
  <c r="K166" i="33"/>
  <c r="L46" i="33"/>
  <c r="L116" i="31"/>
  <c r="L110" i="32"/>
  <c r="L154" i="32"/>
  <c r="L184" i="33"/>
  <c r="K37" i="31"/>
  <c r="K109" i="31"/>
  <c r="K135" i="32"/>
  <c r="K82" i="33"/>
  <c r="L67" i="32"/>
  <c r="L103" i="31"/>
  <c r="K98" i="31"/>
  <c r="L31" i="32"/>
  <c r="L130" i="31"/>
  <c r="K42" i="31"/>
  <c r="L113" i="32"/>
  <c r="K106" i="33"/>
  <c r="L26" i="33"/>
  <c r="K134" i="32"/>
  <c r="K169" i="32"/>
  <c r="K204" i="33"/>
  <c r="L91" i="32"/>
  <c r="K67" i="33"/>
  <c r="L43" i="33"/>
  <c r="K120" i="33"/>
  <c r="K86" i="33"/>
  <c r="L140" i="31"/>
  <c r="L17" i="32"/>
  <c r="E9" i="32" s="1"/>
  <c r="E12" i="32" s="1"/>
  <c r="L136" i="32"/>
  <c r="K99" i="33"/>
  <c r="L177" i="32"/>
  <c r="K38" i="31"/>
  <c r="L150" i="31"/>
  <c r="L41" i="34"/>
  <c r="K51" i="31"/>
  <c r="K114" i="31"/>
  <c r="L123" i="33"/>
  <c r="L86" i="32"/>
  <c r="L53" i="32"/>
  <c r="L70" i="32"/>
  <c r="L91" i="33"/>
  <c r="K93" i="31"/>
  <c r="L99" i="31"/>
  <c r="L36" i="32"/>
  <c r="K210" i="33"/>
  <c r="L133" i="33"/>
  <c r="L18" i="31"/>
  <c r="L72" i="32"/>
  <c r="K167" i="31"/>
  <c r="K182" i="31"/>
  <c r="K200" i="32"/>
  <c r="K97" i="33"/>
  <c r="K77" i="33"/>
  <c r="L139" i="32"/>
  <c r="L36" i="31"/>
  <c r="L154" i="31"/>
  <c r="L168" i="33"/>
  <c r="L124" i="31"/>
  <c r="K80" i="32"/>
  <c r="L85" i="32"/>
  <c r="K159" i="31"/>
  <c r="K101" i="32"/>
  <c r="K176" i="31"/>
  <c r="L141" i="33"/>
  <c r="L163" i="33"/>
  <c r="K125" i="31"/>
  <c r="L50" i="31"/>
  <c r="K31" i="31"/>
  <c r="K48" i="32"/>
  <c r="L146" i="31"/>
  <c r="L205" i="32"/>
  <c r="K91" i="31"/>
  <c r="L181" i="31"/>
  <c r="K67" i="31"/>
  <c r="K119" i="32"/>
  <c r="L204" i="33"/>
  <c r="L172" i="33"/>
  <c r="L110" i="33"/>
  <c r="K29" i="2"/>
  <c r="K31" i="2"/>
  <c r="L35" i="2"/>
  <c r="K160" i="2"/>
  <c r="L85" i="2"/>
  <c r="K166" i="2"/>
  <c r="K108" i="2"/>
  <c r="K17" i="2"/>
  <c r="K134" i="2"/>
  <c r="L109" i="2"/>
  <c r="K111" i="2"/>
  <c r="K150" i="2"/>
  <c r="L116" i="2"/>
  <c r="K148" i="2"/>
  <c r="K133" i="2"/>
  <c r="L132" i="2"/>
  <c r="K85" i="2"/>
  <c r="K69" i="2"/>
  <c r="L47" i="2"/>
  <c r="L111" i="2"/>
  <c r="K99" i="2"/>
  <c r="L42" i="2"/>
  <c r="L37" i="2"/>
  <c r="K74" i="2"/>
  <c r="K45" i="2"/>
  <c r="L29" i="2"/>
  <c r="K110" i="2"/>
  <c r="K136" i="2"/>
  <c r="L120" i="2"/>
  <c r="K145" i="2"/>
  <c r="L178" i="2"/>
  <c r="L23" i="2"/>
  <c r="L57" i="2"/>
  <c r="K169" i="2"/>
  <c r="L106" i="2"/>
  <c r="K47" i="2"/>
  <c r="L160" i="2"/>
  <c r="L28" i="2"/>
  <c r="K120" i="2"/>
  <c r="K83" i="2"/>
  <c r="L107" i="2"/>
  <c r="L83" i="2"/>
  <c r="K195" i="2"/>
  <c r="K165" i="2"/>
  <c r="K41" i="2"/>
  <c r="K92" i="2"/>
  <c r="K147" i="2"/>
  <c r="K129" i="2"/>
  <c r="L174" i="2"/>
  <c r="K67" i="2"/>
  <c r="L182" i="2"/>
  <c r="K156" i="2"/>
  <c r="L118" i="2"/>
  <c r="L129" i="2"/>
  <c r="L114" i="2"/>
  <c r="K200" i="2"/>
  <c r="K26" i="2"/>
  <c r="L30" i="2"/>
  <c r="L138" i="2"/>
  <c r="L64" i="2"/>
  <c r="K89" i="2"/>
  <c r="K93" i="2"/>
  <c r="L177" i="2"/>
  <c r="L34" i="2"/>
  <c r="L121" i="2"/>
  <c r="K175" i="2"/>
  <c r="L127" i="2"/>
  <c r="K68" i="2"/>
  <c r="L97" i="2"/>
  <c r="L65" i="2"/>
  <c r="K141" i="2"/>
  <c r="K48" i="2"/>
  <c r="L76" i="2"/>
  <c r="K50" i="2"/>
  <c r="K211" i="2"/>
  <c r="L165" i="2"/>
  <c r="L208" i="2"/>
  <c r="K146" i="2"/>
  <c r="K125" i="2"/>
  <c r="L31" i="2"/>
  <c r="K71" i="2"/>
  <c r="L101" i="2"/>
  <c r="K33" i="2"/>
  <c r="L119" i="2"/>
  <c r="K107" i="2"/>
  <c r="K38" i="2"/>
  <c r="K36" i="2"/>
  <c r="K185" i="2"/>
  <c r="L25" i="2"/>
  <c r="L176" i="2"/>
  <c r="K56" i="2"/>
  <c r="K46" i="2"/>
  <c r="L206" i="2"/>
  <c r="L96" i="2"/>
  <c r="L183" i="2"/>
  <c r="L48" i="2"/>
  <c r="K131" i="2"/>
  <c r="K173" i="2"/>
  <c r="L112" i="2"/>
  <c r="K82" i="2"/>
  <c r="K142" i="2"/>
  <c r="L184" i="2"/>
  <c r="K72" i="2"/>
  <c r="L198" i="2"/>
  <c r="L148" i="2"/>
  <c r="L134" i="2"/>
  <c r="K25" i="2"/>
  <c r="L164" i="2"/>
  <c r="L50" i="2"/>
  <c r="L49" i="2"/>
  <c r="K94" i="2"/>
  <c r="K79" i="2"/>
  <c r="K114" i="2"/>
  <c r="K87" i="2"/>
  <c r="K27" i="2"/>
  <c r="K128" i="2"/>
  <c r="K96" i="2"/>
  <c r="K77" i="2"/>
  <c r="K189" i="2"/>
  <c r="L92" i="2"/>
  <c r="K44" i="2"/>
  <c r="L45" i="2"/>
  <c r="K49" i="2"/>
  <c r="L159" i="2"/>
  <c r="K112" i="2"/>
  <c r="K135" i="2"/>
  <c r="L154" i="2"/>
  <c r="K80" i="2"/>
  <c r="L89" i="2"/>
  <c r="L36" i="2"/>
  <c r="K63" i="2"/>
  <c r="K109" i="2"/>
  <c r="L205" i="2"/>
  <c r="L24" i="2"/>
  <c r="K19" i="2"/>
  <c r="L209" i="2"/>
  <c r="L61" i="2"/>
  <c r="K58" i="2"/>
  <c r="L185" i="2"/>
  <c r="L145" i="2"/>
  <c r="K28" i="2"/>
  <c r="K23" i="2"/>
  <c r="L207" i="2"/>
  <c r="L158" i="2"/>
  <c r="K123" i="2"/>
  <c r="K75" i="2"/>
  <c r="L60" i="2"/>
  <c r="L128" i="2"/>
  <c r="L51" i="2"/>
  <c r="K196" i="2"/>
  <c r="L211" i="2"/>
  <c r="K206" i="2"/>
  <c r="K138" i="2"/>
  <c r="K159" i="2"/>
  <c r="K34" i="2"/>
  <c r="K143" i="2"/>
  <c r="L194" i="2"/>
  <c r="K170" i="2"/>
  <c r="K151" i="2"/>
  <c r="L189" i="2"/>
  <c r="L46" i="2"/>
  <c r="K137" i="2"/>
  <c r="L162" i="2"/>
  <c r="L122" i="2"/>
  <c r="K209" i="2"/>
  <c r="K144" i="2"/>
  <c r="K32" i="2"/>
  <c r="K118" i="2"/>
  <c r="L32" i="2"/>
  <c r="L33" i="2"/>
  <c r="K180" i="2"/>
  <c r="L210" i="2"/>
  <c r="L27" i="2"/>
  <c r="K35" i="2"/>
  <c r="L195" i="2"/>
  <c r="L188" i="2"/>
  <c r="L78" i="2"/>
  <c r="K66" i="2"/>
  <c r="K197" i="2"/>
  <c r="L99" i="2"/>
  <c r="L179" i="2"/>
  <c r="L54" i="2"/>
  <c r="L197" i="2"/>
  <c r="L82" i="2"/>
  <c r="L52" i="2"/>
  <c r="L39" i="2"/>
  <c r="K193" i="2"/>
  <c r="K198" i="2"/>
  <c r="L149" i="2"/>
  <c r="L186" i="2"/>
  <c r="K78" i="2"/>
  <c r="L180" i="2"/>
  <c r="L98" i="2"/>
  <c r="L81" i="2"/>
  <c r="K194" i="2"/>
  <c r="L192" i="2"/>
  <c r="L199" i="2"/>
  <c r="L90" i="2"/>
  <c r="L115" i="2"/>
  <c r="K172" i="2"/>
  <c r="L20" i="2"/>
  <c r="K127" i="2"/>
  <c r="K21" i="2"/>
  <c r="L124" i="2"/>
  <c r="L19" i="2"/>
  <c r="L62" i="2"/>
  <c r="K62" i="2"/>
  <c r="L105" i="2"/>
  <c r="L131" i="2"/>
  <c r="L80" i="2"/>
  <c r="K20" i="2"/>
  <c r="K204" i="2"/>
  <c r="L191" i="2"/>
  <c r="L137" i="2"/>
  <c r="K140" i="2"/>
  <c r="K210" i="2"/>
  <c r="K171" i="2"/>
  <c r="K126" i="2"/>
  <c r="L125" i="2"/>
  <c r="K203" i="2"/>
  <c r="K139" i="2"/>
  <c r="K91" i="2"/>
  <c r="L153" i="2"/>
  <c r="L95" i="2"/>
  <c r="K208" i="2"/>
  <c r="L167" i="2"/>
  <c r="K104" i="2"/>
  <c r="K181" i="2"/>
  <c r="L26" i="2"/>
  <c r="K124" i="2"/>
  <c r="K164" i="2"/>
  <c r="L200" i="2"/>
  <c r="K57" i="2"/>
  <c r="L130" i="2"/>
  <c r="L126" i="2"/>
  <c r="K81" i="2"/>
  <c r="L18" i="2"/>
  <c r="K186" i="2"/>
  <c r="L190" i="2"/>
  <c r="K130" i="2"/>
  <c r="K163" i="2"/>
  <c r="L91" i="2"/>
  <c r="K84" i="2"/>
  <c r="K187" i="2"/>
  <c r="L72" i="2"/>
  <c r="K167" i="2"/>
  <c r="K182" i="2"/>
  <c r="L22" i="2"/>
  <c r="K115" i="2"/>
  <c r="K154" i="2"/>
  <c r="L163" i="2"/>
  <c r="L74" i="2"/>
  <c r="L70" i="2"/>
  <c r="L71" i="2"/>
  <c r="L103" i="2"/>
  <c r="L170" i="2"/>
  <c r="K76" i="2"/>
  <c r="K88" i="2"/>
  <c r="K153" i="2"/>
  <c r="K95" i="2"/>
  <c r="K207" i="2"/>
  <c r="K98" i="2"/>
  <c r="L108" i="2"/>
  <c r="K117" i="2"/>
  <c r="L161" i="2"/>
  <c r="L155" i="2"/>
  <c r="L157" i="2"/>
  <c r="K53" i="2"/>
  <c r="K119" i="2"/>
  <c r="L156" i="2"/>
  <c r="K102" i="2"/>
  <c r="K178" i="2"/>
  <c r="K18" i="2"/>
  <c r="K52" i="2"/>
  <c r="L84" i="2"/>
  <c r="L146" i="2"/>
  <c r="K101" i="2"/>
  <c r="L43" i="2"/>
  <c r="K65" i="2"/>
  <c r="K86" i="2"/>
  <c r="K97" i="2"/>
  <c r="L142" i="2"/>
  <c r="K152" i="2"/>
  <c r="L53" i="2"/>
  <c r="K122" i="2"/>
  <c r="K106" i="2"/>
  <c r="L181" i="2"/>
  <c r="L133" i="2"/>
  <c r="K184" i="2"/>
  <c r="K155" i="2"/>
  <c r="L140" i="2"/>
  <c r="L104" i="2"/>
  <c r="L88" i="2"/>
  <c r="K161" i="2"/>
  <c r="L38" i="2"/>
  <c r="K192" i="2"/>
  <c r="K202" i="2"/>
  <c r="K132" i="2"/>
  <c r="L150" i="2"/>
  <c r="L44" i="2"/>
  <c r="L171" i="2"/>
  <c r="L110" i="2"/>
  <c r="L77" i="2"/>
  <c r="K191" i="2"/>
  <c r="K30" i="2"/>
  <c r="K157" i="2"/>
  <c r="L79" i="2"/>
  <c r="L117" i="2"/>
  <c r="L136" i="2"/>
  <c r="L147" i="2"/>
  <c r="L151" i="2"/>
  <c r="L144" i="2"/>
  <c r="K24" i="2"/>
  <c r="K176" i="2"/>
  <c r="K43" i="2"/>
  <c r="L173" i="2"/>
  <c r="L113" i="2"/>
  <c r="K116" i="2"/>
  <c r="L86" i="2"/>
  <c r="L135" i="2"/>
  <c r="K60" i="2"/>
  <c r="K199" i="2"/>
  <c r="K201" i="2"/>
  <c r="K73" i="2"/>
  <c r="L204" i="2"/>
  <c r="L75" i="2"/>
  <c r="L56" i="2"/>
  <c r="K168" i="2"/>
  <c r="L193" i="2"/>
  <c r="L152" i="2"/>
  <c r="L58" i="2"/>
  <c r="K205" i="2"/>
  <c r="L55" i="2"/>
  <c r="K177" i="2"/>
  <c r="K55" i="2"/>
  <c r="K61" i="2"/>
  <c r="L196" i="2"/>
  <c r="K183" i="2"/>
  <c r="K162" i="2"/>
  <c r="L143" i="2"/>
  <c r="K64" i="2"/>
  <c r="L66" i="2"/>
  <c r="K37" i="2"/>
  <c r="L59" i="2"/>
  <c r="L166" i="2"/>
  <c r="K40" i="2"/>
  <c r="L17" i="2"/>
  <c r="E9" i="2" s="1"/>
  <c r="E12" i="2" s="1"/>
  <c r="K70" i="2"/>
  <c r="L139" i="2"/>
  <c r="K100" i="2"/>
  <c r="K190" i="2"/>
  <c r="L123" i="2"/>
  <c r="K90" i="2"/>
  <c r="K103" i="2"/>
  <c r="L100" i="2"/>
  <c r="L168" i="2"/>
  <c r="K42" i="2"/>
  <c r="L169" i="2"/>
  <c r="L73" i="2"/>
  <c r="L172" i="2"/>
  <c r="L67" i="2"/>
  <c r="K121" i="2"/>
  <c r="K158" i="2"/>
  <c r="L141" i="2"/>
  <c r="L187" i="2"/>
  <c r="K54" i="2"/>
  <c r="L202" i="2"/>
  <c r="L203" i="2"/>
  <c r="K39" i="2"/>
  <c r="L94" i="2"/>
  <c r="L41" i="2"/>
  <c r="L87" i="2"/>
  <c r="K51" i="2"/>
  <c r="L175" i="2"/>
  <c r="K149" i="2"/>
  <c r="F12" i="33" l="1"/>
  <c r="F14" i="30"/>
  <c r="G14" i="30" s="1"/>
  <c r="F16" i="30"/>
  <c r="G16" i="30" s="1"/>
  <c r="F12" i="35"/>
  <c r="B9" i="35"/>
  <c r="B12" i="35" s="1"/>
  <c r="F12" i="34"/>
  <c r="F15" i="30"/>
  <c r="G15" i="30" s="1"/>
  <c r="F12" i="31"/>
  <c r="F12" i="30"/>
  <c r="G12" i="30" s="1"/>
  <c r="B9" i="34"/>
  <c r="B12" i="34" s="1"/>
  <c r="B9" i="31"/>
  <c r="B12" i="31" s="1"/>
  <c r="B9" i="32"/>
  <c r="B12" i="32" s="1"/>
  <c r="F12" i="32"/>
  <c r="F13" i="30"/>
  <c r="G13" i="30" s="1"/>
  <c r="B9" i="33"/>
  <c r="B12" i="33" s="1"/>
  <c r="B9" i="2"/>
  <c r="B12" i="2" s="1"/>
  <c r="F12" i="2"/>
  <c r="F11" i="30"/>
  <c r="G11" i="30" s="1"/>
  <c r="C12" i="33" l="1"/>
  <c r="C14" i="30"/>
  <c r="D14" i="30" s="1"/>
  <c r="C12" i="32"/>
  <c r="C13" i="30"/>
  <c r="D13" i="30" s="1"/>
  <c r="C12" i="30"/>
  <c r="D12" i="30" s="1"/>
  <c r="C12" i="31"/>
  <c r="C12" i="34"/>
  <c r="C15" i="30"/>
  <c r="D15" i="30" s="1"/>
  <c r="C16" i="30"/>
  <c r="D16" i="30" s="1"/>
  <c r="C12" i="35"/>
  <c r="C12" i="2"/>
  <c r="C11" i="30"/>
  <c r="D11" i="30" s="1"/>
</calcChain>
</file>

<file path=xl/sharedStrings.xml><?xml version="1.0" encoding="utf-8"?>
<sst xmlns="http://schemas.openxmlformats.org/spreadsheetml/2006/main" count="1050" uniqueCount="93">
  <si>
    <t>Oferta</t>
  </si>
  <si>
    <t>Requerimiento de información</t>
  </si>
  <si>
    <t>Suscriptores</t>
  </si>
  <si>
    <t>Margen por usuario tras aplicar promociones (%)</t>
  </si>
  <si>
    <t>Ingresos</t>
  </si>
  <si>
    <t>Pagos mayoristas</t>
  </si>
  <si>
    <t>Costos de red</t>
  </si>
  <si>
    <t>Costos minoristas</t>
  </si>
  <si>
    <t>Costos totales</t>
  </si>
  <si>
    <t>Margen por usuario (%)</t>
  </si>
  <si>
    <t>¿Replicabilidad de la cartera?</t>
  </si>
  <si>
    <t>PRUEBA DE REPLICABILIDAD: BANDA ANCHA</t>
  </si>
  <si>
    <t>DESCRIPCIÓN DEL MODELO</t>
  </si>
  <si>
    <t>Estructura del modelo</t>
  </si>
  <si>
    <t>Hoja</t>
  </si>
  <si>
    <t>Descripción</t>
  </si>
  <si>
    <t>Resultados</t>
  </si>
  <si>
    <t>Requerimientos de información</t>
  </si>
  <si>
    <t>Ofertas insignia</t>
  </si>
  <si>
    <t>Supuestos</t>
  </si>
  <si>
    <t>Leyenda</t>
  </si>
  <si>
    <t>Insumos del IFT</t>
  </si>
  <si>
    <t>Parámetros aleatorios del IFT fijos durante el período de referencia. Contiene información sin procesar.</t>
  </si>
  <si>
    <t>Insumos del AEP</t>
  </si>
  <si>
    <t xml:space="preserve">Información remitida por el AEP. Contiene información sin procesar. </t>
  </si>
  <si>
    <t>Celda de ayuda</t>
  </si>
  <si>
    <t>Contiene información de soporte.</t>
  </si>
  <si>
    <t>Cálculos</t>
  </si>
  <si>
    <t>Cálculos del modelo.</t>
  </si>
  <si>
    <t>X-check</t>
  </si>
  <si>
    <t>Cálculos de chequeo y consistencia.</t>
  </si>
  <si>
    <t>Contiene opciones a escoger en el modelo.</t>
  </si>
  <si>
    <t>Totales</t>
  </si>
  <si>
    <t>Celdas que agregan subcategorías.</t>
  </si>
  <si>
    <t>Celdas con resultados del modelo.</t>
  </si>
  <si>
    <t>Actualizar tarifas mayoristas e insumos</t>
  </si>
  <si>
    <t>Notas</t>
  </si>
  <si>
    <t>REQUERIMIENTOS DE INFORMACIÓN &gt;&gt;</t>
  </si>
  <si>
    <t>Período de referencia</t>
  </si>
  <si>
    <t>Inicio de período</t>
  </si>
  <si>
    <t>Fin de período</t>
  </si>
  <si>
    <t>Promedio</t>
  </si>
  <si>
    <t>Usuarios</t>
  </si>
  <si>
    <t>Ir a Ofertas insignia &gt;&gt;</t>
  </si>
  <si>
    <t>Los datos empleados en el modelo son ficticios.</t>
  </si>
  <si>
    <t>Los ingresos están expresados sin impuestos y en moneda nacional a menos que se especifique lo contrario.</t>
  </si>
  <si>
    <t>Nombre de SMR:</t>
  </si>
  <si>
    <t>RESULTADOS &gt;&gt;</t>
  </si>
  <si>
    <t>Ir a Resultados &gt;&gt;</t>
  </si>
  <si>
    <t>Modalidad de acceso</t>
  </si>
  <si>
    <t>SAIB Nacional</t>
  </si>
  <si>
    <t>SAIB Regional</t>
  </si>
  <si>
    <t>SAIB Local</t>
  </si>
  <si>
    <t>Desagregación compartida del bucle local</t>
  </si>
  <si>
    <t>Desagregación total del bucle local</t>
  </si>
  <si>
    <t>Desagregación virtual del bucle local</t>
  </si>
  <si>
    <t>Celdas de apoyo</t>
  </si>
  <si>
    <t>RESULTADOS PRUEBA  - SERVICIOS MAYORISTAS</t>
  </si>
  <si>
    <t>Nota: En esta hoja el IFT copiará las celdas de resultados de la hoja "Resultados (Agregado)" para cada una de las ofertas (máximo 50 ofertas).</t>
  </si>
  <si>
    <t>PRUEBA DE REPLICABILIDAD - BANDA ANCHA: SAIB NACIONAL</t>
  </si>
  <si>
    <t>Nombre de SMR</t>
  </si>
  <si>
    <t>Insumo de la prueba individual</t>
  </si>
  <si>
    <t>Resumen</t>
  </si>
  <si>
    <t>Consolidado</t>
  </si>
  <si>
    <t>Informacion reportada por el AEP para la seleccion de ofertas insignia</t>
  </si>
  <si>
    <t>Informacion procedende de las pruebas individuales (hoja "Resultados (Agregado)")</t>
  </si>
  <si>
    <t>Resumen de resultados para cada Servicio Mayorista Regulado (SMR)</t>
  </si>
  <si>
    <t>Cálculo de prueba para oferta insignia referente al SAIB Nacional</t>
  </si>
  <si>
    <t>Cálculo de prueba para oferta insignia referente al SAIB Regional</t>
  </si>
  <si>
    <t>Cálculo de prueba para oferta insignia referente al SAIB Local</t>
  </si>
  <si>
    <t>Cálculo de prueba para oferta insignia referente al servicio de Desagregación Compartida del Bucle Local</t>
  </si>
  <si>
    <t>Cálculo de prueba para oferta insignia referente al servicio de Desagregación Total del Bucle Local</t>
  </si>
  <si>
    <t>Actualizar información de ofertas insignia</t>
  </si>
  <si>
    <t>Rellenar insumos procedentes de las pruebas individuales</t>
  </si>
  <si>
    <t>Ir a Consolidado Resultados &gt;&gt;</t>
  </si>
  <si>
    <t>Peso de la oferta (Ingresos)</t>
  </si>
  <si>
    <t>Peso de la oferta (Usuarios)</t>
  </si>
  <si>
    <t>Oferta insignia según usuarios</t>
  </si>
  <si>
    <t>Oferta insignia según ingresos</t>
  </si>
  <si>
    <t>Ranking (Usuarios)</t>
  </si>
  <si>
    <t>Ranking (Ingresos)</t>
  </si>
  <si>
    <t>PRUEBA DE REPLICABILIDAD - BANDA ANCHA: DESAGREGACION COMPARTIDA DEL BUCLE LOCAL</t>
  </si>
  <si>
    <t>PRUEBA DE REPLICABILIDAD - BANDA ANCHA: DESAGREGACION TOTAL DEL BUCLE LOCAL</t>
  </si>
  <si>
    <t>PRUEBA DE REPLICABILIDAD - BANDA ANCHA: DESAGREGACION VIRTUAL DEL BUCLE LOCAL</t>
  </si>
  <si>
    <t>PRUEBA DE REPLICABILIDAD - BANDA ANCHA: SAIB Regional</t>
  </si>
  <si>
    <t>PRUEBA DE REPLICABILIDAD - BANDA ANCHA: SAIB Local</t>
  </si>
  <si>
    <t>Cálculo de prueba para oferta insignia referente al servicio de Desagregación Virtual del Bucle Local. Solo aplica a ofertas con una velocidad de descarga anunciada igual o mayor a 200 Mbit/s</t>
  </si>
  <si>
    <t>Nota: Información a rellenar por el AEPT relativa al promedio de los últimos 6 meses (máximo 50 ofertas)</t>
  </si>
  <si>
    <t>Oferta 4</t>
  </si>
  <si>
    <t>Oferta 3</t>
  </si>
  <si>
    <t>Oferta 2</t>
  </si>
  <si>
    <t>Oferta 1</t>
  </si>
  <si>
    <t>Este modelo Excel ha sido desarrollado por Frontier Economics considerando las propuestas de actualización sometidas a Consulta Pública por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</si>
</sst>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80A]#,##0"/>
    <numFmt numFmtId="166" formatCode="0.0%"/>
  </numFmts>
  <fonts count="43" x14ac:knownFonts="1">
    <font>
      <sz val="11"/>
      <color theme="1"/>
      <name val="Calibri"/>
      <family val="2"/>
      <scheme val="minor"/>
    </font>
    <font>
      <sz val="11"/>
      <color theme="1"/>
      <name val="Calibri"/>
      <family val="2"/>
      <scheme val="minor"/>
    </font>
    <font>
      <sz val="10"/>
      <name val="Arial"/>
      <family val="2"/>
    </font>
    <font>
      <i/>
      <sz val="10"/>
      <color theme="1"/>
      <name val="Arial"/>
      <family val="2"/>
    </font>
    <font>
      <b/>
      <sz val="10"/>
      <color rgb="FF007B87"/>
      <name val="Arial"/>
      <family val="2"/>
    </font>
    <font>
      <b/>
      <sz val="10"/>
      <color theme="1"/>
      <name val="Arial"/>
      <family val="2"/>
    </font>
    <font>
      <sz val="10"/>
      <color rgb="FF37424A"/>
      <name val="Arial"/>
      <family val="2"/>
    </font>
    <font>
      <b/>
      <sz val="10"/>
      <color theme="8"/>
      <name val="Arial"/>
      <family val="2"/>
    </font>
    <font>
      <sz val="11"/>
      <color theme="1"/>
      <name val="Arial"/>
      <family val="2"/>
    </font>
    <font>
      <b/>
      <sz val="10"/>
      <color theme="2"/>
      <name val="Arial"/>
      <family val="2"/>
    </font>
    <font>
      <b/>
      <sz val="12"/>
      <color rgb="FFFFFFFF"/>
      <name val="Arial"/>
      <family val="2"/>
    </font>
    <font>
      <b/>
      <sz val="16"/>
      <color theme="0"/>
      <name val="Arial"/>
      <family val="2"/>
    </font>
    <font>
      <sz val="10"/>
      <color theme="1"/>
      <name val="Arial"/>
      <family val="2"/>
    </font>
    <font>
      <sz val="11"/>
      <color theme="0"/>
      <name val="Calibri"/>
      <family val="2"/>
      <scheme val="minor"/>
    </font>
    <font>
      <sz val="10"/>
      <name val="Arial"/>
      <family val="2"/>
    </font>
    <font>
      <u/>
      <sz val="10"/>
      <color theme="10"/>
      <name val="Arial"/>
      <family val="2"/>
    </font>
    <font>
      <b/>
      <sz val="12"/>
      <color theme="1"/>
      <name val="Arial"/>
      <family val="2"/>
    </font>
    <font>
      <b/>
      <u/>
      <sz val="10"/>
      <color theme="0"/>
      <name val="Arial"/>
      <family val="2"/>
    </font>
    <font>
      <b/>
      <u/>
      <sz val="10"/>
      <color theme="1"/>
      <name val="Arial"/>
      <family val="2"/>
    </font>
    <font>
      <u/>
      <sz val="10"/>
      <color theme="1"/>
      <name val="Arial"/>
      <family val="2"/>
    </font>
    <font>
      <b/>
      <sz val="10"/>
      <name val="Arial"/>
      <family val="2"/>
    </font>
    <font>
      <sz val="10"/>
      <color indexed="12"/>
      <name val="Arial"/>
      <family val="2"/>
    </font>
    <font>
      <sz val="10"/>
      <color rgb="FF0000FF"/>
      <name val="Arial"/>
      <family val="2"/>
    </font>
    <font>
      <sz val="10"/>
      <color theme="3"/>
      <name val="Arial"/>
      <family val="2"/>
    </font>
    <font>
      <i/>
      <sz val="10"/>
      <name val="Arial"/>
      <family val="2"/>
    </font>
    <font>
      <b/>
      <sz val="22"/>
      <color theme="0"/>
      <name val="Calibri"/>
      <family val="2"/>
      <scheme val="minor"/>
    </font>
    <font>
      <sz val="10"/>
      <name val="Calibri"/>
      <family val="2"/>
      <scheme val="minor"/>
    </font>
    <font>
      <b/>
      <sz val="22"/>
      <color theme="0"/>
      <name val="Arial"/>
      <family val="2"/>
    </font>
    <font>
      <b/>
      <sz val="10"/>
      <color rgb="FF808080"/>
      <name val="Arial"/>
      <family val="2"/>
    </font>
    <font>
      <sz val="10"/>
      <color indexed="23"/>
      <name val="Arial"/>
      <family val="2"/>
    </font>
    <font>
      <i/>
      <sz val="10"/>
      <color theme="0" tint="-0.499984740745262"/>
      <name val="Arial"/>
      <family val="2"/>
    </font>
    <font>
      <sz val="10"/>
      <color theme="2"/>
      <name val="Arial"/>
      <family val="2"/>
    </font>
    <font>
      <sz val="10"/>
      <color rgb="FF0000E1"/>
      <name val="Arial"/>
      <family val="2"/>
    </font>
    <font>
      <b/>
      <sz val="10"/>
      <color theme="0"/>
      <name val="Arial"/>
      <family val="2"/>
    </font>
    <font>
      <sz val="10"/>
      <name val="Arial"/>
      <family val="2"/>
    </font>
    <font>
      <b/>
      <sz val="10"/>
      <color rgb="FF000000"/>
      <name val="Arial"/>
      <family val="2"/>
    </font>
    <font>
      <i/>
      <sz val="10"/>
      <color rgb="FF707276"/>
      <name val="Arial"/>
      <family val="2"/>
    </font>
    <font>
      <sz val="10"/>
      <name val="Calibri"/>
      <family val="2"/>
    </font>
    <font>
      <sz val="10"/>
      <color rgb="FF2841F6"/>
      <name val="Arial"/>
      <family val="2"/>
    </font>
    <font>
      <b/>
      <sz val="10"/>
      <color rgb="FF0000E1"/>
      <name val="Arial"/>
      <family val="2"/>
    </font>
    <font>
      <b/>
      <sz val="10"/>
      <color rgb="FF374254"/>
      <name val="Arial"/>
      <family val="2"/>
    </font>
    <font>
      <sz val="10"/>
      <color rgb="FFE83F35"/>
      <name val="Arial"/>
      <family val="2"/>
    </font>
    <font>
      <sz val="10"/>
      <color rgb="FF374254"/>
      <name val="Arial"/>
      <family val="2"/>
    </font>
  </fonts>
  <fills count="21">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bgColor rgb="FF000000"/>
      </patternFill>
    </fill>
    <fill>
      <patternFill patternType="solid">
        <fgColor theme="9"/>
        <bgColor indexed="64"/>
      </patternFill>
    </fill>
    <fill>
      <patternFill patternType="solid">
        <fgColor theme="3"/>
        <bgColor indexed="64"/>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7"/>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rgb="FF000000"/>
      </patternFill>
    </fill>
    <fill>
      <patternFill patternType="solid">
        <fgColor theme="3" tint="0.79998168889431442"/>
        <bgColor indexed="64"/>
      </patternFill>
    </fill>
    <fill>
      <patternFill patternType="solid">
        <fgColor theme="3" tint="0.59999389629810485"/>
        <bgColor indexed="64"/>
      </patternFill>
    </fill>
  </fills>
  <borders count="10">
    <border>
      <left/>
      <right/>
      <top/>
      <bottom/>
      <diagonal/>
    </border>
    <border>
      <left/>
      <right/>
      <top/>
      <bottom style="thick">
        <color theme="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theme="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diagonal/>
    </border>
    <border>
      <left/>
      <right/>
      <top/>
      <bottom style="thin">
        <color indexed="64"/>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1" fillId="6" borderId="0" applyNumberFormat="0" applyAlignment="0" applyProtection="0"/>
    <xf numFmtId="0" fontId="13" fillId="8" borderId="0" applyNumberFormat="0" applyBorder="0" applyAlignment="0" applyProtection="0"/>
    <xf numFmtId="0" fontId="14" fillId="0" borderId="0"/>
    <xf numFmtId="0" fontId="15" fillId="0" borderId="0" applyNumberFormat="0" applyFill="0" applyBorder="0" applyAlignment="0" applyProtection="0"/>
    <xf numFmtId="0" fontId="11" fillId="10" borderId="0" applyNumberFormat="0" applyAlignment="0" applyProtection="0"/>
    <xf numFmtId="0" fontId="2" fillId="0" borderId="0"/>
    <xf numFmtId="0" fontId="16" fillId="12" borderId="1" applyNumberFormat="0" applyAlignment="0" applyProtection="0"/>
    <xf numFmtId="43" fontId="21" fillId="16" borderId="0"/>
    <xf numFmtId="43" fontId="23" fillId="0" borderId="0"/>
    <xf numFmtId="43" fontId="2"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4" fillId="0" borderId="0"/>
  </cellStyleXfs>
  <cellXfs count="107">
    <xf numFmtId="0" fontId="0" fillId="0" borderId="0" xfId="0"/>
    <xf numFmtId="0" fontId="5" fillId="0" borderId="0" xfId="3" applyFont="1" applyAlignment="1">
      <alignment horizontal="center" vertical="center" wrapText="1"/>
    </xf>
    <xf numFmtId="0" fontId="6" fillId="2" borderId="0" xfId="3" applyFont="1" applyFill="1" applyAlignment="1">
      <alignment horizontal="left" vertical="top" wrapText="1"/>
    </xf>
    <xf numFmtId="164" fontId="6" fillId="2" borderId="0" xfId="4" applyNumberFormat="1" applyFont="1" applyFill="1" applyBorder="1" applyAlignment="1">
      <alignment horizontal="right" vertical="top"/>
    </xf>
    <xf numFmtId="165" fontId="6" fillId="2" borderId="0" xfId="3" applyNumberFormat="1" applyFont="1" applyFill="1" applyAlignment="1">
      <alignment horizontal="right" vertical="top"/>
    </xf>
    <xf numFmtId="0" fontId="8" fillId="0" borderId="0" xfId="0" applyFont="1"/>
    <xf numFmtId="0" fontId="5" fillId="0" borderId="0" xfId="3" applyFont="1" applyFill="1" applyAlignment="1">
      <alignment horizontal="center" vertical="center" wrapText="1"/>
    </xf>
    <xf numFmtId="9" fontId="0" fillId="0" borderId="0" xfId="0" applyNumberFormat="1"/>
    <xf numFmtId="9" fontId="0" fillId="0" borderId="0" xfId="2" applyNumberFormat="1" applyFont="1"/>
    <xf numFmtId="0" fontId="7" fillId="4" borderId="0" xfId="3" applyFont="1" applyFill="1" applyAlignment="1">
      <alignment horizontal="center"/>
    </xf>
    <xf numFmtId="9" fontId="1" fillId="0" borderId="0" xfId="2" applyNumberFormat="1" applyFont="1" applyAlignment="1">
      <alignment horizontal="center"/>
    </xf>
    <xf numFmtId="0" fontId="10" fillId="5" borderId="0" xfId="3" applyFont="1" applyFill="1"/>
    <xf numFmtId="0" fontId="11" fillId="7" borderId="0" xfId="5" applyFill="1"/>
    <xf numFmtId="164" fontId="0" fillId="0" borderId="0" xfId="1" applyNumberFormat="1" applyFont="1"/>
    <xf numFmtId="0" fontId="4" fillId="2" borderId="0" xfId="3" applyFont="1" applyFill="1" applyAlignment="1">
      <alignment horizontal="left" vertical="center" wrapText="1"/>
    </xf>
    <xf numFmtId="0" fontId="14" fillId="0" borderId="0" xfId="7"/>
    <xf numFmtId="0" fontId="5" fillId="9" borderId="0" xfId="10" applyFont="1" applyFill="1"/>
    <xf numFmtId="0" fontId="4" fillId="0" borderId="0" xfId="7" applyFont="1" applyAlignment="1">
      <alignment horizontal="left" vertical="top" wrapText="1"/>
    </xf>
    <xf numFmtId="0" fontId="12" fillId="9" borderId="0" xfId="7" applyFont="1" applyFill="1" applyAlignment="1">
      <alignment wrapText="1"/>
    </xf>
    <xf numFmtId="0" fontId="18" fillId="15" borderId="0" xfId="8" applyFont="1" applyFill="1" applyAlignment="1">
      <alignment horizontal="left" vertical="center" wrapText="1"/>
    </xf>
    <xf numFmtId="0" fontId="19" fillId="16" borderId="0" xfId="8" applyFont="1" applyFill="1" applyAlignment="1">
      <alignment horizontal="left" vertical="center" wrapText="1" indent="1"/>
    </xf>
    <xf numFmtId="0" fontId="2" fillId="0" borderId="0" xfId="7" applyFont="1"/>
    <xf numFmtId="0" fontId="12" fillId="9" borderId="0" xfId="7" applyFont="1" applyFill="1" applyAlignment="1">
      <alignment vertical="center" wrapText="1"/>
    </xf>
    <xf numFmtId="0" fontId="14" fillId="9" borderId="0" xfId="7" applyFill="1"/>
    <xf numFmtId="0" fontId="12" fillId="0" borderId="0" xfId="7" applyFont="1" applyAlignment="1">
      <alignment vertical="center" wrapText="1"/>
    </xf>
    <xf numFmtId="43" fontId="2" fillId="9" borderId="0" xfId="14" applyFill="1" applyAlignment="1">
      <alignment vertical="center"/>
    </xf>
    <xf numFmtId="43" fontId="24" fillId="9" borderId="0" xfId="14" applyFont="1" applyFill="1" applyAlignment="1">
      <alignment vertical="center"/>
    </xf>
    <xf numFmtId="43" fontId="20" fillId="9" borderId="0" xfId="14" applyFont="1" applyFill="1" applyAlignment="1">
      <alignment vertical="center"/>
    </xf>
    <xf numFmtId="43" fontId="7" fillId="3" borderId="0" xfId="14" applyFont="1" applyFill="1" applyAlignment="1">
      <alignment vertical="center"/>
    </xf>
    <xf numFmtId="0" fontId="20" fillId="0" borderId="0" xfId="7" applyFont="1"/>
    <xf numFmtId="0" fontId="19" fillId="16" borderId="0" xfId="8" applyFont="1" applyFill="1" applyAlignment="1">
      <alignment vertical="center"/>
    </xf>
    <xf numFmtId="0" fontId="20" fillId="0" borderId="0" xfId="7" applyFont="1" applyAlignment="1">
      <alignment vertical="center"/>
    </xf>
    <xf numFmtId="0" fontId="2" fillId="9" borderId="0" xfId="7" applyFont="1" applyFill="1" applyAlignment="1">
      <alignment horizontal="left"/>
    </xf>
    <xf numFmtId="0" fontId="11" fillId="7" borderId="0" xfId="9" applyFill="1"/>
    <xf numFmtId="0" fontId="16" fillId="14" borderId="4" xfId="11" applyFill="1" applyBorder="1"/>
    <xf numFmtId="0" fontId="25" fillId="17" borderId="0" xfId="7" applyFont="1" applyFill="1"/>
    <xf numFmtId="0" fontId="26" fillId="17" borderId="0" xfId="7" applyFont="1" applyFill="1"/>
    <xf numFmtId="0" fontId="27" fillId="17" borderId="0" xfId="3" applyFont="1" applyFill="1"/>
    <xf numFmtId="0" fontId="17" fillId="7" borderId="0" xfId="8" applyFont="1" applyFill="1" applyAlignment="1">
      <alignment horizontal="left" vertical="center" wrapText="1"/>
    </xf>
    <xf numFmtId="9" fontId="12" fillId="0" borderId="0" xfId="2" applyNumberFormat="1" applyFont="1" applyAlignment="1">
      <alignment horizontal="center"/>
    </xf>
    <xf numFmtId="0" fontId="0" fillId="0" borderId="0" xfId="0" applyFont="1"/>
    <xf numFmtId="9" fontId="3" fillId="0" borderId="0" xfId="2" applyFont="1"/>
    <xf numFmtId="0" fontId="12" fillId="9" borderId="0" xfId="0" applyFont="1" applyFill="1" applyAlignment="1">
      <alignment horizontal="left" vertical="center"/>
    </xf>
    <xf numFmtId="0" fontId="20" fillId="0" borderId="0" xfId="0" applyFont="1"/>
    <xf numFmtId="0" fontId="29" fillId="9" borderId="0" xfId="0" applyFont="1" applyFill="1" applyAlignment="1">
      <alignment horizontal="center"/>
    </xf>
    <xf numFmtId="43" fontId="22" fillId="13" borderId="0" xfId="12" applyFont="1" applyFill="1" applyAlignment="1">
      <alignment vertical="center"/>
    </xf>
    <xf numFmtId="43" fontId="23" fillId="0" borderId="0" xfId="12" applyFont="1" applyFill="1" applyAlignment="1">
      <alignment vertical="center"/>
    </xf>
    <xf numFmtId="43" fontId="30" fillId="9" borderId="0" xfId="13" applyFont="1" applyFill="1" applyAlignment="1">
      <alignment vertical="center"/>
    </xf>
    <xf numFmtId="43" fontId="31" fillId="16" borderId="0" xfId="12" applyFont="1" applyAlignment="1">
      <alignment vertical="center"/>
    </xf>
    <xf numFmtId="14" fontId="32" fillId="13" borderId="0" xfId="0" applyNumberFormat="1" applyFont="1" applyFill="1" applyAlignment="1">
      <alignment horizontal="center"/>
    </xf>
    <xf numFmtId="0" fontId="5" fillId="9" borderId="0" xfId="0" applyFont="1" applyFill="1" applyAlignment="1" applyProtection="1">
      <alignment horizontal="center" vertical="center" wrapText="1"/>
      <protection locked="0"/>
    </xf>
    <xf numFmtId="0" fontId="0" fillId="9" borderId="0" xfId="0" applyFont="1" applyFill="1"/>
    <xf numFmtId="0" fontId="5" fillId="9" borderId="0" xfId="6" applyFont="1" applyFill="1" applyAlignment="1">
      <alignment horizontal="center" vertical="center"/>
    </xf>
    <xf numFmtId="0" fontId="31" fillId="9" borderId="0" xfId="0" applyFont="1" applyFill="1" applyAlignment="1" applyProtection="1">
      <alignment horizontal="center" vertical="center" wrapText="1"/>
      <protection locked="0"/>
    </xf>
    <xf numFmtId="14" fontId="31" fillId="9" borderId="0" xfId="0" applyNumberFormat="1" applyFont="1" applyFill="1" applyAlignment="1" applyProtection="1">
      <alignment horizontal="center" vertical="center" wrapText="1"/>
      <protection locked="0"/>
    </xf>
    <xf numFmtId="41" fontId="23" fillId="0" borderId="0" xfId="18" applyNumberFormat="1" applyFont="1" applyBorder="1" applyProtection="1">
      <protection locked="0"/>
    </xf>
    <xf numFmtId="41" fontId="2" fillId="0" borderId="0" xfId="0" applyNumberFormat="1" applyFont="1"/>
    <xf numFmtId="43" fontId="30" fillId="9" borderId="0" xfId="13" applyFont="1" applyFill="1" applyAlignment="1">
      <alignment horizontal="center" vertical="center" wrapText="1"/>
    </xf>
    <xf numFmtId="164" fontId="30" fillId="9" borderId="0" xfId="13" applyNumberFormat="1" applyFont="1" applyFill="1" applyAlignment="1">
      <alignment horizontal="center" vertical="center"/>
    </xf>
    <xf numFmtId="0" fontId="0" fillId="9" borderId="0" xfId="0" applyFill="1"/>
    <xf numFmtId="9" fontId="30" fillId="9" borderId="0" xfId="2" applyFont="1" applyFill="1" applyAlignment="1">
      <alignment vertical="center"/>
    </xf>
    <xf numFmtId="1" fontId="30" fillId="9" borderId="0" xfId="2" applyNumberFormat="1" applyFont="1" applyFill="1" applyAlignment="1">
      <alignment vertical="center"/>
    </xf>
    <xf numFmtId="0" fontId="25" fillId="7" borderId="0" xfId="19" applyFont="1" applyFill="1"/>
    <xf numFmtId="0" fontId="34" fillId="7" borderId="0" xfId="19" applyFill="1"/>
    <xf numFmtId="0" fontId="27" fillId="7" borderId="0" xfId="3" applyFont="1" applyFill="1"/>
    <xf numFmtId="0" fontId="9" fillId="0" borderId="0" xfId="3" applyFont="1"/>
    <xf numFmtId="0" fontId="35" fillId="0" borderId="0" xfId="3" applyFont="1"/>
    <xf numFmtId="0" fontId="2" fillId="0" borderId="0" xfId="0" applyFont="1"/>
    <xf numFmtId="0" fontId="33" fillId="12" borderId="0" xfId="0" applyFont="1" applyFill="1"/>
    <xf numFmtId="0" fontId="2" fillId="12" borderId="0" xfId="0" applyFont="1" applyFill="1"/>
    <xf numFmtId="0" fontId="4" fillId="2" borderId="0" xfId="3" applyFont="1" applyFill="1" applyAlignment="1">
      <alignment horizontal="left" vertical="top" wrapText="1"/>
    </xf>
    <xf numFmtId="43" fontId="36" fillId="9" borderId="0" xfId="13" applyFont="1" applyFill="1" applyAlignment="1">
      <alignment vertical="center"/>
    </xf>
    <xf numFmtId="0" fontId="37" fillId="0" borderId="0" xfId="0" applyFont="1"/>
    <xf numFmtId="0" fontId="37" fillId="9" borderId="0" xfId="0" applyFont="1" applyFill="1"/>
    <xf numFmtId="14" fontId="38" fillId="9" borderId="0" xfId="0" applyNumberFormat="1" applyFont="1" applyFill="1" applyAlignment="1">
      <alignment horizontal="center"/>
    </xf>
    <xf numFmtId="164" fontId="32" fillId="13" borderId="0" xfId="4" applyNumberFormat="1" applyFont="1" applyFill="1" applyBorder="1" applyAlignment="1">
      <alignment horizontal="right" vertical="top"/>
    </xf>
    <xf numFmtId="165" fontId="32" fillId="13" borderId="0" xfId="3" applyNumberFormat="1" applyFont="1" applyFill="1" applyAlignment="1">
      <alignment horizontal="right" vertical="top"/>
    </xf>
    <xf numFmtId="165" fontId="32" fillId="18" borderId="0" xfId="3" applyNumberFormat="1" applyFont="1" applyFill="1" applyAlignment="1">
      <alignment horizontal="right"/>
    </xf>
    <xf numFmtId="9" fontId="39" fillId="13" borderId="0" xfId="2" applyFont="1" applyFill="1" applyBorder="1" applyAlignment="1" applyProtection="1">
      <alignment horizontal="center"/>
    </xf>
    <xf numFmtId="0" fontId="0" fillId="0" borderId="8" xfId="0" applyBorder="1"/>
    <xf numFmtId="0" fontId="0" fillId="0" borderId="9" xfId="0" applyBorder="1"/>
    <xf numFmtId="10" fontId="30" fillId="9" borderId="0" xfId="2" applyNumberFormat="1" applyFont="1" applyFill="1" applyAlignment="1">
      <alignment vertical="center"/>
    </xf>
    <xf numFmtId="165" fontId="23" fillId="0" borderId="0" xfId="3" applyNumberFormat="1" applyFont="1" applyFill="1" applyAlignment="1">
      <alignment horizontal="right" vertical="top"/>
    </xf>
    <xf numFmtId="0" fontId="5" fillId="16" borderId="0" xfId="0" applyFont="1" applyFill="1" applyAlignment="1">
      <alignment horizontal="left" wrapText="1"/>
    </xf>
    <xf numFmtId="0" fontId="0" fillId="16" borderId="0" xfId="0" applyFill="1"/>
    <xf numFmtId="0" fontId="5" fillId="0" borderId="0" xfId="0" applyFont="1" applyAlignment="1">
      <alignment horizontal="center" vertical="center" wrapText="1"/>
    </xf>
    <xf numFmtId="0" fontId="0" fillId="0" borderId="0" xfId="0" applyFill="1"/>
    <xf numFmtId="0" fontId="19" fillId="19" borderId="0" xfId="8" applyFont="1" applyFill="1" applyAlignment="1">
      <alignment horizontal="left" vertical="center" wrapText="1" indent="2"/>
    </xf>
    <xf numFmtId="0" fontId="18" fillId="20" borderId="0" xfId="8" applyFont="1" applyFill="1" applyAlignment="1">
      <alignment horizontal="left" vertical="center" wrapText="1" indent="1"/>
    </xf>
    <xf numFmtId="166" fontId="3" fillId="0" borderId="0" xfId="2" applyNumberFormat="1" applyFont="1"/>
    <xf numFmtId="0" fontId="37" fillId="0" borderId="0" xfId="0" applyFont="1" applyFill="1" applyAlignment="1">
      <alignment horizontal="center"/>
    </xf>
    <xf numFmtId="0" fontId="5" fillId="16" borderId="0" xfId="0" applyFont="1" applyFill="1" applyAlignment="1">
      <alignment horizontal="left"/>
    </xf>
    <xf numFmtId="14" fontId="32" fillId="0" borderId="0" xfId="0" applyNumberFormat="1" applyFont="1" applyAlignment="1">
      <alignment horizontal="center"/>
    </xf>
    <xf numFmtId="9" fontId="12" fillId="0" borderId="0" xfId="2" applyFont="1" applyAlignment="1">
      <alignment horizontal="center"/>
    </xf>
    <xf numFmtId="0" fontId="40" fillId="0" borderId="0" xfId="3" applyFont="1"/>
    <xf numFmtId="3" fontId="41" fillId="9" borderId="0" xfId="3" applyNumberFormat="1" applyFont="1" applyFill="1" applyAlignment="1" applyProtection="1">
      <alignment horizontal="center"/>
      <protection locked="0"/>
    </xf>
    <xf numFmtId="0" fontId="42" fillId="0" borderId="0" xfId="0" applyFont="1"/>
    <xf numFmtId="9" fontId="6" fillId="2" borderId="0" xfId="2" applyFont="1" applyFill="1" applyAlignment="1">
      <alignment horizontal="right" vertical="top"/>
    </xf>
    <xf numFmtId="0" fontId="5" fillId="11" borderId="2" xfId="15" applyFont="1" applyFill="1" applyBorder="1" applyAlignment="1">
      <alignment horizontal="left" vertical="center" wrapText="1"/>
    </xf>
    <xf numFmtId="0" fontId="5" fillId="11" borderId="3" xfId="15" applyFont="1" applyFill="1" applyBorder="1" applyAlignment="1">
      <alignment horizontal="left" vertical="center" wrapText="1"/>
    </xf>
    <xf numFmtId="0" fontId="2" fillId="9" borderId="0" xfId="7" applyFont="1" applyFill="1" applyAlignment="1">
      <alignment horizontal="left" vertical="center" wrapText="1"/>
    </xf>
    <xf numFmtId="0" fontId="5" fillId="10" borderId="0" xfId="3" applyFont="1" applyFill="1" applyAlignment="1">
      <alignment horizontal="center" vertical="center" wrapText="1"/>
    </xf>
    <xf numFmtId="0" fontId="31" fillId="2" borderId="0" xfId="3" applyFont="1" applyFill="1" applyAlignment="1">
      <alignment horizontal="center" vertical="top" wrapText="1"/>
    </xf>
    <xf numFmtId="0" fontId="28" fillId="11" borderId="5" xfId="0" applyFont="1" applyFill="1" applyBorder="1" applyAlignment="1">
      <alignment horizontal="left" vertical="center" wrapText="1"/>
    </xf>
    <xf numFmtId="0" fontId="28" fillId="11" borderId="6" xfId="0" applyFont="1" applyFill="1" applyBorder="1" applyAlignment="1">
      <alignment horizontal="left" vertical="center" wrapText="1"/>
    </xf>
    <xf numFmtId="0" fontId="28" fillId="11" borderId="7" xfId="0" applyFont="1" applyFill="1" applyBorder="1" applyAlignment="1">
      <alignment horizontal="left" vertical="center" wrapText="1"/>
    </xf>
    <xf numFmtId="0" fontId="33" fillId="12" borderId="0" xfId="6" applyFont="1" applyFill="1" applyAlignment="1">
      <alignment horizontal="center" vertical="center"/>
    </xf>
  </cellXfs>
  <cellStyles count="20">
    <cellStyle name="Calculation cell" xfId="14" xr:uid="{B6B8DBB2-6FCF-4591-8FCA-86BE379C06B7}"/>
    <cellStyle name="Comma 2" xfId="18" xr:uid="{BE129FB9-78E2-46C9-9393-9D318398078D}"/>
    <cellStyle name="Comma 5" xfId="17" xr:uid="{E82D0D97-CAE8-4469-82F6-F741B5F1EDC7}"/>
    <cellStyle name="Énfasis3" xfId="6" builtinId="37"/>
    <cellStyle name="Heading 1 2" xfId="5" xr:uid="{CDFFC881-0361-4A16-A747-A30CC0D1BE82}"/>
    <cellStyle name="Heading 1 3" xfId="9" xr:uid="{8D59F83A-4556-4996-965E-82F7F8E62C59}"/>
    <cellStyle name="Heading 2 2" xfId="11" xr:uid="{9F8B53EB-C307-4B4A-9E99-71074F1002CA}"/>
    <cellStyle name="Help cell" xfId="13" xr:uid="{4D83FE1E-9FD1-4B59-8A57-3FBB163FD8F8}"/>
    <cellStyle name="Hipervínculo" xfId="8" builtinId="8"/>
    <cellStyle name="Millares" xfId="1" builtinId="3"/>
    <cellStyle name="Millares 2 2" xfId="4" xr:uid="{903EFD3A-8B5B-4D00-B2CD-1D5F849DDCAE}"/>
    <cellStyle name="Normal" xfId="0" builtinId="0"/>
    <cellStyle name="Normal 2" xfId="3" xr:uid="{0414AC00-2792-44C3-881E-C45913E1E1AB}"/>
    <cellStyle name="Normal 3" xfId="7" xr:uid="{343C279B-5198-4941-AC58-448257C76168}"/>
    <cellStyle name="Normal 4" xfId="10" xr:uid="{66E82F3A-C49A-4B13-8109-790628714F5F}"/>
    <cellStyle name="Normal 4 2" xfId="15" xr:uid="{C6AFFEE1-BA6E-4988-A039-140D2EC68244}"/>
    <cellStyle name="Normal 5" xfId="19" xr:uid="{2C1DF4BE-1BA5-4F70-9FB4-540B8BA39F54}"/>
    <cellStyle name="Normal 7" xfId="16" xr:uid="{330DD159-4DD7-4C49-8868-036580765275}"/>
    <cellStyle name="Porcentaje" xfId="2" builtinId="5"/>
    <cellStyle name="User input" xfId="12" xr:uid="{8ECFA9A9-D2A9-4748-B62C-5D1BC77A53BB}"/>
  </cellStyles>
  <dxfs count="62">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s>
  <tableStyles count="0" defaultTableStyle="TableStyleMedium2" defaultPivotStyle="PivotStyleLight16"/>
  <colors>
    <mruColors>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theme" Target="theme/theme1.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0" Type="http://schemas.openxmlformats.org/officeDocument/2006/relationships/externalLink" Target="externalLinks/externalLink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1%20%206540%20D-4%20Impuesto%20diferido"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rojects\Projects-12\P12-1907\Work\09%20Model%20development\Core%20model\spd-mdcc-BU%20LRIC%20model%20for%20the%20ILR%2023122014-1359%20STC.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cba-usr\usr\MSOffice\Mis%20documentos\pre-t99\CIF'S01MAY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yectosift/Usuarios/luis.gonzalez/Downloads/modelocostosserviciomayoristaarrendamientoed_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ontrol%20Ingresos%202011/12Diciembre11/Cierre/INTERCONEXION%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Original/Infinitum%20Negocio%202S2019.xls?D33EB9CF" TargetMode="External"/><Relationship Id="rId1" Type="http://schemas.openxmlformats.org/officeDocument/2006/relationships/externalLinkPath" Target="file:///\\D33EB9CF\Infinitum%20Negocio%202S2019.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171121.xlsx?8B7C10FC" TargetMode="External"/><Relationship Id="rId1" Type="http://schemas.openxmlformats.org/officeDocument/2006/relationships/externalLinkPath" Target="file:///\\8B7C10FC\spd%20-%20Prueba%20Replicablidad%20Banda%20Ancha%202021%20ex%20ante%20-%20171121.xlsx"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021221.xlsx?8B7C10FC" TargetMode="External"/><Relationship Id="rId1" Type="http://schemas.openxmlformats.org/officeDocument/2006/relationships/externalLinkPath" Target="file:///\\8B7C10FC\spd%20-%20Prueba%20Replicablidad%20Banda%20Ancha%202021%20ex%20ante%20-%200212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OLIVAR\Users\opolivar\Documents\SEPARACI&#211;N%20CONTABLE%20TELMEX\SEPARACI&#211;N%20CONTABLE%202018\Mis%20documentos\SUBSIDIARIAS\CONSERTEL\2001\Z%203%20balance%20y%20res.%20Reclasificaciones%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cxdc02\3.0%20contabilidad\Documents%20and%20Settings\egardunotorres\Desktop\C&#233;dula%20Pagos%20Prov%20IEM.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tbr-nt\finanzas\Control%20patrimonial\Arrendamientos\Contratos\arrendamientos%20no%20identific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ARL98\Concil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rabia\c\Mis%20documentos\MIFLEX\99\octubre\prod\REVSOTOCT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rontiereconomics-my.sharepoint.com/SERGIO/INTER/INTERCIA/2001/INTOCT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rontiereconomics-my.sharepoint.com/Angeles%20Gin/Nueva%20metodolog&#237;a/2013/Reportes%20de%20Ingresos%20y%20Gastos%202013%20v%20entre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sheetName val="Depreciación"/>
      <sheetName val="Resumen"/>
      <sheetName val="Diferido D-4 DTT"/>
      <sheetName val="Dif Dic 06 Base Calc Dic 05 "/>
      <sheetName val="070406 Balanza Detalle Diciembr"/>
      <sheetName val="Cedula Activo Dic 06 Aud"/>
      <sheetName val="XREF"/>
      <sheetName val="Tickmarks"/>
    </sheetNames>
    <sheetDataSet>
      <sheetData sheetId="0" refreshError="1"/>
      <sheetData sheetId="1"/>
      <sheetData sheetId="2"/>
      <sheetData sheetId="3">
        <row r="12">
          <cell r="E12">
            <v>21881674.174921848</v>
          </cell>
        </row>
        <row r="13">
          <cell r="C13">
            <v>6723829.8399999999</v>
          </cell>
        </row>
      </sheetData>
      <sheetData sheetId="4"/>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cenario manager &amp; Results"/>
      <sheetName val="Sensitivity_input"/>
      <sheetName val="Sensitivity_output"/>
      <sheetName val="Demand module (DEM)"/>
      <sheetName val="DEM - Assumptions and inputs"/>
      <sheetName val="DEM - Assumptions"/>
      <sheetName val="DEM - Calculations"/>
      <sheetName val="DEM - Voice by tech"/>
      <sheetName val="DEM - Broadband by tech"/>
      <sheetName val="DEM - Corporate by tech"/>
      <sheetName val="DEM - Outputs"/>
      <sheetName val="DEM - National by Tech"/>
      <sheetName val="DEM - Customers by PoP"/>
      <sheetName val="DEM - Customers by DP"/>
      <sheetName val="DEM - CU to rem agg node (FTTC)"/>
      <sheetName val="DEM - CU to PoP (legacy)"/>
      <sheetName val="DEM - FTTH-GPON to PoP"/>
      <sheetName val="DEM - FTTH-P2P to PoP"/>
      <sheetName val="Network dimensioning (ND)"/>
      <sheetName val="ND - Inputs and settings"/>
      <sheetName val="ND - Settings"/>
      <sheetName val="ND - Technical assumptions"/>
      <sheetName val="ND - Access equipment input"/>
      <sheetName val="ND - GPON splitters"/>
      <sheetName val="Quality of Service Factors"/>
      <sheetName val="ND - Network dimensioning"/>
      <sheetName val="ND - Node mapping"/>
      <sheetName val="ND - Remote equipment"/>
      <sheetName val="ND - GPON P2P RN-Agg"/>
      <sheetName val="ND - MSAN CU"/>
      <sheetName val="ND - Aggregation Equipment"/>
      <sheetName val="ND - IP Edge equipment"/>
      <sheetName val="ND - IP Core equipment"/>
      <sheetName val="ND - BRAS equipment"/>
      <sheetName val="ND - Other equipment"/>
      <sheetName val="ND - Output"/>
      <sheetName val="ND - Equipment summary"/>
      <sheetName val="Costing (CO)"/>
      <sheetName val="CO - Inputs and settings"/>
      <sheetName val="CO - Settings"/>
      <sheetName val="CO - Classifications"/>
      <sheetName val="CO - Mappings"/>
      <sheetName val="CO - Volume inputs"/>
      <sheetName val="CO - Equipment summary"/>
      <sheetName val="CO - Equipment cost inputs"/>
      <sheetName val="CO - Network costing"/>
      <sheetName val="CO - Volume by Element"/>
      <sheetName val="CO - Capex"/>
      <sheetName val="CO - Capex annualisation"/>
      <sheetName val="CO - Network element costing"/>
      <sheetName val="CO - Service Costing"/>
      <sheetName val="CO - Network service costing"/>
      <sheetName val="CO - Product costing"/>
      <sheetName val="Pure LRIC calculation"/>
      <sheetName val="Inputs for number of POPs"/>
      <sheetName val="POP - Customers by POP"/>
      <sheetName val="POP - Customers by DP"/>
      <sheetName val="POP - GPON splitters"/>
      <sheetName val="POP - Equipment"/>
      <sheetName val="POP - Node mapping"/>
      <sheetName val="POP - Distance for joints"/>
      <sheetName val="END"/>
      <sheetName val="CHART - voice lines"/>
      <sheetName val="Outputs"/>
    </sheetNames>
    <sheetDataSet>
      <sheetData sheetId="0" refreshError="1"/>
      <sheetData sheetId="1" refreshError="1"/>
      <sheetData sheetId="2">
        <row r="46">
          <cell r="C46">
            <v>9.11E-2</v>
          </cell>
        </row>
        <row r="50">
          <cell r="C50">
            <v>2.5000000000000001E-2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6">
          <cell r="C26">
            <v>0.02</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QUETE INFORM."/>
      <sheetName val="INFORMACION POR EMPRESA"/>
      <sheetName val="CIF-1"/>
      <sheetName val="CIF-2"/>
      <sheetName val="CIF-3"/>
      <sheetName val="CIF-4RES"/>
      <sheetName val="CIF-4BAL"/>
      <sheetName val="ANEXO 1"/>
      <sheetName val="ANEXO-2"/>
      <sheetName val="ANEXO-3"/>
      <sheetName val="ANEXO-4"/>
      <sheetName val="ANEXO-5"/>
      <sheetName val="ANEXO-6"/>
      <sheetName val="ANEXO-7"/>
      <sheetName val="ANEXO-8"/>
      <sheetName val="DATOS OP HIST"/>
      <sheetName val="EVOL TARIFAS"/>
      <sheetName val="C塅䕃⹌塅"/>
      <sheetName val="1 BCE-CLA"/>
      <sheetName val="IP telephony"/>
      <sheetName val="Plan1"/>
    </sheetNames>
    <sheetDataSet>
      <sheetData sheetId="0"/>
      <sheetData sheetId="1"/>
      <sheetData sheetId="2"/>
      <sheetData sheetId="3" refreshError="1"/>
      <sheetData sheetId="4" refreshError="1">
        <row r="1">
          <cell r="A1" t="str">
            <v>TELECOMUNICACIONES DE GUATEMALA, S.A.</v>
          </cell>
        </row>
        <row r="2">
          <cell r="A2" t="str">
            <v>ESTADO DE RESULTADOS INSTITUCIONAL</v>
          </cell>
          <cell r="I2" t="str">
            <v>CIF: 3</v>
          </cell>
        </row>
        <row r="3">
          <cell r="A3" t="str">
            <v>(QUETZALES)</v>
          </cell>
        </row>
        <row r="5">
          <cell r="A5" t="str">
            <v>MES MAYO</v>
          </cell>
          <cell r="C5" t="str">
            <v xml:space="preserve">% </v>
          </cell>
          <cell r="E5" t="str">
            <v>ACUMULADO MAYO</v>
          </cell>
          <cell r="G5" t="str">
            <v xml:space="preserve">% </v>
          </cell>
          <cell r="I5" t="str">
            <v>%</v>
          </cell>
        </row>
        <row r="6">
          <cell r="A6" t="str">
            <v>REAL</v>
          </cell>
          <cell r="B6" t="str">
            <v>PTO.</v>
          </cell>
          <cell r="C6" t="str">
            <v xml:space="preserve">DE </v>
          </cell>
          <cell r="D6" t="str">
            <v>CONCEPTO</v>
          </cell>
          <cell r="E6" t="str">
            <v>REAL</v>
          </cell>
          <cell r="F6" t="str">
            <v>PTO.</v>
          </cell>
          <cell r="G6" t="str">
            <v xml:space="preserve">DE </v>
          </cell>
          <cell r="H6" t="str">
            <v>META</v>
          </cell>
          <cell r="I6" t="str">
            <v>CUMPLIM.</v>
          </cell>
        </row>
        <row r="7">
          <cell r="A7">
            <v>1999</v>
          </cell>
          <cell r="B7">
            <v>1999</v>
          </cell>
          <cell r="C7" t="str">
            <v>AVA.</v>
          </cell>
          <cell r="E7">
            <v>1999</v>
          </cell>
          <cell r="F7">
            <v>1999</v>
          </cell>
          <cell r="G7" t="str">
            <v>AVA.</v>
          </cell>
          <cell r="H7">
            <v>1999</v>
          </cell>
          <cell r="I7" t="str">
            <v>S/META</v>
          </cell>
        </row>
        <row r="9">
          <cell r="D9" t="str">
            <v>INGRESOS TOTALES</v>
          </cell>
        </row>
        <row r="10">
          <cell r="A10">
            <v>50510864</v>
          </cell>
          <cell r="B10">
            <v>39727273</v>
          </cell>
          <cell r="C10">
            <v>1.2714405038573879</v>
          </cell>
          <cell r="D10" t="str">
            <v>TELEFONIA LOCAL</v>
          </cell>
        </row>
        <row r="11">
          <cell r="A11">
            <v>21445409</v>
          </cell>
          <cell r="B11">
            <v>21571743</v>
          </cell>
          <cell r="C11">
            <v>0.99414354231830038</v>
          </cell>
          <cell r="D11" t="str">
            <v>TELEFONIA ITERURBANA</v>
          </cell>
        </row>
        <row r="12">
          <cell r="A12">
            <v>32260099</v>
          </cell>
          <cell r="B12">
            <v>28585428</v>
          </cell>
          <cell r="C12">
            <v>1.1285504978270746</v>
          </cell>
          <cell r="D12" t="str">
            <v>TELEFONIA INTERNACIONAL (SALIDA(</v>
          </cell>
        </row>
        <row r="13">
          <cell r="A13">
            <v>18714387</v>
          </cell>
          <cell r="B13">
            <v>14035684</v>
          </cell>
          <cell r="C13">
            <v>1.3333434266545185</v>
          </cell>
          <cell r="D13" t="str">
            <v>TELEFONIA INTERNACIONAL (ENTRADA)</v>
          </cell>
        </row>
        <row r="14">
          <cell r="A14">
            <v>6111244</v>
          </cell>
          <cell r="B14">
            <v>9739742</v>
          </cell>
          <cell r="C14">
            <v>0.62745440279629583</v>
          </cell>
          <cell r="D14" t="str">
            <v>CONEXIONES DE LINEAS</v>
          </cell>
        </row>
        <row r="15">
          <cell r="A15">
            <v>733872</v>
          </cell>
          <cell r="B15">
            <v>560891</v>
          </cell>
          <cell r="C15">
            <v>1.3084039501436109</v>
          </cell>
          <cell r="D15" t="str">
            <v>SERVICIOS DIGITALES</v>
          </cell>
        </row>
        <row r="16">
          <cell r="A16">
            <v>1457685</v>
          </cell>
          <cell r="B16">
            <v>2670218</v>
          </cell>
          <cell r="C16">
            <v>0.54590486619444556</v>
          </cell>
          <cell r="D16" t="str">
            <v>TELEFONIA PUBLICA</v>
          </cell>
        </row>
        <row r="17">
          <cell r="A17">
            <v>8000000</v>
          </cell>
          <cell r="D17" t="str">
            <v>TRANSMISION DE DATOS</v>
          </cell>
        </row>
        <row r="18">
          <cell r="A18">
            <v>1080956</v>
          </cell>
          <cell r="B18">
            <v>3450699</v>
          </cell>
          <cell r="C18">
            <v>0.31325711109546212</v>
          </cell>
          <cell r="D18" t="str">
            <v>OTROS INGRESOS (CIF 4)</v>
          </cell>
        </row>
        <row r="19">
          <cell r="A19">
            <v>-564473</v>
          </cell>
          <cell r="B19">
            <v>-326467</v>
          </cell>
          <cell r="C19">
            <v>1.7290354002089032</v>
          </cell>
          <cell r="D19" t="str">
            <v>REDUCCIONES Y REBAJAS</v>
          </cell>
        </row>
        <row r="20">
          <cell r="A20">
            <v>139750043</v>
          </cell>
          <cell r="B20">
            <v>120015211</v>
          </cell>
          <cell r="C20">
            <v>1.1644360896886645</v>
          </cell>
          <cell r="D20" t="str">
            <v>SUMA</v>
          </cell>
        </row>
        <row r="22">
          <cell r="D22" t="str">
            <v>COSTOS Y GASTOS TOTALES</v>
          </cell>
        </row>
        <row r="23">
          <cell r="A23">
            <v>0</v>
          </cell>
          <cell r="B23">
            <v>0</v>
          </cell>
          <cell r="D23" t="str">
            <v>SUELDOS Y SALARIOS</v>
          </cell>
        </row>
        <row r="24">
          <cell r="A24">
            <v>0</v>
          </cell>
          <cell r="B24">
            <v>0</v>
          </cell>
          <cell r="D24" t="str">
            <v>PRESTACIONES</v>
          </cell>
        </row>
        <row r="25">
          <cell r="A25">
            <v>0</v>
          </cell>
          <cell r="B25">
            <v>0</v>
          </cell>
          <cell r="D25" t="str">
            <v>ATENCIONES A EMPLEADOS</v>
          </cell>
        </row>
        <row r="26">
          <cell r="D26" t="str">
            <v>DEPRECIACION Y AMORTIZACION</v>
          </cell>
        </row>
        <row r="27">
          <cell r="D27" t="str">
            <v>ASESORIA Y ASISTENCIA TECNICA</v>
          </cell>
        </row>
        <row r="28">
          <cell r="D28" t="str">
            <v>MANTENIMIENTO</v>
          </cell>
        </row>
        <row r="29">
          <cell r="D29" t="str">
            <v>SUMINISTROS</v>
          </cell>
        </row>
        <row r="30">
          <cell r="D30" t="str">
            <v>SERVICIOS PUBLICOS</v>
          </cell>
        </row>
        <row r="31">
          <cell r="D31" t="str">
            <v>IMPUESTOS</v>
          </cell>
        </row>
        <row r="32">
          <cell r="D32" t="str">
            <v>ARRENDAMIENTOS</v>
          </cell>
        </row>
        <row r="33">
          <cell r="D33" t="str">
            <v>GASTOS Y COMISIONES BANCARIAS</v>
          </cell>
        </row>
        <row r="34">
          <cell r="D34" t="str">
            <v>GASTOS POR UTILIZACION DE SIST. SATELITAL</v>
          </cell>
        </row>
        <row r="35">
          <cell r="D35" t="str">
            <v>SERVICIOS DE TERCEROS</v>
          </cell>
        </row>
        <row r="36">
          <cell r="D36" t="str">
            <v>OTROS SERVICIOS DIVERSOS</v>
          </cell>
        </row>
        <row r="37">
          <cell r="D37" t="str">
            <v>SEGUROS</v>
          </cell>
        </row>
        <row r="38">
          <cell r="D38" t="str">
            <v>PUBLICIDAD Y RELACIONES</v>
          </cell>
        </row>
        <row r="39">
          <cell r="D39" t="str">
            <v>GASTOS DE TRANSPORTE</v>
          </cell>
        </row>
        <row r="40">
          <cell r="D40" t="str">
            <v>GASTOS DE VEHICULOS</v>
          </cell>
        </row>
        <row r="41">
          <cell r="D41" t="str">
            <v>OTROS GASTOS (CIF 4)</v>
          </cell>
        </row>
        <row r="42">
          <cell r="A42">
            <v>0</v>
          </cell>
          <cell r="B42">
            <v>0</v>
          </cell>
          <cell r="D42" t="str">
            <v>SUMA</v>
          </cell>
        </row>
        <row r="44">
          <cell r="A44">
            <v>0</v>
          </cell>
          <cell r="B44">
            <v>0</v>
          </cell>
          <cell r="D44" t="str">
            <v>UTILIDAD DE OPERACION</v>
          </cell>
        </row>
        <row r="45">
          <cell r="A45">
            <v>0</v>
          </cell>
          <cell r="B45">
            <v>0</v>
          </cell>
          <cell r="D45" t="str">
            <v>EBITDA</v>
          </cell>
        </row>
        <row r="47">
          <cell r="A47">
            <v>0</v>
          </cell>
          <cell r="B47">
            <v>0</v>
          </cell>
          <cell r="D47" t="str">
            <v>PAGO HONORARIOS LUCA</v>
          </cell>
        </row>
        <row r="48">
          <cell r="A48">
            <v>0</v>
          </cell>
          <cell r="B48">
            <v>0</v>
          </cell>
          <cell r="D48" t="str">
            <v>COSTO OPERADOR TELMEX</v>
          </cell>
        </row>
        <row r="50">
          <cell r="A50">
            <v>0</v>
          </cell>
          <cell r="B50">
            <v>0</v>
          </cell>
          <cell r="D50" t="str">
            <v>CTO. INT. DE FINANCIAMIENTO</v>
          </cell>
        </row>
        <row r="51">
          <cell r="A51">
            <v>0</v>
          </cell>
          <cell r="B51">
            <v>0</v>
          </cell>
          <cell r="D51" t="str">
            <v>INTERESES PAGADOS</v>
          </cell>
        </row>
        <row r="52">
          <cell r="A52">
            <v>0</v>
          </cell>
          <cell r="B52">
            <v>0</v>
          </cell>
          <cell r="D52" t="str">
            <v>INTERESES COBRADOS</v>
          </cell>
        </row>
        <row r="53">
          <cell r="A53">
            <v>0</v>
          </cell>
          <cell r="B53">
            <v>0</v>
          </cell>
          <cell r="D53" t="str">
            <v>DIFERENCIA EN CAMBIOS</v>
          </cell>
        </row>
        <row r="54">
          <cell r="A54">
            <v>0</v>
          </cell>
          <cell r="B54">
            <v>0</v>
          </cell>
        </row>
        <row r="55">
          <cell r="A55">
            <v>0</v>
          </cell>
          <cell r="B55">
            <v>0</v>
          </cell>
          <cell r="D55" t="str">
            <v>SUMA</v>
          </cell>
        </row>
        <row r="57">
          <cell r="A57">
            <v>0</v>
          </cell>
          <cell r="B57">
            <v>0</v>
          </cell>
          <cell r="D57" t="str">
            <v>UTILIDAD ANTES DE IMPUESTOS</v>
          </cell>
        </row>
        <row r="58">
          <cell r="A58">
            <v>0</v>
          </cell>
          <cell r="B58">
            <v>0</v>
          </cell>
        </row>
        <row r="59">
          <cell r="A59">
            <v>0</v>
          </cell>
          <cell r="B59">
            <v>0</v>
          </cell>
          <cell r="D59" t="str">
            <v xml:space="preserve">IMPUESTOS </v>
          </cell>
        </row>
        <row r="60">
          <cell r="A60">
            <v>0</v>
          </cell>
          <cell r="B60">
            <v>0</v>
          </cell>
          <cell r="D60" t="str">
            <v>I S R</v>
          </cell>
        </row>
        <row r="61">
          <cell r="A61">
            <v>0</v>
          </cell>
          <cell r="B61">
            <v>0</v>
          </cell>
          <cell r="D61" t="str">
            <v>SUMA</v>
          </cell>
        </row>
        <row r="62">
          <cell r="A62">
            <v>0</v>
          </cell>
          <cell r="B62">
            <v>0</v>
          </cell>
        </row>
        <row r="63">
          <cell r="A63">
            <v>0</v>
          </cell>
          <cell r="B63">
            <v>0</v>
          </cell>
          <cell r="D63" t="str">
            <v>UTILIDAD NETA</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V"/>
      <sheetName val="S"/>
      <sheetName val="Data input panel"/>
      <sheetName val="Listas "/>
      <sheetName val="Inputs de costos evitables"/>
      <sheetName val="Cálculos ED"/>
      <sheetName val="Benchmarks"/>
      <sheetName val="Datos de Telmex --&gt;"/>
      <sheetName val="7 VF incluye PMP"/>
      <sheetName val="Clientes_x_AB 2014"/>
      <sheetName val="Clientes_x_AB 2015"/>
      <sheetName val="V.1"/>
      <sheetName val="V.4"/>
      <sheetName val="Cálculo de descuentos"/>
      <sheetName val="Data_input_panel"/>
      <sheetName val="Listas_"/>
      <sheetName val="Inputs_de_costos_evitables"/>
      <sheetName val="Cálculos_ED"/>
      <sheetName val="Datos_de_Telmex_--&gt;"/>
      <sheetName val="7_VF_incluye_PMP"/>
      <sheetName val="Clientes_x_AB_2014"/>
      <sheetName val="Clientes_x_AB_2015"/>
      <sheetName val="V_1"/>
      <sheetName val="V_4"/>
      <sheetName val="Cálculo_de_descuentos"/>
      <sheetName val="Data_input_panel1"/>
      <sheetName val="Listas_1"/>
      <sheetName val="Inputs_de_costos_evitables1"/>
      <sheetName val="Cálculos_ED1"/>
      <sheetName val="Datos_de_Telmex_--&gt;1"/>
      <sheetName val="7_VF_incluye_PMP1"/>
      <sheetName val="Clientes_x_AB_20141"/>
      <sheetName val="Clientes_x_AB_20151"/>
      <sheetName val="V_11"/>
      <sheetName val="V_41"/>
      <sheetName val="Cálculo_de_descuentos1"/>
      <sheetName val="Data_input_panel2"/>
      <sheetName val="Listas_2"/>
      <sheetName val="Inputs_de_costos_evitables2"/>
      <sheetName val="Cálculos_ED2"/>
      <sheetName val="Datos_de_Telmex_--&gt;2"/>
      <sheetName val="7_VF_incluye_PMP2"/>
      <sheetName val="Clientes_x_AB_20142"/>
      <sheetName val="Clientes_x_AB_20152"/>
      <sheetName val="V_12"/>
      <sheetName val="V_42"/>
      <sheetName val="Cálculo_de_descuentos2"/>
      <sheetName val="Data_input_panel3"/>
      <sheetName val="Listas_3"/>
      <sheetName val="Inputs_de_costos_evitables3"/>
      <sheetName val="Cálculos_ED3"/>
      <sheetName val="Datos_de_Telmex_--&gt;3"/>
      <sheetName val="7_VF_incluye_PMP3"/>
      <sheetName val="Clientes_x_AB_20143"/>
      <sheetName val="Clientes_x_AB_20153"/>
      <sheetName val="V_13"/>
      <sheetName val="V_43"/>
      <sheetName val="Cálculo_de_descuentos3"/>
      <sheetName val="Data_input_panel4"/>
      <sheetName val="Listas_4"/>
      <sheetName val="Inputs_de_costos_evitables4"/>
      <sheetName val="Cálculos_ED4"/>
      <sheetName val="Datos_de_Telmex_--&gt;4"/>
      <sheetName val="7_VF_incluye_PMP4"/>
      <sheetName val="Clientes_x_AB_20144"/>
      <sheetName val="Clientes_x_AB_20154"/>
      <sheetName val="V_14"/>
      <sheetName val="V_44"/>
      <sheetName val="Cálculo_de_descuentos4"/>
    </sheetNames>
    <sheetDataSet>
      <sheetData sheetId="0"/>
      <sheetData sheetId="1"/>
      <sheetData sheetId="2"/>
      <sheetData sheetId="3"/>
      <sheetData sheetId="4"/>
      <sheetData sheetId="5"/>
      <sheetData sheetId="6">
        <row r="13">
          <cell r="E13" t="str">
            <v>9.6 kbps (LEA)</v>
          </cell>
        </row>
        <row r="14">
          <cell r="E14" t="str">
            <v>Subrate 9.6 kbps</v>
          </cell>
        </row>
        <row r="15">
          <cell r="E15" t="str">
            <v>LE 19.2 kbps</v>
          </cell>
        </row>
        <row r="16">
          <cell r="E16" t="str">
            <v>Subrate 19.2 kbps</v>
          </cell>
        </row>
        <row r="17">
          <cell r="E17" t="str">
            <v>Subrate 32 kbps</v>
          </cell>
        </row>
        <row r="18">
          <cell r="E18" t="str">
            <v>64 kbps</v>
          </cell>
        </row>
        <row r="19">
          <cell r="E19" t="str">
            <v>128 kbps</v>
          </cell>
        </row>
        <row r="20">
          <cell r="E20" t="str">
            <v>192 kbps</v>
          </cell>
        </row>
        <row r="21">
          <cell r="E21" t="str">
            <v>256 kbps</v>
          </cell>
        </row>
        <row r="22">
          <cell r="E22" t="str">
            <v>384 kbps</v>
          </cell>
        </row>
        <row r="23">
          <cell r="E23" t="str">
            <v>512 kbps</v>
          </cell>
        </row>
        <row r="24">
          <cell r="E24" t="str">
            <v>768 kbps</v>
          </cell>
        </row>
        <row r="25">
          <cell r="E25" t="str">
            <v>1024 kbps</v>
          </cell>
        </row>
        <row r="26">
          <cell r="E26" t="str">
            <v>E1 (2.4 Mbps)</v>
          </cell>
        </row>
        <row r="27">
          <cell r="E27" t="str">
            <v>E2 *</v>
          </cell>
        </row>
        <row r="28">
          <cell r="E28" t="str">
            <v>E3 (34 Mbps)</v>
          </cell>
        </row>
        <row r="29">
          <cell r="E29" t="str">
            <v>45 Mbps</v>
          </cell>
        </row>
        <row r="30">
          <cell r="E30" t="str">
            <v>STM-1 (155 Mbps)</v>
          </cell>
        </row>
        <row r="31">
          <cell r="E31" t="str">
            <v>STM-4 (622.08 Mbps)</v>
          </cell>
        </row>
        <row r="32">
          <cell r="E32" t="str">
            <v>STM-16 (2488.32Mbps)</v>
          </cell>
        </row>
        <row r="33">
          <cell r="E33" t="str">
            <v>STM-64 (9953.28Mbps)</v>
          </cell>
        </row>
        <row r="34">
          <cell r="E34" t="str">
            <v>STM-256 (39813.12 Mbps)*</v>
          </cell>
        </row>
        <row r="35">
          <cell r="E35" t="str">
            <v>Ethernet (2Mbps)</v>
          </cell>
        </row>
        <row r="36">
          <cell r="E36" t="str">
            <v>Ethernet (4Mbps)</v>
          </cell>
        </row>
        <row r="37">
          <cell r="E37" t="str">
            <v>Ethernet (6Mbps)</v>
          </cell>
        </row>
        <row r="38">
          <cell r="E38" t="str">
            <v>Ethernet (8Mbps)</v>
          </cell>
        </row>
        <row r="39">
          <cell r="E39" t="str">
            <v>Ethernet (10Mbps)</v>
          </cell>
        </row>
        <row r="40">
          <cell r="E40" t="str">
            <v>Ethernet (20Mbps)</v>
          </cell>
        </row>
        <row r="41">
          <cell r="E41" t="str">
            <v>Ethernet (30Mbps)</v>
          </cell>
        </row>
        <row r="42">
          <cell r="E42" t="str">
            <v>Ethernet (40Mbps)</v>
          </cell>
        </row>
        <row r="43">
          <cell r="E43" t="str">
            <v>Ethernet (50Mbps)</v>
          </cell>
        </row>
        <row r="44">
          <cell r="E44" t="str">
            <v>Ethernet (60Mbps)</v>
          </cell>
        </row>
        <row r="45">
          <cell r="E45" t="str">
            <v>Ethernet (70Mbps)</v>
          </cell>
        </row>
        <row r="46">
          <cell r="E46" t="str">
            <v>Ethernet (80Mbps)</v>
          </cell>
        </row>
        <row r="47">
          <cell r="E47" t="str">
            <v>Ethernet (90Mbps)</v>
          </cell>
        </row>
        <row r="48">
          <cell r="E48" t="str">
            <v>Ethernet (100Mbps)</v>
          </cell>
        </row>
        <row r="49">
          <cell r="E49" t="str">
            <v>GigaEthernet (100Mbps)</v>
          </cell>
        </row>
        <row r="50">
          <cell r="E50" t="str">
            <v>GigaEthernet (150Mbps)</v>
          </cell>
        </row>
        <row r="51">
          <cell r="E51" t="str">
            <v>GigaEthernet (200Mbps)</v>
          </cell>
        </row>
        <row r="52">
          <cell r="E52" t="str">
            <v>GigaEthernet (250Mbps)</v>
          </cell>
        </row>
        <row r="53">
          <cell r="E53" t="str">
            <v>GigaEthernet (300Mbps)</v>
          </cell>
        </row>
        <row r="54">
          <cell r="E54" t="str">
            <v>GigaEthernet (350Mbps)</v>
          </cell>
        </row>
        <row r="55">
          <cell r="E55" t="str">
            <v>GigaEthernet (400Mbps)</v>
          </cell>
        </row>
        <row r="56">
          <cell r="E56" t="str">
            <v>GigaEthernet (450Mbps)</v>
          </cell>
        </row>
        <row r="57">
          <cell r="E57" t="str">
            <v>GigaEthernet (500Mbps)</v>
          </cell>
        </row>
        <row r="58">
          <cell r="E58" t="str">
            <v>GigaEthernet (550Mbps)</v>
          </cell>
        </row>
        <row r="59">
          <cell r="E59" t="str">
            <v>GigaEthernet (600Mbps)</v>
          </cell>
        </row>
        <row r="60">
          <cell r="E60" t="str">
            <v>GigaEthernet (750Mbps)</v>
          </cell>
        </row>
        <row r="61">
          <cell r="E61" t="str">
            <v>GigaEthernet (1 Gbps)</v>
          </cell>
        </row>
        <row r="62">
          <cell r="E62" t="str">
            <v>GigaEthernet (2 Gbps)</v>
          </cell>
        </row>
        <row r="63">
          <cell r="E63" t="str">
            <v>GigaEthernet (4 Gbps)</v>
          </cell>
        </row>
        <row r="64">
          <cell r="E64" t="str">
            <v>GigaEthernet (6 Gbps)</v>
          </cell>
        </row>
        <row r="65">
          <cell r="E65" t="str">
            <v>GigaEthernet (8 Gbps)</v>
          </cell>
        </row>
        <row r="66">
          <cell r="E66" t="str">
            <v>GigaEthernet (10 Gbps)</v>
          </cell>
        </row>
        <row r="67">
          <cell r="E67" t="str">
            <v xml:space="preserve">2 Mbps PMP </v>
          </cell>
        </row>
        <row r="68">
          <cell r="E68" t="str">
            <v xml:space="preserve">34 Mbps PMP </v>
          </cell>
        </row>
        <row r="69">
          <cell r="E69" t="str">
            <v xml:space="preserve">155 Mbps PMP </v>
          </cell>
        </row>
        <row r="70">
          <cell r="E70" t="str">
            <v xml:space="preserve">622 Mbps PMP </v>
          </cell>
        </row>
        <row r="71">
          <cell r="E71" t="str">
            <v>Hub 1 Gbps</v>
          </cell>
        </row>
        <row r="72">
          <cell r="E72" t="str">
            <v>Hub 10 Gbps</v>
          </cell>
        </row>
        <row r="73">
          <cell r="E73" t="str">
            <v>Spare</v>
          </cell>
        </row>
        <row r="74">
          <cell r="E74" t="str">
            <v>Spare</v>
          </cell>
        </row>
        <row r="75">
          <cell r="E75" t="str">
            <v>Spare</v>
          </cell>
        </row>
        <row r="76">
          <cell r="E76" t="str">
            <v>Spare</v>
          </cell>
        </row>
        <row r="77">
          <cell r="E77" t="str">
            <v>Spare</v>
          </cell>
        </row>
        <row r="78">
          <cell r="E78" t="str">
            <v>Spare</v>
          </cell>
        </row>
        <row r="79">
          <cell r="E79" t="str">
            <v>Spare</v>
          </cell>
        </row>
        <row r="80">
          <cell r="E80" t="str">
            <v>Spare</v>
          </cell>
        </row>
        <row r="81">
          <cell r="E81" t="str">
            <v>Spare</v>
          </cell>
        </row>
        <row r="82">
          <cell r="E82" t="str">
            <v>Spare</v>
          </cell>
        </row>
      </sheetData>
      <sheetData sheetId="7"/>
      <sheetData sheetId="8"/>
      <sheetData sheetId="9"/>
      <sheetData sheetId="10"/>
      <sheetData sheetId="11"/>
      <sheetData sheetId="12"/>
      <sheetData sheetId="13"/>
      <sheetData sheetId="14"/>
      <sheetData sheetId="15"/>
      <sheetData sheetId="16"/>
      <sheetData sheetId="17"/>
      <sheetData sheetId="18">
        <row r="13">
          <cell r="E13" t="str">
            <v>9.6 kbps (LEA)</v>
          </cell>
        </row>
      </sheetData>
      <sheetData sheetId="19"/>
      <sheetData sheetId="20"/>
      <sheetData sheetId="21"/>
      <sheetData sheetId="22"/>
      <sheetData sheetId="23"/>
      <sheetData sheetId="24"/>
      <sheetData sheetId="25"/>
      <sheetData sheetId="26"/>
      <sheetData sheetId="27"/>
      <sheetData sheetId="28"/>
      <sheetData sheetId="29">
        <row r="13">
          <cell r="E13" t="str">
            <v>9.6 kbps (LEA)</v>
          </cell>
        </row>
      </sheetData>
      <sheetData sheetId="30"/>
      <sheetData sheetId="31"/>
      <sheetData sheetId="32"/>
      <sheetData sheetId="33"/>
      <sheetData sheetId="34"/>
      <sheetData sheetId="35"/>
      <sheetData sheetId="36"/>
      <sheetData sheetId="37"/>
      <sheetData sheetId="38"/>
      <sheetData sheetId="39"/>
      <sheetData sheetId="40">
        <row r="13">
          <cell r="E13" t="str">
            <v>9.6 kbps (LEA)</v>
          </cell>
        </row>
      </sheetData>
      <sheetData sheetId="41"/>
      <sheetData sheetId="42"/>
      <sheetData sheetId="43"/>
      <sheetData sheetId="44"/>
      <sheetData sheetId="45"/>
      <sheetData sheetId="46"/>
      <sheetData sheetId="47"/>
      <sheetData sheetId="48"/>
      <sheetData sheetId="49"/>
      <sheetData sheetId="50"/>
      <sheetData sheetId="51">
        <row r="13">
          <cell r="E13" t="str">
            <v>9.6 kbps (LEA)</v>
          </cell>
        </row>
      </sheetData>
      <sheetData sheetId="52"/>
      <sheetData sheetId="53"/>
      <sheetData sheetId="54"/>
      <sheetData sheetId="55"/>
      <sheetData sheetId="56"/>
      <sheetData sheetId="57"/>
      <sheetData sheetId="58"/>
      <sheetData sheetId="59"/>
      <sheetData sheetId="60"/>
      <sheetData sheetId="61"/>
      <sheetData sheetId="62">
        <row r="13">
          <cell r="E13" t="str">
            <v>9.6 kbps (LEA)</v>
          </cell>
        </row>
      </sheetData>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Jun"/>
      <sheetName val="Anexo May"/>
      <sheetName val="Anexo Abril"/>
      <sheetName val="INSTRUCTIVO"/>
      <sheetName val="Insumos 2008"/>
      <sheetName val="Insumos 2007"/>
      <sheetName val="Reexpr 2007"/>
      <sheetName val="Insumos 2006"/>
      <sheetName val="Anexo Nov"/>
      <sheetName val="Anexo Oct"/>
      <sheetName val="Anexo Sept"/>
      <sheetName val="Anexo Ago"/>
      <sheetName val="Anexo Jul"/>
    </sheetNames>
    <sheetDataSet>
      <sheetData sheetId="0" refreshError="1"/>
      <sheetData sheetId="1" refreshError="1"/>
      <sheetData sheetId="2" refreshError="1">
        <row r="4">
          <cell r="C4" t="str">
            <v>Telefonos del Noroeste, S.A. de C.V.</v>
          </cell>
          <cell r="J4" t="str">
            <v>Menor</v>
          </cell>
          <cell r="L4" t="str">
            <v>Telefonos del Noroeste, S.A. de C.V.</v>
          </cell>
          <cell r="S4" t="str">
            <v>Menor</v>
          </cell>
        </row>
        <row r="5">
          <cell r="C5" t="str">
            <v>Comentarios Ingresos</v>
          </cell>
          <cell r="J5" t="str">
            <v>Mayor</v>
          </cell>
          <cell r="L5" t="str">
            <v>Comentarios Ingresos</v>
          </cell>
          <cell r="S5" t="str">
            <v>Mayor</v>
          </cell>
        </row>
        <row r="6">
          <cell r="C6" t="str">
            <v>ABRIL 2008</v>
          </cell>
          <cell r="I6" t="str">
            <v>COMENTARIOS CIFRAS HISTORICAS A DICIEMBRE 2007</v>
          </cell>
          <cell r="L6" t="str">
            <v>ABRIL 2008</v>
          </cell>
          <cell r="R6" t="str">
            <v>COMENTARIOS CIFRAS REEXPRESADAS A DICIEMBRE 2007</v>
          </cell>
        </row>
        <row r="8">
          <cell r="C8" t="str">
            <v>ACUMULADO</v>
          </cell>
          <cell r="D8" t="str">
            <v>ENERO - ABRIL</v>
          </cell>
          <cell r="L8" t="str">
            <v>ACUMULADO</v>
          </cell>
          <cell r="M8" t="str">
            <v>ENERO - ABRIL</v>
          </cell>
        </row>
        <row r="9">
          <cell r="C9" t="str">
            <v>INTERCONEXION</v>
          </cell>
          <cell r="F9" t="str">
            <v>inc</v>
          </cell>
          <cell r="G9" t="str">
            <v>%</v>
          </cell>
          <cell r="L9" t="str">
            <v>INTERCONEXION</v>
          </cell>
          <cell r="O9" t="str">
            <v>inc</v>
          </cell>
          <cell r="P9" t="str">
            <v>%</v>
          </cell>
        </row>
        <row r="10">
          <cell r="C10" t="str">
            <v>CON CIAS CELULARES</v>
          </cell>
          <cell r="D10">
            <v>2008</v>
          </cell>
          <cell r="E10">
            <v>2007</v>
          </cell>
          <cell r="L10" t="str">
            <v>CON CIAS CELULARES</v>
          </cell>
          <cell r="M10">
            <v>2008</v>
          </cell>
          <cell r="N10">
            <v>2007</v>
          </cell>
        </row>
        <row r="11">
          <cell r="C11" t="str">
            <v>Minutos p/liquidacion</v>
          </cell>
          <cell r="D11">
            <v>100737882</v>
          </cell>
          <cell r="E11">
            <v>113555321.56740001</v>
          </cell>
          <cell r="F11">
            <v>-12817439.567400008</v>
          </cell>
          <cell r="G11">
            <v>-11.28739665431911</v>
          </cell>
          <cell r="L11" t="str">
            <v>Minutos p/liquidacion</v>
          </cell>
          <cell r="M11">
            <v>100737882</v>
          </cell>
          <cell r="N11">
            <v>113555321.56740001</v>
          </cell>
          <cell r="O11">
            <v>-12817439.567400008</v>
          </cell>
          <cell r="P11">
            <v>-11.28739665431911</v>
          </cell>
        </row>
        <row r="12">
          <cell r="C12" t="str">
            <v xml:space="preserve">Tarifa </v>
          </cell>
          <cell r="D12">
            <v>7.6655192830041824E-2</v>
          </cell>
          <cell r="E12" t="e">
            <v>#VALUE!</v>
          </cell>
          <cell r="F12" t="e">
            <v>#VALUE!</v>
          </cell>
          <cell r="G12" t="e">
            <v>#VALUE!</v>
          </cell>
          <cell r="L12" t="str">
            <v xml:space="preserve">Tarifa </v>
          </cell>
          <cell r="M12">
            <v>7.6655192830041824E-2</v>
          </cell>
          <cell r="N12" t="e">
            <v>#VALUE!</v>
          </cell>
          <cell r="O12" t="e">
            <v>#VALUE!</v>
          </cell>
          <cell r="P12" t="e">
            <v>#VALUE!</v>
          </cell>
        </row>
        <row r="13">
          <cell r="C13" t="str">
            <v>INGRESOS</v>
          </cell>
          <cell r="D13">
            <v>7722081.7699999996</v>
          </cell>
          <cell r="E13" t="e">
            <v>#VALUE!</v>
          </cell>
          <cell r="F13" t="e">
            <v>#VALUE!</v>
          </cell>
          <cell r="G13" t="e">
            <v>#VALUE!</v>
          </cell>
          <cell r="L13" t="str">
            <v>INGRESOS</v>
          </cell>
          <cell r="M13">
            <v>7722081.7699999996</v>
          </cell>
          <cell r="N13" t="e">
            <v>#VALUE!</v>
          </cell>
          <cell r="O13" t="e">
            <v>#VALUE!</v>
          </cell>
          <cell r="P13" t="e">
            <v>#VALUE!</v>
          </cell>
        </row>
        <row r="14">
          <cell r="C14" t="str">
            <v>Ajustes x Disputas a Operadores</v>
          </cell>
          <cell r="D14">
            <v>0</v>
          </cell>
          <cell r="E14">
            <v>-2000000</v>
          </cell>
          <cell r="F14">
            <v>2000000</v>
          </cell>
          <cell r="G14">
            <v>0</v>
          </cell>
          <cell r="L14" t="str">
            <v>Ajustes x Disputas a Operadores</v>
          </cell>
          <cell r="M14">
            <v>0</v>
          </cell>
          <cell r="N14">
            <v>-2054308.0999999999</v>
          </cell>
          <cell r="O14">
            <v>2054308.0999999999</v>
          </cell>
          <cell r="P14">
            <v>0</v>
          </cell>
        </row>
        <row r="15">
          <cell r="C15" t="str">
            <v>Ingreso Neto</v>
          </cell>
          <cell r="D15">
            <v>7722081.7699999996</v>
          </cell>
          <cell r="E15" t="e">
            <v>#VALUE!</v>
          </cell>
          <cell r="F15" t="e">
            <v>#VALUE!</v>
          </cell>
          <cell r="G15" t="e">
            <v>#VALUE!</v>
          </cell>
          <cell r="L15" t="str">
            <v>Ingreso Neto</v>
          </cell>
          <cell r="M15">
            <v>7722081.7699999996</v>
          </cell>
          <cell r="N15" t="e">
            <v>#VALUE!</v>
          </cell>
          <cell r="O15" t="e">
            <v>#VALUE!</v>
          </cell>
          <cell r="P15" t="e">
            <v>#VALUE!</v>
          </cell>
        </row>
        <row r="22">
          <cell r="C22" t="str">
            <v>ACUMULADO</v>
          </cell>
          <cell r="D22" t="str">
            <v>ENERO - ABRIL</v>
          </cell>
          <cell r="L22" t="str">
            <v>ACUMULADO</v>
          </cell>
          <cell r="M22" t="str">
            <v>ENERO - ABRIL</v>
          </cell>
        </row>
        <row r="23">
          <cell r="C23" t="str">
            <v>INTERCONEXION</v>
          </cell>
          <cell r="F23" t="str">
            <v>inc</v>
          </cell>
          <cell r="G23" t="str">
            <v>%</v>
          </cell>
          <cell r="L23" t="str">
            <v>INTERCONEXION</v>
          </cell>
          <cell r="O23" t="str">
            <v>inc</v>
          </cell>
          <cell r="P23" t="str">
            <v>%</v>
          </cell>
        </row>
        <row r="24">
          <cell r="C24" t="str">
            <v>CON CIAS OP. DE LD</v>
          </cell>
          <cell r="D24">
            <v>2008</v>
          </cell>
          <cell r="E24">
            <v>2007</v>
          </cell>
          <cell r="L24" t="str">
            <v>CON CIAS OP. DE LD</v>
          </cell>
          <cell r="M24">
            <v>2008</v>
          </cell>
          <cell r="N24">
            <v>2007</v>
          </cell>
        </row>
        <row r="25">
          <cell r="C25" t="str">
            <v>Minutos p/liquidacion</v>
          </cell>
          <cell r="D25">
            <v>180183844.51999998</v>
          </cell>
          <cell r="E25">
            <v>163205363.16</v>
          </cell>
          <cell r="F25">
            <v>16978481.359999985</v>
          </cell>
          <cell r="G25">
            <v>10.403139352323223</v>
          </cell>
          <cell r="I25" t="e">
            <v>#VALUE!</v>
          </cell>
          <cell r="J25" t="e">
            <v>#VALUE!</v>
          </cell>
          <cell r="K25" t="str">
            <v>ingreso integrado de la siguiente manera:</v>
          </cell>
          <cell r="L25" t="str">
            <v>Minutos p/liquidacion</v>
          </cell>
          <cell r="M25">
            <v>180183844.51999998</v>
          </cell>
          <cell r="N25">
            <v>163205363.16</v>
          </cell>
          <cell r="O25">
            <v>16978481.359999985</v>
          </cell>
          <cell r="P25">
            <v>10.403139352323223</v>
          </cell>
          <cell r="R25" t="e">
            <v>#VALUE!</v>
          </cell>
          <cell r="S25" t="e">
            <v>#VALUE!</v>
          </cell>
        </row>
        <row r="26">
          <cell r="C26" t="str">
            <v xml:space="preserve">Tarifa </v>
          </cell>
          <cell r="D26">
            <v>9.6612585450313745E-2</v>
          </cell>
          <cell r="E26" t="e">
            <v>#VALUE!</v>
          </cell>
          <cell r="F26" t="e">
            <v>#VALUE!</v>
          </cell>
          <cell r="G26" t="e">
            <v>#VALUE!</v>
          </cell>
          <cell r="L26" t="str">
            <v xml:space="preserve">Tarifa </v>
          </cell>
          <cell r="M26">
            <v>9.6612585450313745E-2</v>
          </cell>
          <cell r="N26" t="e">
            <v>#VALUE!</v>
          </cell>
          <cell r="O26" t="e">
            <v>#VALUE!</v>
          </cell>
          <cell r="P26" t="e">
            <v>#VALUE!</v>
          </cell>
        </row>
        <row r="27">
          <cell r="C27" t="str">
            <v>INGRESOS</v>
          </cell>
          <cell r="D27">
            <v>17408027.075454544</v>
          </cell>
          <cell r="E27" t="e">
            <v>#VALUE!</v>
          </cell>
          <cell r="F27" t="e">
            <v>#VALUE!</v>
          </cell>
          <cell r="G27" t="e">
            <v>#VALUE!</v>
          </cell>
          <cell r="I27" t="e">
            <v>#VALUE!</v>
          </cell>
          <cell r="J27" t="e">
            <v>#VALUE!</v>
          </cell>
          <cell r="K27" t="str">
            <v>ingreso debido a un incremento de Tráfico por 17.0 millones de minutos equivalente al 10.40%.</v>
          </cell>
          <cell r="L27" t="str">
            <v>INGRESOS</v>
          </cell>
          <cell r="M27">
            <v>17408027.075454544</v>
          </cell>
          <cell r="N27" t="e">
            <v>#VALUE!</v>
          </cell>
          <cell r="O27" t="e">
            <v>#VALUE!</v>
          </cell>
          <cell r="P27" t="e">
            <v>#VALUE!</v>
          </cell>
          <cell r="R27" t="e">
            <v>#VALUE!</v>
          </cell>
          <cell r="S27" t="e">
            <v>#VALUE!</v>
          </cell>
        </row>
        <row r="28">
          <cell r="C28" t="str">
            <v>Ajustes</v>
          </cell>
          <cell r="D28">
            <v>-3296583.2354545454</v>
          </cell>
          <cell r="E28">
            <v>-3558485.4699999997</v>
          </cell>
          <cell r="F28">
            <v>261902.23454545438</v>
          </cell>
          <cell r="G28">
            <v>0</v>
          </cell>
          <cell r="I28">
            <v>0.26190223454545436</v>
          </cell>
          <cell r="J28" t="str">
            <v>Mayor</v>
          </cell>
          <cell r="K28" t="str">
            <v>ingreso debido a menores ajustes.</v>
          </cell>
          <cell r="L28" t="str">
            <v>Ajustes</v>
          </cell>
          <cell r="M28">
            <v>-3296583.2354545454</v>
          </cell>
          <cell r="N28">
            <v>-3663728.0223685596</v>
          </cell>
          <cell r="O28">
            <v>367144.78691401426</v>
          </cell>
          <cell r="P28">
            <v>0</v>
          </cell>
          <cell r="R28">
            <v>0.36714478691401425</v>
          </cell>
          <cell r="S28" t="str">
            <v>Mayor</v>
          </cell>
        </row>
        <row r="29">
          <cell r="C29" t="str">
            <v>Otros Ingresos (Pagos Protel)</v>
          </cell>
          <cell r="D29">
            <v>0</v>
          </cell>
          <cell r="E29">
            <v>0</v>
          </cell>
          <cell r="F29">
            <v>0</v>
          </cell>
          <cell r="G29">
            <v>1</v>
          </cell>
          <cell r="L29" t="str">
            <v>Otros Ingresos (Pagos Protel)</v>
          </cell>
          <cell r="M29">
            <v>0</v>
          </cell>
          <cell r="N29">
            <v>0</v>
          </cell>
        </row>
        <row r="30">
          <cell r="C30" t="str">
            <v>Intx. S-800 Tp's Telmex (57010162)</v>
          </cell>
          <cell r="D30">
            <v>1866998.2199999997</v>
          </cell>
          <cell r="E30" t="e">
            <v>#VALUE!</v>
          </cell>
          <cell r="F30" t="e">
            <v>#VALUE!</v>
          </cell>
          <cell r="G30" t="e">
            <v>#VALUE!</v>
          </cell>
          <cell r="I30" t="e">
            <v>#VALUE!</v>
          </cell>
          <cell r="J30" t="e">
            <v>#VALUE!</v>
          </cell>
          <cell r="K30" t="str">
            <v>ingreso debido al Servicio 800.</v>
          </cell>
          <cell r="L30" t="str">
            <v>Intx. S-800 Tp's Telmex (57010162)</v>
          </cell>
          <cell r="M30">
            <v>1866998.2199999997</v>
          </cell>
          <cell r="N30" t="e">
            <v>#VALUE!</v>
          </cell>
          <cell r="O30" t="e">
            <v>#VALUE!</v>
          </cell>
          <cell r="P30" t="e">
            <v>#VALUE!</v>
          </cell>
          <cell r="R30" t="e">
            <v>#VALUE!</v>
          </cell>
          <cell r="S30" t="e">
            <v>#VALUE!</v>
          </cell>
        </row>
        <row r="31">
          <cell r="C31" t="str">
            <v>Intx. S-800 Tp's Terceros (57010164)</v>
          </cell>
          <cell r="D31">
            <v>601706.93000000005</v>
          </cell>
          <cell r="E31" t="e">
            <v>#VALUE!</v>
          </cell>
          <cell r="F31" t="e">
            <v>#VALUE!</v>
          </cell>
          <cell r="G31" t="e">
            <v>#VALUE!</v>
          </cell>
          <cell r="L31" t="str">
            <v>Intx. S-800 Tp's Terceros (57010164)</v>
          </cell>
          <cell r="M31">
            <v>601706.93000000005</v>
          </cell>
          <cell r="N31" t="e">
            <v>#VALUE!</v>
          </cell>
          <cell r="O31" t="e">
            <v>#VALUE!</v>
          </cell>
          <cell r="P31" t="e">
            <v>#VALUE!</v>
          </cell>
        </row>
        <row r="32">
          <cell r="C32" t="str">
            <v>Total Ingresos</v>
          </cell>
          <cell r="D32">
            <v>16580148.989999998</v>
          </cell>
          <cell r="E32" t="e">
            <v>#VALUE!</v>
          </cell>
          <cell r="F32" t="e">
            <v>#VALUE!</v>
          </cell>
          <cell r="G32" t="e">
            <v>#VALUE!</v>
          </cell>
          <cell r="L32" t="str">
            <v>Total Ingresos</v>
          </cell>
          <cell r="M32">
            <v>16580148.989999998</v>
          </cell>
          <cell r="N32" t="e">
            <v>#VALUE!</v>
          </cell>
          <cell r="O32" t="e">
            <v>#VALUE!</v>
          </cell>
          <cell r="P32" t="e">
            <v>#VALUE!</v>
          </cell>
        </row>
        <row r="33">
          <cell r="C33" t="str">
            <v>Ingresos Tmx. Y Subsidiarias</v>
          </cell>
          <cell r="D33">
            <v>-1866998.22</v>
          </cell>
          <cell r="E33">
            <v>-2125363.2400000002</v>
          </cell>
          <cell r="F33">
            <v>258365.02000000025</v>
          </cell>
          <cell r="G33">
            <v>-12.156275931449727</v>
          </cell>
          <cell r="I33">
            <v>0.25836502000000028</v>
          </cell>
          <cell r="J33" t="str">
            <v>Mayor</v>
          </cell>
          <cell r="K33" t="str">
            <v>ingreso debido a menor movimiento para Telmex y Subsidiarias en 2008.</v>
          </cell>
          <cell r="L33" t="str">
            <v>Ingresos Tmx. Y Subsidiarias</v>
          </cell>
          <cell r="M33">
            <v>-1866998.22</v>
          </cell>
          <cell r="N33">
            <v>-2186931.7526683598</v>
          </cell>
          <cell r="O33">
            <v>319933.53266835981</v>
          </cell>
          <cell r="P33">
            <v>-14.629333186918004</v>
          </cell>
          <cell r="R33">
            <v>0.31993353266835983</v>
          </cell>
          <cell r="S33" t="str">
            <v>Mayor</v>
          </cell>
        </row>
        <row r="34">
          <cell r="C34" t="str">
            <v>Suma</v>
          </cell>
          <cell r="D34">
            <v>14713150.769999998</v>
          </cell>
          <cell r="E34" t="e">
            <v>#VALUE!</v>
          </cell>
          <cell r="F34" t="e">
            <v>#VALUE!</v>
          </cell>
          <cell r="G34" t="e">
            <v>#VALUE!</v>
          </cell>
          <cell r="L34" t="str">
            <v>Suma</v>
          </cell>
          <cell r="M34">
            <v>14713150.769999998</v>
          </cell>
          <cell r="N34" t="e">
            <v>#VALUE!</v>
          </cell>
          <cell r="O34" t="e">
            <v>#VALUE!</v>
          </cell>
          <cell r="P34" t="e">
            <v>#VALUE!</v>
          </cell>
        </row>
        <row r="39">
          <cell r="C39" t="str">
            <v>ACUMULADO</v>
          </cell>
          <cell r="D39" t="str">
            <v>ENERO - ABRIL</v>
          </cell>
          <cell r="L39" t="str">
            <v>ACUMULADO</v>
          </cell>
          <cell r="M39" t="str">
            <v>ENERO - ABRIL</v>
          </cell>
        </row>
        <row r="40">
          <cell r="C40" t="str">
            <v xml:space="preserve">INTERCONEXION EL QUE </v>
          </cell>
          <cell r="F40" t="str">
            <v>inc</v>
          </cell>
          <cell r="G40" t="str">
            <v>%</v>
          </cell>
          <cell r="L40" t="str">
            <v xml:space="preserve">INTERCONEXION EL QUE </v>
          </cell>
          <cell r="O40" t="str">
            <v>inc</v>
          </cell>
          <cell r="P40" t="str">
            <v>%</v>
          </cell>
        </row>
        <row r="41">
          <cell r="C41" t="str">
            <v>LLAMA PAGA CELULARES</v>
          </cell>
          <cell r="D41">
            <v>2008</v>
          </cell>
          <cell r="E41">
            <v>2007</v>
          </cell>
          <cell r="L41" t="str">
            <v>LLAMA PAGA CELULARES</v>
          </cell>
          <cell r="M41">
            <v>2008</v>
          </cell>
          <cell r="N41">
            <v>2007</v>
          </cell>
        </row>
        <row r="42">
          <cell r="C42" t="str">
            <v>EQLLP 044</v>
          </cell>
          <cell r="L42" t="str">
            <v>EQLLP 044</v>
          </cell>
        </row>
        <row r="43">
          <cell r="C43" t="str">
            <v>Minutos p/liquidacion Local</v>
          </cell>
          <cell r="D43">
            <v>78319695</v>
          </cell>
          <cell r="E43">
            <v>84992857</v>
          </cell>
          <cell r="F43">
            <v>-6673162</v>
          </cell>
          <cell r="G43">
            <v>-7.8514386214832257</v>
          </cell>
          <cell r="L43" t="str">
            <v>Minutos p/liquidacion Local</v>
          </cell>
          <cell r="M43">
            <v>78319695</v>
          </cell>
          <cell r="N43">
            <v>84992857</v>
          </cell>
          <cell r="O43">
            <v>-6673162</v>
          </cell>
          <cell r="P43">
            <v>-7.8514386214832257</v>
          </cell>
        </row>
        <row r="44">
          <cell r="C44" t="str">
            <v xml:space="preserve">Tarifa </v>
          </cell>
          <cell r="D44">
            <v>1.7547515689380557</v>
          </cell>
          <cell r="E44" t="e">
            <v>#VALUE!</v>
          </cell>
          <cell r="F44" t="e">
            <v>#VALUE!</v>
          </cell>
          <cell r="G44" t="e">
            <v>#VALUE!</v>
          </cell>
          <cell r="L44" t="str">
            <v xml:space="preserve">Tarifa </v>
          </cell>
          <cell r="M44">
            <v>1.7547515689380557</v>
          </cell>
          <cell r="N44" t="e">
            <v>#VALUE!</v>
          </cell>
          <cell r="O44" t="e">
            <v>#VALUE!</v>
          </cell>
          <cell r="P44" t="e">
            <v>#VALUE!</v>
          </cell>
        </row>
        <row r="45">
          <cell r="C45" t="str">
            <v>Ingreso EQLLP 044</v>
          </cell>
          <cell r="D45">
            <v>137431607.68000001</v>
          </cell>
          <cell r="E45" t="e">
            <v>#VALUE!</v>
          </cell>
          <cell r="F45" t="e">
            <v>#VALUE!</v>
          </cell>
          <cell r="G45" t="e">
            <v>#VALUE!</v>
          </cell>
          <cell r="I45" t="e">
            <v>#VALUE!</v>
          </cell>
          <cell r="J45" t="e">
            <v>#VALUE!</v>
          </cell>
          <cell r="K45" t="str">
            <v>ingreso debido al decremento de 6.7 millones de minutos equivalentes al 7.85% aunado a una disminución en la Tarifa del 5.9%.</v>
          </cell>
          <cell r="L45" t="str">
            <v>Ingreso EQLLP 044</v>
          </cell>
          <cell r="M45">
            <v>137431607.68000001</v>
          </cell>
          <cell r="N45" t="e">
            <v>#VALUE!</v>
          </cell>
          <cell r="O45" t="e">
            <v>#VALUE!</v>
          </cell>
          <cell r="P45" t="e">
            <v>#VALUE!</v>
          </cell>
          <cell r="R45" t="e">
            <v>#VALUE!</v>
          </cell>
          <cell r="S45" t="e">
            <v>#VALUE!</v>
          </cell>
        </row>
        <row r="47">
          <cell r="C47" t="str">
            <v>EQLLP 045 Nacional y Reventa Celulares</v>
          </cell>
          <cell r="L47" t="str">
            <v>EQLLP 045 Nacional y Reventa Celulares</v>
          </cell>
        </row>
        <row r="48">
          <cell r="C48" t="str">
            <v>EQLLP 045 Nacional</v>
          </cell>
          <cell r="L48" t="str">
            <v>EQLLP 045 Nacional</v>
          </cell>
        </row>
        <row r="49">
          <cell r="C49" t="str">
            <v xml:space="preserve">Minutos </v>
          </cell>
          <cell r="D49">
            <v>17728918</v>
          </cell>
          <cell r="E49">
            <v>19686709</v>
          </cell>
          <cell r="F49">
            <v>-1957791</v>
          </cell>
          <cell r="G49">
            <v>-9.9447347954399135</v>
          </cell>
          <cell r="L49" t="str">
            <v xml:space="preserve">Minutos </v>
          </cell>
          <cell r="M49">
            <v>17728918</v>
          </cell>
          <cell r="N49">
            <v>19686709</v>
          </cell>
          <cell r="O49">
            <v>-1957791</v>
          </cell>
          <cell r="P49">
            <v>-9.9447347954399135</v>
          </cell>
        </row>
        <row r="50">
          <cell r="C50" t="str">
            <v xml:space="preserve">  Tarifa </v>
          </cell>
          <cell r="D50">
            <v>2.8323812536106265</v>
          </cell>
          <cell r="E50">
            <v>2.8870989198854917</v>
          </cell>
          <cell r="F50">
            <v>-5.4717666274865184E-2</v>
          </cell>
          <cell r="G50">
            <v>-1.8952473674520149</v>
          </cell>
          <cell r="L50" t="str">
            <v xml:space="preserve">  Tarifa </v>
          </cell>
          <cell r="M50">
            <v>2.8323812536106265</v>
          </cell>
          <cell r="N50">
            <v>2.971045702421681</v>
          </cell>
          <cell r="O50">
            <v>-0.13866444881105444</v>
          </cell>
          <cell r="P50">
            <v>-4.6671933958481304</v>
          </cell>
        </row>
        <row r="51">
          <cell r="C51" t="str">
            <v>El que llama Paga 045 NAC</v>
          </cell>
          <cell r="D51">
            <v>50215054.990000002</v>
          </cell>
          <cell r="E51">
            <v>56837476.289999992</v>
          </cell>
          <cell r="F51">
            <v>-6622421.2999999896</v>
          </cell>
          <cell r="G51">
            <v>-11.651504838481259</v>
          </cell>
          <cell r="L51" t="str">
            <v>El que llama Paga 045 NAC</v>
          </cell>
          <cell r="M51">
            <v>50215054.990000002</v>
          </cell>
          <cell r="N51">
            <v>58490112.16927623</v>
          </cell>
          <cell r="O51">
            <v>-8275057.179276228</v>
          </cell>
          <cell r="P51">
            <v>-14.147788185680653</v>
          </cell>
        </row>
        <row r="52">
          <cell r="C52" t="str">
            <v>Complemento Expedición</v>
          </cell>
          <cell r="D52">
            <v>0</v>
          </cell>
          <cell r="E52">
            <v>3423583</v>
          </cell>
          <cell r="F52">
            <v>-3423583</v>
          </cell>
          <cell r="G52">
            <v>100</v>
          </cell>
          <cell r="L52" t="str">
            <v>Complemento Expedición</v>
          </cell>
          <cell r="M52">
            <v>0</v>
          </cell>
          <cell r="N52">
            <v>3524108.6960161445</v>
          </cell>
          <cell r="O52">
            <v>-3524108.6960161445</v>
          </cell>
          <cell r="P52">
            <v>100</v>
          </cell>
        </row>
        <row r="53">
          <cell r="C53" t="str">
            <v>Ajustes</v>
          </cell>
          <cell r="D53">
            <v>-314546.82</v>
          </cell>
          <cell r="E53">
            <v>-12761.46</v>
          </cell>
          <cell r="F53">
            <v>-301785.36</v>
          </cell>
          <cell r="G53">
            <v>2364.8184455383634</v>
          </cell>
          <cell r="L53" t="str">
            <v>Ajustes</v>
          </cell>
          <cell r="M53">
            <v>-314546.82</v>
          </cell>
          <cell r="N53">
            <v>-13112.836677211966</v>
          </cell>
          <cell r="O53">
            <v>-301433.98332278803</v>
          </cell>
          <cell r="P53">
            <v>2298.7702107708897</v>
          </cell>
        </row>
        <row r="54">
          <cell r="C54" t="str">
            <v>Ingreso EQLLP Nacional</v>
          </cell>
          <cell r="D54">
            <v>49900508.170000002</v>
          </cell>
          <cell r="E54">
            <v>60248297.829999991</v>
          </cell>
          <cell r="F54">
            <v>-10347789.659999989</v>
          </cell>
          <cell r="G54">
            <v>-17.175239853577111</v>
          </cell>
          <cell r="I54">
            <v>-10.347789659999989</v>
          </cell>
          <cell r="J54" t="str">
            <v>Menor</v>
          </cell>
          <cell r="K54" t="str">
            <v>ingreso debido al decremento de unidades en 2.0 millones de minutos equivalente al 9.94% aunado a una disminución de Tarifa del 1.9%.</v>
          </cell>
          <cell r="L54" t="str">
            <v>Ingreso EQLLP Nacional</v>
          </cell>
          <cell r="M54">
            <v>49900508.170000002</v>
          </cell>
          <cell r="N54">
            <v>62001108.028615169</v>
          </cell>
          <cell r="O54">
            <v>-12100599.858615167</v>
          </cell>
          <cell r="P54">
            <v>-19.51674775397629</v>
          </cell>
          <cell r="R54">
            <v>-12.100599858615167</v>
          </cell>
          <cell r="S54" t="str">
            <v>Menor</v>
          </cell>
        </row>
        <row r="56">
          <cell r="C56" t="str">
            <v>EQLLP Reventa Celular</v>
          </cell>
          <cell r="L56" t="str">
            <v>EQLLP Reventa Celular</v>
          </cell>
        </row>
        <row r="57">
          <cell r="C57" t="str">
            <v>Minutos p/liquidacion Local</v>
          </cell>
          <cell r="D57">
            <v>8003310</v>
          </cell>
          <cell r="E57">
            <v>5145536</v>
          </cell>
          <cell r="F57">
            <v>2857774</v>
          </cell>
          <cell r="G57">
            <v>55.538898182813199</v>
          </cell>
          <cell r="L57" t="str">
            <v>Minutos p/liquidacion Local</v>
          </cell>
          <cell r="M57">
            <v>8003310</v>
          </cell>
          <cell r="N57">
            <v>5145536</v>
          </cell>
          <cell r="O57">
            <v>2857774</v>
          </cell>
          <cell r="P57">
            <v>55.538898182813199</v>
          </cell>
        </row>
        <row r="58">
          <cell r="C58" t="str">
            <v xml:space="preserve">Tarifa </v>
          </cell>
          <cell r="D58">
            <v>1.7960830806253911</v>
          </cell>
          <cell r="E58">
            <v>2.1670312869252104</v>
          </cell>
          <cell r="F58">
            <v>-0.37094820629981928</v>
          </cell>
          <cell r="G58">
            <v>-17.117805752871973</v>
          </cell>
          <cell r="L58" t="str">
            <v xml:space="preserve">Tarifa </v>
          </cell>
          <cell r="M58">
            <v>1.7960830806253911</v>
          </cell>
          <cell r="N58">
            <v>2.2304290236915061</v>
          </cell>
          <cell r="O58">
            <v>-0.43434594306611496</v>
          </cell>
          <cell r="P58">
            <v>-19.473650066983268</v>
          </cell>
        </row>
        <row r="59">
          <cell r="C59" t="str">
            <v>Ingreso</v>
          </cell>
          <cell r="D59">
            <v>14374609.68</v>
          </cell>
          <cell r="E59">
            <v>11150537.5</v>
          </cell>
          <cell r="F59">
            <v>3224072.1799999997</v>
          </cell>
          <cell r="G59">
            <v>28.914051721721933</v>
          </cell>
          <cell r="L59" t="str">
            <v>Ingreso</v>
          </cell>
          <cell r="M59">
            <v>14374609.68</v>
          </cell>
          <cell r="N59">
            <v>11476752.836849498</v>
          </cell>
          <cell r="O59">
            <v>2897856.8431505021</v>
          </cell>
          <cell r="P59">
            <v>25.249797432650794</v>
          </cell>
        </row>
        <row r="60">
          <cell r="C60" t="str">
            <v>Ajustes</v>
          </cell>
          <cell r="D60">
            <v>0</v>
          </cell>
          <cell r="E60">
            <v>-2788487.54</v>
          </cell>
          <cell r="F60">
            <v>2788487.54</v>
          </cell>
          <cell r="G60">
            <v>0</v>
          </cell>
          <cell r="L60" t="str">
            <v>Ajustes</v>
          </cell>
          <cell r="M60">
            <v>0</v>
          </cell>
          <cell r="N60">
            <v>-2869560.3037572345</v>
          </cell>
          <cell r="O60">
            <v>2869560.3037572345</v>
          </cell>
          <cell r="P60">
            <v>0</v>
          </cell>
        </row>
        <row r="61">
          <cell r="C61" t="str">
            <v>Ingreso EQLLP Reventa Celular</v>
          </cell>
          <cell r="D61">
            <v>14374609.68</v>
          </cell>
          <cell r="E61">
            <v>8362049.96</v>
          </cell>
          <cell r="F61">
            <v>6012559.7199999997</v>
          </cell>
          <cell r="G61">
            <v>71.902939455769541</v>
          </cell>
          <cell r="I61">
            <v>6.0125597199999996</v>
          </cell>
          <cell r="J61" t="str">
            <v>Mayor</v>
          </cell>
          <cell r="K61" t="str">
            <v>ingreso debido al incremento de 2.6 millones minutos equivalente al 55.5%.</v>
          </cell>
          <cell r="L61" t="str">
            <v>Ingreso EQLLP Reventa Celular</v>
          </cell>
          <cell r="M61">
            <v>14374609.68</v>
          </cell>
          <cell r="N61">
            <v>8607192.5330922641</v>
          </cell>
          <cell r="O61">
            <v>5767417.1469077356</v>
          </cell>
          <cell r="P61">
            <v>67.006949417404314</v>
          </cell>
          <cell r="R61">
            <v>5.7674171469077358</v>
          </cell>
          <cell r="S61" t="str">
            <v>Mayor</v>
          </cell>
        </row>
        <row r="62">
          <cell r="C62" t="str">
            <v>TOTAL 045 NACIONAL Y REVENTA</v>
          </cell>
          <cell r="D62">
            <v>64275117.850000001</v>
          </cell>
          <cell r="E62">
            <v>68610347.789999992</v>
          </cell>
          <cell r="F62">
            <v>-4335229.9399999902</v>
          </cell>
          <cell r="G62">
            <v>-6.318624055469158</v>
          </cell>
          <cell r="L62" t="str">
            <v>TOTAL 045 NACIONAL Y REVENTA</v>
          </cell>
          <cell r="M62">
            <v>64275117.850000001</v>
          </cell>
          <cell r="N62">
            <v>70608300.561707437</v>
          </cell>
          <cell r="O62">
            <v>-6333182.7117074355</v>
          </cell>
          <cell r="P62">
            <v>-8.9694592014328549</v>
          </cell>
        </row>
        <row r="64">
          <cell r="C64" t="str">
            <v>EQLLP 045 Internacional</v>
          </cell>
          <cell r="L64" t="str">
            <v>EQLLP 045 Internacional</v>
          </cell>
        </row>
        <row r="65">
          <cell r="C65" t="str">
            <v>EQLLP 045 Operteles</v>
          </cell>
          <cell r="L65" t="str">
            <v>EQLLP 045 Operteles</v>
          </cell>
        </row>
        <row r="66">
          <cell r="C66" t="str">
            <v xml:space="preserve">Minutos </v>
          </cell>
          <cell r="D66">
            <v>6369763</v>
          </cell>
          <cell r="E66">
            <v>3690879.8135330873</v>
          </cell>
          <cell r="F66">
            <v>2678883.1864669127</v>
          </cell>
          <cell r="G66">
            <v>72.581154678741967</v>
          </cell>
          <cell r="L66" t="str">
            <v xml:space="preserve">Minutos </v>
          </cell>
          <cell r="M66">
            <v>6369763</v>
          </cell>
          <cell r="N66">
            <v>3690879.8135330873</v>
          </cell>
          <cell r="O66">
            <v>2678883.1864669127</v>
          </cell>
          <cell r="P66">
            <v>72.581154678741967</v>
          </cell>
        </row>
        <row r="67">
          <cell r="C67" t="str">
            <v xml:space="preserve">  Tarifa </v>
          </cell>
          <cell r="D67">
            <v>1.0515223627629475</v>
          </cell>
          <cell r="E67">
            <v>1.7284699698452561</v>
          </cell>
          <cell r="F67">
            <v>-0.67694760708230861</v>
          </cell>
          <cell r="G67">
            <v>-39.164557029759294</v>
          </cell>
          <cell r="L67" t="str">
            <v xml:space="preserve">  Tarifa </v>
          </cell>
          <cell r="M67">
            <v>1.0515223627629475</v>
          </cell>
          <cell r="N67">
            <v>1.7783138824197</v>
          </cell>
          <cell r="O67">
            <v>-0.72679151965675248</v>
          </cell>
          <cell r="P67">
            <v>-40.869698361001852</v>
          </cell>
        </row>
        <row r="68">
          <cell r="C68" t="str">
            <v xml:space="preserve">Ingreso </v>
          </cell>
          <cell r="D68">
            <v>6697948.2400000002</v>
          </cell>
          <cell r="E68">
            <v>6379574.9199999999</v>
          </cell>
          <cell r="F68">
            <v>318373.3200000003</v>
          </cell>
          <cell r="G68">
            <v>4.9905099319689441</v>
          </cell>
          <cell r="L68" t="str">
            <v xml:space="preserve">Ingreso </v>
          </cell>
          <cell r="M68">
            <v>6697948.2400000002</v>
          </cell>
          <cell r="N68">
            <v>6563542.8107485231</v>
          </cell>
          <cell r="O68">
            <v>134405.42925147712</v>
          </cell>
          <cell r="P68">
            <v>2.0477573336060715</v>
          </cell>
        </row>
        <row r="69">
          <cell r="C69" t="str">
            <v>Complemento Meses Anteriores</v>
          </cell>
          <cell r="D69">
            <v>0</v>
          </cell>
          <cell r="E69">
            <v>0</v>
          </cell>
          <cell r="F69">
            <v>0</v>
          </cell>
          <cell r="G69">
            <v>0</v>
          </cell>
          <cell r="L69" t="str">
            <v>Complemento Meses Anteriores</v>
          </cell>
          <cell r="M69">
            <v>0</v>
          </cell>
          <cell r="N69">
            <v>0</v>
          </cell>
          <cell r="O69">
            <v>0</v>
          </cell>
          <cell r="P69">
            <v>0</v>
          </cell>
        </row>
        <row r="70">
          <cell r="C70" t="str">
            <v>Ingreso EQLLP 045 INT. Operteles</v>
          </cell>
          <cell r="D70">
            <v>6697948.2400000002</v>
          </cell>
          <cell r="E70">
            <v>6379574.9199999999</v>
          </cell>
          <cell r="F70">
            <v>318373.3200000003</v>
          </cell>
          <cell r="G70">
            <v>4.9905099319689441</v>
          </cell>
          <cell r="I70">
            <v>0.31837332000000029</v>
          </cell>
          <cell r="J70" t="str">
            <v>Mayor</v>
          </cell>
          <cell r="K70" t="str">
            <v>ingreso debido al incremento de 2.7 millones de minutos equivalente al 72.6%. Cabe mencionar que en 2007 se considera en la Tarifa del 045 Internacional parte del Enlace Internacional el cuya diferencia se reclaifica en Dic'07.</v>
          </cell>
          <cell r="L70" t="str">
            <v>Ingreso EQLLP 045 INT. Operteles</v>
          </cell>
          <cell r="M70">
            <v>6697948.2400000002</v>
          </cell>
          <cell r="N70">
            <v>6563542.8107485231</v>
          </cell>
          <cell r="O70">
            <v>134405.42925147712</v>
          </cell>
          <cell r="P70">
            <v>2.0477573336060715</v>
          </cell>
          <cell r="R70">
            <v>0.13440542925147711</v>
          </cell>
          <cell r="S70" t="str">
            <v>Mayor</v>
          </cell>
        </row>
        <row r="72">
          <cell r="C72" t="str">
            <v>EQLLP 045 Telcel</v>
          </cell>
          <cell r="L72" t="str">
            <v>EQLLP 045 Telcel</v>
          </cell>
        </row>
        <row r="73">
          <cell r="C73" t="str">
            <v xml:space="preserve">Minutos </v>
          </cell>
          <cell r="D73">
            <v>23616815</v>
          </cell>
          <cell r="E73">
            <v>18626645.186466914</v>
          </cell>
          <cell r="F73">
            <v>4990169.8135330863</v>
          </cell>
          <cell r="G73">
            <v>26.790491597266623</v>
          </cell>
          <cell r="L73" t="str">
            <v xml:space="preserve">Minutos </v>
          </cell>
          <cell r="M73">
            <v>23616815</v>
          </cell>
          <cell r="N73">
            <v>18626645.186466914</v>
          </cell>
          <cell r="O73">
            <v>4990169.8135330863</v>
          </cell>
          <cell r="P73">
            <v>26.790491597266623</v>
          </cell>
        </row>
        <row r="74">
          <cell r="C74" t="str">
            <v xml:space="preserve">  Tarifa </v>
          </cell>
          <cell r="D74">
            <v>1.3606042288090074</v>
          </cell>
          <cell r="E74">
            <v>1.5815313630069574</v>
          </cell>
          <cell r="F74">
            <v>-0.22092713419794996</v>
          </cell>
          <cell r="G74">
            <v>-13.969190833996635</v>
          </cell>
          <cell r="L74" t="str">
            <v xml:space="preserve">  Tarifa </v>
          </cell>
          <cell r="M74">
            <v>1.3606042288090074</v>
          </cell>
          <cell r="N74">
            <v>1.6268933331470903</v>
          </cell>
          <cell r="O74">
            <v>-0.26628910433808284</v>
          </cell>
          <cell r="P74">
            <v>-16.367951045872729</v>
          </cell>
        </row>
        <row r="75">
          <cell r="C75" t="str">
            <v xml:space="preserve">Ingreso </v>
          </cell>
          <cell r="D75">
            <v>32133138.359999999</v>
          </cell>
          <cell r="E75">
            <v>29458623.550000001</v>
          </cell>
          <cell r="F75">
            <v>2674514.8099999987</v>
          </cell>
          <cell r="G75">
            <v>9.0788858666819721</v>
          </cell>
          <cell r="L75" t="str">
            <v xml:space="preserve">Ingreso </v>
          </cell>
          <cell r="M75">
            <v>32133138.359999999</v>
          </cell>
          <cell r="N75">
            <v>30303564.872759361</v>
          </cell>
          <cell r="O75">
            <v>1829573.4872406386</v>
          </cell>
          <cell r="P75">
            <v>6.0374860018046519</v>
          </cell>
        </row>
        <row r="76">
          <cell r="C76" t="str">
            <v>Complemento Meses Anteriores</v>
          </cell>
          <cell r="D76">
            <v>0</v>
          </cell>
          <cell r="E76">
            <v>2633464.2300000004</v>
          </cell>
          <cell r="F76">
            <v>-2633464.2300000004</v>
          </cell>
          <cell r="G76">
            <v>-100</v>
          </cell>
          <cell r="L76" t="str">
            <v>Complemento Meses Anteriores</v>
          </cell>
          <cell r="M76">
            <v>0</v>
          </cell>
          <cell r="N76">
            <v>2713973.6724079181</v>
          </cell>
          <cell r="O76">
            <v>-2713973.6724079181</v>
          </cell>
          <cell r="P76">
            <v>-100</v>
          </cell>
        </row>
        <row r="77">
          <cell r="C77" t="str">
            <v>Ingreso EQLLP 045 INT. Telcel</v>
          </cell>
          <cell r="D77">
            <v>32133138.359999999</v>
          </cell>
          <cell r="E77">
            <v>32092087.780000001</v>
          </cell>
          <cell r="F77">
            <v>41050.579999998212</v>
          </cell>
          <cell r="G77">
            <v>0.12791495611446635</v>
          </cell>
          <cell r="I77">
            <v>4.1050579999998213E-2</v>
          </cell>
          <cell r="J77" t="str">
            <v>Mayor</v>
          </cell>
          <cell r="K77" t="str">
            <v>ingreso debido al incremento de 5.0 millones de minutos pese a un ajuste en 2007 que mantiene la diferencia de ingreso. Cabe mencionar que en 2007 se considera en la Tarifa del 045 Internacional parte del Enlace Internacional el cuya diferencia se reclaif</v>
          </cell>
          <cell r="L77" t="str">
            <v>Ingreso EQLLP 045 INT. Telcel</v>
          </cell>
          <cell r="M77">
            <v>32133138.359999999</v>
          </cell>
          <cell r="N77">
            <v>33017538.545167278</v>
          </cell>
          <cell r="O77">
            <v>-884400.18516727909</v>
          </cell>
          <cell r="P77">
            <v>-2.6785769749536001</v>
          </cell>
          <cell r="R77">
            <v>-0.88440018516727914</v>
          </cell>
          <cell r="S77" t="str">
            <v>Menor</v>
          </cell>
        </row>
        <row r="78">
          <cell r="C78" t="str">
            <v>TOTAL ELQLLP 045 INTERNACIONAL</v>
          </cell>
          <cell r="D78">
            <v>38831086.600000001</v>
          </cell>
          <cell r="E78">
            <v>38471662.700000003</v>
          </cell>
          <cell r="F78">
            <v>359423.89999999851</v>
          </cell>
          <cell r="G78">
            <v>0.93425621554952443</v>
          </cell>
          <cell r="L78" t="str">
            <v>TOTAL ELQLLP 045 INTERNACIONAL</v>
          </cell>
          <cell r="M78">
            <v>38831086.600000001</v>
          </cell>
          <cell r="N78">
            <v>39581081.3559158</v>
          </cell>
          <cell r="O78">
            <v>-749994.75591579825</v>
          </cell>
          <cell r="P78">
            <v>-1.8948313947559825</v>
          </cell>
        </row>
        <row r="80">
          <cell r="C80" t="str">
            <v>TOTAL ELQLLP 045</v>
          </cell>
          <cell r="D80">
            <v>103106204.45</v>
          </cell>
          <cell r="E80">
            <v>107082010.48999999</v>
          </cell>
          <cell r="F80">
            <v>-3975806.0399999917</v>
          </cell>
          <cell r="G80">
            <v>-3.7128608454463716</v>
          </cell>
          <cell r="L80" t="str">
            <v>TOTAL ELQLLP 045</v>
          </cell>
          <cell r="M80">
            <v>103106204.45</v>
          </cell>
          <cell r="N80">
            <v>110189381.91762324</v>
          </cell>
          <cell r="O80">
            <v>-7083177.4676232338</v>
          </cell>
          <cell r="P80">
            <v>-6.4281851339528941</v>
          </cell>
        </row>
        <row r="81">
          <cell r="C81" t="str">
            <v>INGRESO TOTAL 044 Y 045</v>
          </cell>
          <cell r="D81">
            <v>240537812.13</v>
          </cell>
          <cell r="E81" t="e">
            <v>#VALUE!</v>
          </cell>
          <cell r="F81" t="e">
            <v>#VALUE!</v>
          </cell>
          <cell r="G81" t="e">
            <v>#VALUE!</v>
          </cell>
          <cell r="L81" t="str">
            <v>INGRESO TOTAL 044 Y 045</v>
          </cell>
          <cell r="M81">
            <v>240537812.13</v>
          </cell>
          <cell r="N81" t="e">
            <v>#VALUE!</v>
          </cell>
          <cell r="O81" t="e">
            <v>#VALUE!</v>
          </cell>
          <cell r="P81" t="e">
            <v>#VALUE!</v>
          </cell>
        </row>
        <row r="89">
          <cell r="C89" t="str">
            <v>ACUMULADO</v>
          </cell>
          <cell r="D89" t="str">
            <v>ENERO - ABRIL</v>
          </cell>
          <cell r="L89" t="str">
            <v>ACUMULADO</v>
          </cell>
          <cell r="M89" t="str">
            <v>ENERO - ABRIL</v>
          </cell>
        </row>
        <row r="90">
          <cell r="C90" t="str">
            <v>INTERCONEXION EL QUE</v>
          </cell>
          <cell r="F90" t="str">
            <v>inc</v>
          </cell>
          <cell r="G90" t="str">
            <v>%</v>
          </cell>
          <cell r="L90" t="str">
            <v>INTERCONEXION EL QUE</v>
          </cell>
          <cell r="O90" t="str">
            <v>inc</v>
          </cell>
          <cell r="P90" t="str">
            <v>%</v>
          </cell>
        </row>
        <row r="91">
          <cell r="C91" t="str">
            <v>LLAMA PAGA TEL. PUBLICA</v>
          </cell>
          <cell r="D91">
            <v>2008</v>
          </cell>
          <cell r="E91">
            <v>2007</v>
          </cell>
          <cell r="L91" t="str">
            <v>LLAMA PAGA TEL. PUBLICA</v>
          </cell>
          <cell r="M91">
            <v>2008</v>
          </cell>
          <cell r="N91">
            <v>2007</v>
          </cell>
        </row>
        <row r="92">
          <cell r="C92" t="str">
            <v>Minutos p/liquidacion Monedas</v>
          </cell>
          <cell r="D92">
            <v>3249153.7258687261</v>
          </cell>
          <cell r="E92">
            <v>2578585.1621107156</v>
          </cell>
          <cell r="F92">
            <v>670568.56375801051</v>
          </cell>
          <cell r="G92">
            <v>26.005290560545717</v>
          </cell>
          <cell r="L92" t="str">
            <v>Minutos p/liquidacion Monedas</v>
          </cell>
          <cell r="M92">
            <v>3249153.7258687261</v>
          </cell>
          <cell r="N92">
            <v>2578585.1621107156</v>
          </cell>
          <cell r="O92">
            <v>670568.56375801051</v>
          </cell>
          <cell r="P92">
            <v>26.005290560545717</v>
          </cell>
        </row>
        <row r="93">
          <cell r="C93" t="str">
            <v xml:space="preserve">Tarifa </v>
          </cell>
          <cell r="D93">
            <v>2.5899999999999994</v>
          </cell>
          <cell r="E93">
            <v>3.0509432015657478</v>
          </cell>
          <cell r="F93">
            <v>-0.46094320156574842</v>
          </cell>
          <cell r="G93">
            <v>-15.108219691837974</v>
          </cell>
          <cell r="L93" t="str">
            <v xml:space="preserve">Tarifa </v>
          </cell>
          <cell r="M93">
            <v>2.5899999999999994</v>
          </cell>
          <cell r="N93">
            <v>3.1399896632581972</v>
          </cell>
          <cell r="O93">
            <v>-0.54998966325819776</v>
          </cell>
          <cell r="P93">
            <v>-17.515652032035774</v>
          </cell>
        </row>
        <row r="94">
          <cell r="C94" t="str">
            <v>INGRESO NETO</v>
          </cell>
          <cell r="D94">
            <v>8415308.1499999985</v>
          </cell>
          <cell r="E94">
            <v>7867116.8700000001</v>
          </cell>
          <cell r="F94">
            <v>548191.2799999984</v>
          </cell>
          <cell r="G94">
            <v>6.9681344393196696</v>
          </cell>
          <cell r="I94">
            <v>0.54819127999999839</v>
          </cell>
          <cell r="J94" t="str">
            <v>Mayor</v>
          </cell>
          <cell r="K94" t="str">
            <v>ingreso debido al incremento de 0.7 millones de minutos.</v>
          </cell>
          <cell r="L94" t="str">
            <v>INGRESO NETO</v>
          </cell>
          <cell r="M94">
            <v>8415308.1499999985</v>
          </cell>
          <cell r="N94">
            <v>8096730.7548586102</v>
          </cell>
          <cell r="O94">
            <v>318577.39514138829</v>
          </cell>
          <cell r="P94">
            <v>3.9346423240048836</v>
          </cell>
          <cell r="R94">
            <v>0.31857739514138828</v>
          </cell>
          <cell r="S94" t="str">
            <v>Mayor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al modelo"/>
      <sheetName val="Prueba&gt;&gt;&gt;"/>
      <sheetName val="Resultados (Individual)"/>
      <sheetName val="Ingresos&gt;&gt;&gt;"/>
      <sheetName val="Resumen Ingresos"/>
      <sheetName val="Ingresos"/>
      <sheetName val="Costos servicios mayoristas&gt;&gt;&gt;"/>
      <sheetName val="Resumen Pagos mayoristas"/>
      <sheetName val="Dim. costos mayoristas cobre"/>
      <sheetName val="Dim. MSAN-cobre"/>
      <sheetName val="Dim. costos SAIB"/>
      <sheetName val="Entrega del servicio SAIB"/>
      <sheetName val="Servicios mayoristas"/>
      <sheetName val="Costos aguas abajo&gt;&gt;&gt;"/>
      <sheetName val="Resumen Costos aguas abajo"/>
      <sheetName val="Costos aguas abajo"/>
      <sheetName val="Costos aguas abajo de la oferta"/>
      <sheetName val="Costos mensualizados ajustados"/>
      <sheetName val="Información&gt;&gt;&gt;"/>
      <sheetName val="Información de la oferta"/>
      <sheetName val="Información general AEP"/>
      <sheetName val="Información costos AEP"/>
      <sheetName val="OREDA"/>
      <sheetName val="Cargos de terminación"/>
      <sheetName val="Supuestos&gt;&gt;&gt;"/>
      <sheetName val="Supuestos"/>
      <sheetName val="Insumos prueba agregada&gt;&gt;&gt;"/>
      <sheetName val="Resultados (Agr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B4" t="str">
            <v>SAIB Nacional</v>
          </cell>
        </row>
        <row r="5">
          <cell r="B5" t="str">
            <v>SAIB Regional</v>
          </cell>
        </row>
        <row r="6">
          <cell r="B6" t="str">
            <v>SAIB Local</v>
          </cell>
        </row>
        <row r="7">
          <cell r="B7" t="str">
            <v>Desagregación compartida del bucle local</v>
          </cell>
        </row>
        <row r="8">
          <cell r="B8" t="str">
            <v>Desagregación total del bucle local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Costos aguas abajo"/>
      <sheetName val="Pagos mayoristas"/>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la oferta"/>
      <sheetName val="Información de costos del AEP"/>
      <sheetName val="Usuarios con promoción"/>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 la oferta"/>
      <sheetName val="Usuarios con promoción"/>
      <sheetName val="Información del AEP"/>
      <sheetName val="Información de costos del AEP"/>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 3 Balanza reclas"/>
      <sheetName val="Z 3.1 T de mayor reclas"/>
      <sheetName val="Z 3.2 balanza abierta"/>
      <sheetName val="Z 3.3 Crédito Merc"/>
      <sheetName val="Z 3.4 Reclas D3"/>
      <sheetName val="Z 3.5 D-3 dictámen"/>
      <sheetName val="Z 3.6 NOTA D 3"/>
      <sheetName val="Z 3.7 Posición en M.E."/>
      <sheetName val="Z 3.8 Estado de var en el cap"/>
      <sheetName val="Z 3.9 ISR"/>
      <sheetName val="Z 3.10 INTEG. ISR"/>
      <sheetName val="Z 3.11 IMPAC"/>
      <sheetName val="Z 3.12 Activo Fijo"/>
      <sheetName val="Z 3.13 int Inventario"/>
      <sheetName val="Z 3.14 Pa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6420"/>
      <sheetName val="01-6421"/>
      <sheetName val="01-6422"/>
      <sheetName val="01-6423"/>
      <sheetName val="XREF"/>
      <sheetName val="Tickmarks"/>
      <sheetName val="So"/>
      <sheetName val="local"/>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ER09"/>
      <sheetName val="SLS CM"/>
      <sheetName val="Significant Processes"/>
      <sheetName val="Muestreo"/>
      <sheetName val="Renta"/>
      <sheetName val="Electricidad"/>
      <sheetName val="2003"/>
      <sheetName val="IMSS"/>
      <sheetName val="Estado"/>
      <sheetName val="EMPLEADOS"/>
      <sheetName val="SAR E INFONAVIT"/>
      <sheetName val="FF33-1&amp;"/>
      <sheetName val="Integracion de Ctas x Pagar"/>
      <sheetName val="C-1"/>
      <sheetName val="uso"/>
      <sheetName val="ANALYSIS JUNEFOR PP02 old"/>
      <sheetName val="Analysis"/>
      <sheetName val="DEPRECIACION"/>
      <sheetName val="FCCREDITOS"/>
      <sheetName val="Amarre (7 CEDULAS)"/>
      <sheetName val="Amarre de Honorarios"/>
      <sheetName val="calculo"/>
      <sheetName val="01-6422"/>
      <sheetName val="01-6421"/>
      <sheetName val="01-6423"/>
      <sheetName val=".1 Lead"/>
      <sheetName val="GASTOS  8310.1"/>
      <sheetName val="FP"/>
      <sheetName val="Drop-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ER GTS"/>
      <sheetName val="Razonabilidad IVA"/>
      <sheetName val="Antiguedades"/>
      <sheetName val="limite"/>
      <sheetName val="Lists"/>
      <sheetName val="Table Maint"/>
      <sheetName val="Indice"/>
      <sheetName val="1"/>
      <sheetName val="2"/>
      <sheetName val="3"/>
      <sheetName val="4"/>
      <sheetName val="5"/>
      <sheetName val="Planeación"/>
      <sheetName val="Integración"/>
      <sheetName val="Mvt Imobilizado"/>
      <sheetName val="9-Concentrado PP"/>
      <sheetName val="Gastos_MadridWE"/>
      <sheetName val="Prov Siemens"/>
      <sheetName val="inventarios"/>
      <sheetName val="Dpn. Fiscal"/>
      <sheetName val="AJUSTE INFLAC."/>
      <sheetName val=""/>
      <sheetName val="Consolidated Domest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Lead"/>
      <sheetName val="GtosFab"/>
      <sheetName val="DEP. FINAL"/>
      <sheetName val="Dep. del Ej. y Acum."/>
      <sheetName val="vaciado P.P. IVA"/>
      <sheetName val="5300.3"/>
      <sheetName val="Warranty Periods"/>
      <sheetName val="Sheet1"/>
      <sheetName val="AUT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Umbrales"/>
      <sheetName val="Empréstimos"/>
      <sheetName val="BB PCH's"/>
      <sheetName val="Cobros posteriores"/>
      <sheetName val="Valuación"/>
      <sheetName val="REV. LIMITE ADMON"/>
      <sheetName val="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VARIOS"/>
      <sheetName val="arrendamientos no identificados"/>
    </sheetNames>
    <sheetDataSet>
      <sheetData sheetId="0" refreshError="1">
        <row r="5">
          <cell r="A5" t="str">
            <v>PRONOSTICO 2005</v>
          </cell>
        </row>
        <row r="6">
          <cell r="A6" t="str">
            <v xml:space="preserve">                                                                                                                                                                                                                                                               </v>
          </cell>
        </row>
        <row r="7">
          <cell r="B7" t="str">
            <v>( CANTIDADES EN PESOS )</v>
          </cell>
        </row>
        <row r="8">
          <cell r="G8" t="str">
            <v>RENTAS E INCREMENTOS 2005</v>
          </cell>
          <cell r="S8" t="str">
            <v>INCREMENTOS EN 2006</v>
          </cell>
        </row>
        <row r="9">
          <cell r="A9" t="str">
            <v>N°</v>
          </cell>
          <cell r="B9" t="str">
            <v>AREA</v>
          </cell>
          <cell r="C9" t="str">
            <v>UBICACION</v>
          </cell>
          <cell r="E9" t="str">
            <v>FECHA</v>
          </cell>
          <cell r="G9" t="str">
            <v xml:space="preserve">RENTA </v>
          </cell>
          <cell r="H9" t="str">
            <v>%</v>
          </cell>
          <cell r="I9" t="str">
            <v>Nº</v>
          </cell>
          <cell r="K9" t="str">
            <v>%</v>
          </cell>
          <cell r="L9" t="str">
            <v>RENTA</v>
          </cell>
          <cell r="M9" t="str">
            <v>Nº</v>
          </cell>
          <cell r="O9" t="str">
            <v>TOTAL</v>
          </cell>
          <cell r="P9" t="str">
            <v>FECHA</v>
          </cell>
          <cell r="R9" t="str">
            <v>%</v>
          </cell>
          <cell r="S9" t="str">
            <v>RENTA</v>
          </cell>
          <cell r="T9" t="str">
            <v>Nº</v>
          </cell>
        </row>
        <row r="10">
          <cell r="E10" t="str">
            <v xml:space="preserve">INICIO </v>
          </cell>
          <cell r="F10" t="str">
            <v>VENCIM.</v>
          </cell>
          <cell r="G10">
            <v>2005</v>
          </cell>
          <cell r="H10" t="str">
            <v>INC.</v>
          </cell>
          <cell r="I10" t="str">
            <v>MESES</v>
          </cell>
          <cell r="J10" t="str">
            <v>SUBTOTAL</v>
          </cell>
          <cell r="K10" t="str">
            <v>INC.</v>
          </cell>
          <cell r="L10">
            <v>2005</v>
          </cell>
          <cell r="M10" t="str">
            <v>MESES</v>
          </cell>
          <cell r="N10" t="str">
            <v>SUBTOTAL</v>
          </cell>
          <cell r="O10">
            <v>2005</v>
          </cell>
          <cell r="P10" t="str">
            <v xml:space="preserve">INICIO </v>
          </cell>
          <cell r="Q10" t="str">
            <v>VENCIM.</v>
          </cell>
          <cell r="R10" t="str">
            <v>INC.</v>
          </cell>
          <cell r="S10">
            <v>2006</v>
          </cell>
          <cell r="T10" t="str">
            <v>MESES</v>
          </cell>
          <cell r="U10" t="str">
            <v>SUBTOTAL</v>
          </cell>
        </row>
        <row r="12">
          <cell r="A12" t="str">
            <v xml:space="preserve">CORPORATIVO </v>
          </cell>
        </row>
        <row r="13">
          <cell r="A13">
            <v>1</v>
          </cell>
          <cell r="B13" t="str">
            <v>MEXICO D.F.</v>
          </cell>
          <cell r="C13" t="str">
            <v>LAGUNA DE MAYRAN NO. 345 LAGO ALBERTO Y LAGO XOCHIMILCO COL.ANAHUAC</v>
          </cell>
          <cell r="D13" t="str">
            <v>TELMEX/REGIE T</v>
          </cell>
          <cell r="E13">
            <v>34658</v>
          </cell>
          <cell r="P13" t="str">
            <v>EXISTE UN CONTRATO DE PRESTACION DE SERVICIOS ENTRE TELMEX Y REGIE T</v>
          </cell>
        </row>
        <row r="14">
          <cell r="A14">
            <v>2</v>
          </cell>
          <cell r="B14" t="str">
            <v>MEXICO D.F.</v>
          </cell>
          <cell r="C14" t="str">
            <v>RIO PANUCO 38  5to PISO COL. CUAUHTEMOC</v>
          </cell>
          <cell r="D14" t="str">
            <v>CTBR/AEROFRISCO</v>
          </cell>
          <cell r="P14" t="str">
            <v>EN EXPEDIENTE NO ENCONTRE SUPUESTO ARRENDAMIENTO ENTRE CTBR Y AEROFRISCO</v>
          </cell>
        </row>
        <row r="15">
          <cell r="A15">
            <v>3</v>
          </cell>
          <cell r="B15" t="str">
            <v>MEXICO D.F.</v>
          </cell>
          <cell r="C15" t="str">
            <v>MANUEL SALAZAR NO.132 COL. PROVIDENCIA, AZCAPOTZALCO,D.F.</v>
          </cell>
          <cell r="D15" t="str">
            <v>CTBR/GIGATAM</v>
          </cell>
          <cell r="E15">
            <v>37530</v>
          </cell>
          <cell r="F15">
            <v>37925</v>
          </cell>
          <cell r="P15" t="str">
            <v>EXISTE UN CONTRATO DE PRESTACION DE SERVICIOS ENTRE CTBR Y CIGATAM</v>
          </cell>
        </row>
        <row r="16">
          <cell r="A16">
            <v>4</v>
          </cell>
          <cell r="B16" t="str">
            <v>MEXICO D.F.</v>
          </cell>
          <cell r="C16" t="str">
            <v>KM.5 DEL CERRO DEL CHIQUIHUITE DELEG. GUSTAVO A MADERO.</v>
          </cell>
          <cell r="D16" t="str">
            <v>CTBR/ RADIO MOVIL DIPSA</v>
          </cell>
          <cell r="E16">
            <v>37500</v>
          </cell>
          <cell r="F16" t="str">
            <v>indeterminado</v>
          </cell>
          <cell r="G16">
            <v>34265</v>
          </cell>
          <cell r="P16" t="str">
            <v>EL CONTRATO DE ARRENDAMIENTO FIRMADO ES EL DE 1999 HAY UN PROYECTO DEL 2002</v>
          </cell>
        </row>
        <row r="17">
          <cell r="A17">
            <v>5</v>
          </cell>
          <cell r="B17" t="str">
            <v>MEXICO D.F.</v>
          </cell>
          <cell r="C17" t="str">
            <v>RIO PANUCO 38  5to PISO COL. CUAUHTEMOC</v>
          </cell>
          <cell r="D17" t="str">
            <v>CTBR/ RADIO MOVIL DIPSA</v>
          </cell>
          <cell r="E17">
            <v>36161</v>
          </cell>
          <cell r="F17" t="str">
            <v>indeterminado</v>
          </cell>
          <cell r="G17">
            <v>5000</v>
          </cell>
          <cell r="P17" t="str">
            <v>EL CONTRATO DE ARRENDAMIENTO FIRMADO ES EL DE 1999 POR TIEMPO INDETERMINADO</v>
          </cell>
        </row>
        <row r="18">
          <cell r="A18">
            <v>6</v>
          </cell>
          <cell r="B18" t="str">
            <v>MEXICO D.F.</v>
          </cell>
          <cell r="C18" t="str">
            <v>RIO PANUCO 38  5to PISO COL. CUAUHTEMOC</v>
          </cell>
          <cell r="D18" t="str">
            <v>CTBR/GTA</v>
          </cell>
          <cell r="E18">
            <v>37865</v>
          </cell>
          <cell r="F18" t="str">
            <v>indeterminado</v>
          </cell>
          <cell r="P18" t="str">
            <v>EXISTE UN CONTRATO DE PRESTACION DE SERVICIOS ENTRE CTBR Y GTA</v>
          </cell>
        </row>
        <row r="19">
          <cell r="A19">
            <v>7</v>
          </cell>
          <cell r="B19" t="str">
            <v>MEXICO D.F.</v>
          </cell>
          <cell r="C19" t="str">
            <v>RIO PANUCO 38  5to PISO COL. CUAUHTEMOC</v>
          </cell>
          <cell r="D19" t="str">
            <v>GTA/ALDECA</v>
          </cell>
          <cell r="E19">
            <v>38153</v>
          </cell>
          <cell r="F19" t="str">
            <v>indeterminado</v>
          </cell>
        </row>
        <row r="20">
          <cell r="A20">
            <v>8</v>
          </cell>
          <cell r="B20" t="str">
            <v>MEXICO D.F.</v>
          </cell>
          <cell r="C20" t="str">
            <v>RIO PANUCO 38  5to PISO COL. CUAUHTEMOC</v>
          </cell>
          <cell r="D20" t="str">
            <v>CTBR/IME</v>
          </cell>
          <cell r="E20">
            <v>38146</v>
          </cell>
          <cell r="F20" t="str">
            <v>indeterminado</v>
          </cell>
          <cell r="G20">
            <v>1200</v>
          </cell>
          <cell r="P20">
            <v>38146</v>
          </cell>
          <cell r="Q20" t="str">
            <v>INDETERM.</v>
          </cell>
        </row>
        <row r="21">
          <cell r="A21">
            <v>9</v>
          </cell>
          <cell r="B21" t="str">
            <v>MEXICO D.F.</v>
          </cell>
          <cell r="C21" t="str">
            <v>RIO LERMA NO. 256 COL.CUAUHTEMOC</v>
          </cell>
          <cell r="D21" t="str">
            <v>CTBR/PROCERCOTEL</v>
          </cell>
          <cell r="E21">
            <v>37756</v>
          </cell>
          <cell r="F21">
            <v>38060</v>
          </cell>
          <cell r="G21">
            <v>172177.8</v>
          </cell>
          <cell r="P21" t="str">
            <v>No hay contrato ni hoja de autorización</v>
          </cell>
        </row>
        <row r="22">
          <cell r="A22">
            <v>10</v>
          </cell>
          <cell r="B22" t="str">
            <v>MEXICO D.F.</v>
          </cell>
          <cell r="C22" t="str">
            <v>ISABELA CATOLICA NO. 51 CENTRO MEXICO, D.F.</v>
          </cell>
          <cell r="D22" t="str">
            <v xml:space="preserve">TELMEX/SAMBORN </v>
          </cell>
          <cell r="E22">
            <v>38169</v>
          </cell>
          <cell r="F22">
            <v>45473</v>
          </cell>
        </row>
        <row r="23">
          <cell r="A23">
            <v>11</v>
          </cell>
          <cell r="B23" t="str">
            <v>MEXICO D.F.</v>
          </cell>
          <cell r="C23" t="str">
            <v>INSURGENTES SUR 3500 P-B. COL. PEÑA POBRE, D.F.</v>
          </cell>
          <cell r="D23" t="str">
            <v>TELMEX/MUSEO</v>
          </cell>
          <cell r="E23">
            <v>36434</v>
          </cell>
          <cell r="F23" t="str">
            <v>indeterminado</v>
          </cell>
        </row>
        <row r="24">
          <cell r="A24">
            <v>12</v>
          </cell>
          <cell r="B24" t="str">
            <v>MEXICO D.F.</v>
          </cell>
          <cell r="C24" t="str">
            <v>URUGUAY NO. 55 COL. CENTRO D.F.</v>
          </cell>
          <cell r="D24" t="str">
            <v>TELMEX/INVERLAT</v>
          </cell>
          <cell r="E24">
            <v>37288</v>
          </cell>
          <cell r="F24">
            <v>39113</v>
          </cell>
          <cell r="G24">
            <v>76703.710000000006</v>
          </cell>
          <cell r="I24">
            <v>1</v>
          </cell>
          <cell r="J24">
            <v>76703.710000000006</v>
          </cell>
          <cell r="K24">
            <v>4.5400000000000003E-2</v>
          </cell>
          <cell r="L24">
            <v>80186.058434000006</v>
          </cell>
          <cell r="M24">
            <v>11</v>
          </cell>
          <cell r="N24">
            <v>882046.64277400007</v>
          </cell>
          <cell r="O24">
            <v>962232.70120800007</v>
          </cell>
        </row>
        <row r="25">
          <cell r="A25">
            <v>13</v>
          </cell>
          <cell r="B25" t="str">
            <v>MEXICO D.F.</v>
          </cell>
          <cell r="C25" t="str">
            <v>RED UNO Y TOP PERSONAL</v>
          </cell>
          <cell r="D25" t="str">
            <v>RED UNO/ TOP PERSONAL</v>
          </cell>
          <cell r="E25">
            <v>37530</v>
          </cell>
          <cell r="O25" t="str">
            <v>JDB</v>
          </cell>
          <cell r="P25" t="str">
            <v>CONTRATO DE RED UNO CON TOP PERSONAL DE PRESTACION DE SERVICIOS, NO LIMITATIVO, POR TIEMPO INDEFINIDO, PAGOS QUINCENALES.</v>
          </cell>
        </row>
        <row r="26">
          <cell r="A26">
            <v>14</v>
          </cell>
          <cell r="B26" t="str">
            <v>PUEBLA (BR/PUE/061)</v>
          </cell>
          <cell r="C26" t="str">
            <v xml:space="preserve">LIRIOS ESQ. NARDOS NO. 5955 COL. BUGAMBILIAS, PUEBLA PUE. </v>
          </cell>
          <cell r="D26" t="str">
            <v>CTBR/ASOCIAC.JUBIL.TELMEX</v>
          </cell>
          <cell r="E26">
            <v>36617</v>
          </cell>
          <cell r="F26" t="str">
            <v>indeterminado</v>
          </cell>
          <cell r="O26" t="str">
            <v>JDB</v>
          </cell>
          <cell r="P26" t="str">
            <v>COMODATO DE CTBR A LA ASOCIACION DE JUBULADOS PARA QUE INSTALEN SUS OFICINAS, 2688.11 m, TIEMPO INDEFINIDO.</v>
          </cell>
        </row>
        <row r="27">
          <cell r="A27">
            <v>15</v>
          </cell>
          <cell r="B27" t="str">
            <v>MONTERREY</v>
          </cell>
          <cell r="C27" t="str">
            <v>VASCO DE GAMA NO. 257 OTE.MONTERREY N.L.</v>
          </cell>
          <cell r="D27" t="str">
            <v>ASOC.DE JUBIL.DE CONF. DE TELMEX</v>
          </cell>
          <cell r="E27">
            <v>36871</v>
          </cell>
          <cell r="F27" t="str">
            <v>indeterminado</v>
          </cell>
          <cell r="I27" t="str">
            <v>COMODATO</v>
          </cell>
          <cell r="O27" t="str">
            <v>JDB</v>
          </cell>
          <cell r="P27" t="str">
            <v>COMODATO DE CTBR A LA ASOCIACION DE JUBULADOS PARA QUE INSTALEN SUS OFICINAS, 298m, TIEMPO INDEFINIDO.</v>
          </cell>
        </row>
        <row r="28">
          <cell r="A28">
            <v>16</v>
          </cell>
          <cell r="B28" t="str">
            <v>MEXICO D.F.</v>
          </cell>
          <cell r="C28" t="str">
            <v>CENTRO DE ENTRETIMIENTO Y AREA COMERCIAL DENOMINADA PUNTA LANGOSTA</v>
          </cell>
          <cell r="D28" t="str">
            <v>TELMEX/CABI COZUMEL</v>
          </cell>
          <cell r="E28">
            <v>37288</v>
          </cell>
          <cell r="F28" t="str">
            <v>indeterminado</v>
          </cell>
          <cell r="O28" t="str">
            <v>JDB</v>
          </cell>
          <cell r="P28" t="str">
            <v>CONTRATO DE TELMEX CON CABI DE COZUMEL, POR UN LOCAL DENTRO DE UN RECINTO PORTUARIO EN FORMA NO EXCLUSIVA, POR 32.25m, POR TIEMPO DE 5 AÑOS, INICIANDO EL 1/FEB/2002, PAGOS MENSUALES Y VARIOS.</v>
          </cell>
        </row>
        <row r="29">
          <cell r="A29">
            <v>17</v>
          </cell>
          <cell r="B29" t="str">
            <v>JALISCO</v>
          </cell>
          <cell r="C29" t="str">
            <v>DENTRO DEL TERRENO CERRIL DENOMINADO ARROYO VERDE PERTENECIENTE AL PREDIO RUSTICO DENOMINADO LAS CRUCES</v>
          </cell>
          <cell r="D29" t="str">
            <v>TERCERO/TELMEX</v>
          </cell>
          <cell r="E29">
            <v>37924</v>
          </cell>
          <cell r="F29">
            <v>41547</v>
          </cell>
          <cell r="O29" t="str">
            <v>JDB</v>
          </cell>
          <cell r="P29" t="str">
            <v>REPETIDOR IRREGULAR, ESTABA REGISTRADO EN SAI, LO REGISTRE EN EL OTRO ARCHIVO.</v>
          </cell>
        </row>
        <row r="30">
          <cell r="A30">
            <v>18</v>
          </cell>
          <cell r="B30" t="str">
            <v>MEXICO D.F.(BR/DF-/144)</v>
          </cell>
          <cell r="C30" t="str">
            <v>PEDRO LUIS OGAZON NO. 44 COL. SAN ANGEL INN DELG. ALVARO OBREGON MEXICO.D.F.</v>
          </cell>
          <cell r="D30" t="str">
            <v>CTBR/ASOC.DE JUBILADOS DE CONFIANZ DE TELMEX.</v>
          </cell>
          <cell r="E30">
            <v>37834</v>
          </cell>
          <cell r="F30" t="str">
            <v>indeterminado</v>
          </cell>
          <cell r="O30" t="str">
            <v>JDB</v>
          </cell>
          <cell r="P30" t="str">
            <v>COMODATO DE CTBR A LA ASOCIACION DE JUBULADOS PARA UTILIZAR LA INSTALACION LOS MARTES O JUEVES POR TIEMPO INDEFINIDO.</v>
          </cell>
        </row>
        <row r="31">
          <cell r="A31">
            <v>19</v>
          </cell>
          <cell r="B31" t="str">
            <v>LEON GTO.</v>
          </cell>
          <cell r="C31" t="str">
            <v>CONSTANCIA NO.7 EN EL CENTRO DE LA CIUDAD DE GTO.</v>
          </cell>
          <cell r="D31" t="str">
            <v>CTBR/COMITÉ ORGANIZADOR DEL FESTIBAL INTERNACIONAL CERVANTINO.</v>
          </cell>
          <cell r="E31">
            <v>37135</v>
          </cell>
          <cell r="F31">
            <v>37210</v>
          </cell>
          <cell r="I31" t="str">
            <v>COMODATO</v>
          </cell>
          <cell r="P31" t="str">
            <v>CONTRATO DE SERVICIO</v>
          </cell>
        </row>
        <row r="32">
          <cell r="A32">
            <v>20</v>
          </cell>
          <cell r="B32" t="str">
            <v>MEXICO D.F.</v>
          </cell>
          <cell r="C32" t="str">
            <v>INSURGENTES SUR 3500 P-B. COL. PEÑA POBRE, D.F.</v>
          </cell>
          <cell r="D32" t="str">
            <v>TELMEX/ADMINISTRACION INTEGRAL DE ALIMENTOS</v>
          </cell>
          <cell r="E32">
            <v>36073</v>
          </cell>
          <cell r="F32">
            <v>43377</v>
          </cell>
          <cell r="P32" t="str">
            <v>EN INVESTIGACION</v>
          </cell>
        </row>
        <row r="33">
          <cell r="A33">
            <v>21</v>
          </cell>
          <cell r="B33" t="str">
            <v>CHIHUAHUA</v>
          </cell>
          <cell r="C33" t="str">
            <v>AV. CUAUHTEMOC NO.10 OTE. INT. 18 MATAMOROS COAH." PLAZA COMERCIAL LA ROSA "</v>
          </cell>
          <cell r="D33" t="str">
            <v>ERNESTO DOMINGUEZ AYUP/TELMEX</v>
          </cell>
          <cell r="E33">
            <v>35961</v>
          </cell>
          <cell r="F33">
            <v>36325</v>
          </cell>
          <cell r="G33">
            <v>690</v>
          </cell>
          <cell r="P33" t="str">
            <v>EN INVESTIGACION</v>
          </cell>
        </row>
        <row r="34">
          <cell r="A34">
            <v>22</v>
          </cell>
          <cell r="B34" t="str">
            <v>MEXICO D.F.</v>
          </cell>
          <cell r="C34" t="str">
            <v>AV. SOLIDARIDAD LAS TORRES NO. 1100 L-19,20 Y 21 COL. LAS MARINAS METEPEC</v>
          </cell>
          <cell r="D34" t="str">
            <v>PROMOTORA ECO/CTBR</v>
          </cell>
          <cell r="E34">
            <v>36830</v>
          </cell>
          <cell r="F34">
            <v>38654</v>
          </cell>
          <cell r="G34">
            <v>1250</v>
          </cell>
          <cell r="P34" t="str">
            <v>RENTA DE ESPACIO PUBLICITARIO</v>
          </cell>
        </row>
        <row r="35">
          <cell r="A35">
            <v>23</v>
          </cell>
          <cell r="B35" t="str">
            <v>MEXICO D.F.(TM/DF-021)</v>
          </cell>
          <cell r="C35" t="str">
            <v>AVENIDA ISABEL LA CATOLICA NO. 51 COLONIA CENTRO MEXICO D.F.</v>
          </cell>
          <cell r="D35" t="str">
            <v>TELMEX/ADMINISTRACION INTEGRAL DE ALIMENTOS</v>
          </cell>
          <cell r="E35">
            <v>37833</v>
          </cell>
          <cell r="F35">
            <v>45137</v>
          </cell>
          <cell r="P35" t="str">
            <v>ACTUALIZADO EN CONTRATOS DE FILIALES</v>
          </cell>
        </row>
        <row r="36">
          <cell r="A36">
            <v>24</v>
          </cell>
          <cell r="B36" t="str">
            <v>CUERNAVACA MORELOS</v>
          </cell>
          <cell r="C36" t="str">
            <v>ABASOLO NO. 6 ANTES 100 ESQ. AV. MORELOS COL. CEMTRO .CUERNAVACA MORELOS.</v>
          </cell>
          <cell r="D36" t="str">
            <v>LAURELES S.A. DE C.V./TELMEX</v>
          </cell>
          <cell r="E36">
            <v>37408</v>
          </cell>
          <cell r="F36">
            <v>37772</v>
          </cell>
          <cell r="P36" t="str">
            <v>EN INVESTIGACION</v>
          </cell>
        </row>
        <row r="37">
          <cell r="A37">
            <v>25</v>
          </cell>
          <cell r="B37" t="str">
            <v>TAMPICO</v>
          </cell>
          <cell r="C37" t="str">
            <v>GONZALEZ NO. 3131 SECTOR CENTRO NUEVO LAREDO TAMAULIPAS</v>
          </cell>
          <cell r="D37" t="str">
            <v>ARTURO CASTRO/TELMEX</v>
          </cell>
          <cell r="E37">
            <v>36661</v>
          </cell>
          <cell r="F37">
            <v>37025</v>
          </cell>
          <cell r="G37">
            <v>7500</v>
          </cell>
          <cell r="P37" t="str">
            <v>EN INVESTIGACION</v>
          </cell>
        </row>
        <row r="47">
          <cell r="A47" t="str">
            <v>DIVISION SURESTE (MERIDA)</v>
          </cell>
        </row>
        <row r="53">
          <cell r="A53" t="str">
            <v>METRO ORIENTE</v>
          </cell>
        </row>
        <row r="58">
          <cell r="A58" t="str">
            <v>METRO PONIENTE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
      <sheetName val="actperd"/>
      <sheetName val="promcreditos"/>
      <sheetName val="promdedudas"/>
      <sheetName val="Capital"/>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CTprod-pagos99"/>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ALES BALANCE"/>
      <sheetName val="FILIALES RESULTADOS"/>
      <sheetName val="SALDOS"/>
      <sheetName val="CONCEN_TLCL"/>
      <sheetName val="TELMEX"/>
      <sheetName val="INTERCONEXIONES2000"/>
      <sheetName val="SERCOTEL"/>
      <sheetName val="TELNOR"/>
      <sheetName val="CTBR"/>
      <sheetName val="ALDECA"/>
      <sheetName val="A.D.S.A."/>
      <sheetName val="FYCSA"/>
      <sheetName val="C.Y.C.S.A."/>
      <sheetName val="RED UNO"/>
      <sheetName val="UNINET"/>
      <sheetName val="IND.AFILIADA"/>
      <sheetName val="IMTSA"/>
      <sheetName val="BUSCATEL"/>
      <sheetName val="INTTELMEX"/>
      <sheetName val="EUZKADI"/>
      <sheetName val="SANBORN'S"/>
      <sheetName val="SEAR'S"/>
      <sheetName val="TLMXUSA"/>
      <sheetName val="INBURSA"/>
      <sheetName val="SAGESCO"/>
      <sheetName val="CONSTRUCEL"/>
      <sheetName val="INTERC_INTEGRAL"/>
      <sheetName val="CANTAROS"/>
      <sheetName val="TRUFAS"/>
      <sheetName val="RECUERDO"/>
      <sheetName val="COMMERCE"/>
      <sheetName val="AMERICA"/>
      <sheetName val="CONECEL"/>
      <sheetName val="SERVIAXES"/>
      <sheetName val="SPEEDY MOVIL"/>
      <sheetName val="AM COMUNIC"/>
      <sheetName val="TELECOM"/>
      <sheetName val="Sheet1"/>
      <sheetName val="Sheet2"/>
      <sheetName val="REV"/>
    </sheetNames>
    <sheetDataSet>
      <sheetData sheetId="0"/>
      <sheetData sheetId="1"/>
      <sheetData sheetId="2"/>
      <sheetData sheetId="3"/>
      <sheetData sheetId="4"/>
      <sheetData sheetId="5" refreshError="1">
        <row r="1">
          <cell r="B1" t="str">
            <v>RADIOMOVIL DIPSA, S.A. DE C.V.</v>
          </cell>
          <cell r="AZ1" t="str">
            <v>RADIOMOVIL DIPSA, S.A. DE C.V.</v>
          </cell>
        </row>
        <row r="2">
          <cell r="B2" t="str">
            <v>INTERCONEXIONES CON TELMEX Y TELNOR</v>
          </cell>
          <cell r="L2" t="str">
            <v>HISTORICO</v>
          </cell>
          <cell r="AZ2" t="str">
            <v>INTERCONEXIONES CON TELMEX Y TELNOR</v>
          </cell>
          <cell r="BF2" t="str">
            <v>ACTUALIZADO</v>
          </cell>
        </row>
        <row r="3">
          <cell r="B3" t="str">
            <v xml:space="preserve"> </v>
          </cell>
          <cell r="AZ3" t="str">
            <v>2000</v>
          </cell>
        </row>
        <row r="4">
          <cell r="B4" t="str">
            <v xml:space="preserve"> </v>
          </cell>
        </row>
        <row r="5">
          <cell r="C5" t="str">
            <v>ENERO</v>
          </cell>
          <cell r="D5" t="str">
            <v>FEBRERO</v>
          </cell>
          <cell r="E5" t="str">
            <v>MARZO</v>
          </cell>
          <cell r="F5" t="str">
            <v>ABRIL</v>
          </cell>
          <cell r="G5" t="str">
            <v>MAYO</v>
          </cell>
          <cell r="H5" t="str">
            <v>JUNIO</v>
          </cell>
          <cell r="I5" t="str">
            <v>JULIO</v>
          </cell>
          <cell r="J5" t="str">
            <v>AGOSTO</v>
          </cell>
          <cell r="K5" t="str">
            <v>SEPTIEMBRE</v>
          </cell>
          <cell r="L5" t="str">
            <v>OCTUBRE</v>
          </cell>
          <cell r="M5" t="str">
            <v>NOVIEMBRE</v>
          </cell>
          <cell r="N5" t="str">
            <v>DICIEMBRE</v>
          </cell>
          <cell r="O5" t="str">
            <v>TOTAL</v>
          </cell>
          <cell r="AZ5" t="str">
            <v>TELMEX</v>
          </cell>
          <cell r="BC5" t="str">
            <v>ENERO</v>
          </cell>
          <cell r="BD5" t="str">
            <v>FEBRERO</v>
          </cell>
          <cell r="BE5" t="str">
            <v>MARZO</v>
          </cell>
          <cell r="BF5" t="str">
            <v>ABRIL</v>
          </cell>
          <cell r="BG5" t="str">
            <v>MAYO</v>
          </cell>
          <cell r="BH5" t="str">
            <v>JUNIO</v>
          </cell>
          <cell r="BI5" t="str">
            <v>JULIO</v>
          </cell>
          <cell r="BJ5" t="str">
            <v>AGOSTO</v>
          </cell>
          <cell r="BK5" t="str">
            <v>SEPTIEMBRE</v>
          </cell>
          <cell r="BL5" t="str">
            <v>OCTUBRE</v>
          </cell>
          <cell r="BM5" t="str">
            <v>NOVIEMBRE</v>
          </cell>
          <cell r="BN5" t="str">
            <v>DICIEMBRE</v>
          </cell>
          <cell r="BO5" t="str">
            <v>TOTAL</v>
          </cell>
        </row>
        <row r="7">
          <cell r="B7" t="str">
            <v>INTERCONEXION RADIOMOVIL</v>
          </cell>
          <cell r="AZ7" t="str">
            <v>INTERCONEXION RADIOMOVIL</v>
          </cell>
        </row>
        <row r="8">
          <cell r="AZ8" t="str">
            <v xml:space="preserve"> </v>
          </cell>
        </row>
        <row r="9">
          <cell r="B9" t="str">
            <v>RENTA TRONCALES</v>
          </cell>
          <cell r="C9">
            <v>29</v>
          </cell>
          <cell r="D9">
            <v>29</v>
          </cell>
          <cell r="E9">
            <v>29</v>
          </cell>
          <cell r="F9">
            <v>29</v>
          </cell>
          <cell r="G9">
            <v>29</v>
          </cell>
          <cell r="H9">
            <v>29</v>
          </cell>
          <cell r="I9">
            <v>29</v>
          </cell>
          <cell r="J9">
            <v>29</v>
          </cell>
          <cell r="K9">
            <v>29</v>
          </cell>
          <cell r="L9">
            <v>29</v>
          </cell>
          <cell r="O9">
            <v>290</v>
          </cell>
          <cell r="AZ9" t="str">
            <v>RENTA TRONCALES</v>
          </cell>
          <cell r="BC9">
            <v>29.994700000000002</v>
          </cell>
          <cell r="BD9">
            <v>30.014999999999997</v>
          </cell>
          <cell r="BE9">
            <v>29.823599999999999</v>
          </cell>
          <cell r="BF9">
            <v>29.675700000000003</v>
          </cell>
          <cell r="BG9">
            <v>29.606099999999998</v>
          </cell>
          <cell r="BH9">
            <v>29.5365</v>
          </cell>
          <cell r="BI9">
            <v>29.614800000000002</v>
          </cell>
          <cell r="BJ9">
            <v>29.440800000000003</v>
          </cell>
          <cell r="BK9">
            <v>29.168200000000002</v>
          </cell>
          <cell r="BL9">
            <v>29</v>
          </cell>
          <cell r="BM9">
            <v>0</v>
          </cell>
          <cell r="BN9">
            <v>0</v>
          </cell>
          <cell r="BO9">
            <v>295.87539999999996</v>
          </cell>
        </row>
        <row r="10">
          <cell r="B10" t="str">
            <v>SERVICIO MEDIDO</v>
          </cell>
          <cell r="C10">
            <v>25</v>
          </cell>
          <cell r="D10">
            <v>25</v>
          </cell>
          <cell r="E10">
            <v>25</v>
          </cell>
          <cell r="F10">
            <v>25</v>
          </cell>
          <cell r="G10">
            <v>25</v>
          </cell>
          <cell r="H10">
            <v>25</v>
          </cell>
          <cell r="I10">
            <v>25</v>
          </cell>
          <cell r="J10">
            <v>25</v>
          </cell>
          <cell r="K10">
            <v>25</v>
          </cell>
          <cell r="L10">
            <v>25</v>
          </cell>
          <cell r="O10">
            <v>250</v>
          </cell>
          <cell r="AZ10" t="str">
            <v>SERVICIO MEDIDO</v>
          </cell>
          <cell r="BC10">
            <v>25.857500000000002</v>
          </cell>
          <cell r="BD10">
            <v>25.874999999999996</v>
          </cell>
          <cell r="BE10">
            <v>25.71</v>
          </cell>
          <cell r="BF10">
            <v>25.582500000000003</v>
          </cell>
          <cell r="BG10">
            <v>25.522499999999997</v>
          </cell>
          <cell r="BH10">
            <v>25.462499999999999</v>
          </cell>
          <cell r="BI10">
            <v>25.53</v>
          </cell>
          <cell r="BJ10">
            <v>25.380000000000003</v>
          </cell>
          <cell r="BK10">
            <v>25.145</v>
          </cell>
          <cell r="BL10">
            <v>25</v>
          </cell>
          <cell r="BM10">
            <v>0</v>
          </cell>
          <cell r="BN10">
            <v>0</v>
          </cell>
          <cell r="BO10">
            <v>255.06500000000003</v>
          </cell>
        </row>
        <row r="11">
          <cell r="B11" t="str">
            <v>RENTAS DE USUARIOS</v>
          </cell>
          <cell r="C11">
            <v>76</v>
          </cell>
          <cell r="D11">
            <v>76</v>
          </cell>
          <cell r="E11">
            <v>76</v>
          </cell>
          <cell r="F11">
            <v>76</v>
          </cell>
          <cell r="G11">
            <v>76</v>
          </cell>
          <cell r="H11">
            <v>76</v>
          </cell>
          <cell r="I11">
            <v>76</v>
          </cell>
          <cell r="J11">
            <v>76</v>
          </cell>
          <cell r="K11">
            <v>76</v>
          </cell>
          <cell r="L11">
            <v>76</v>
          </cell>
          <cell r="O11">
            <v>760</v>
          </cell>
          <cell r="AZ11" t="str">
            <v>RENTAS DE USUARIOS</v>
          </cell>
          <cell r="BC11">
            <v>78.606799999999993</v>
          </cell>
          <cell r="BD11">
            <v>78.66</v>
          </cell>
          <cell r="BE11">
            <v>78.1584</v>
          </cell>
          <cell r="BF11">
            <v>77.770800000000008</v>
          </cell>
          <cell r="BG11">
            <v>77.588399999999993</v>
          </cell>
          <cell r="BH11">
            <v>77.405999999999992</v>
          </cell>
          <cell r="BI11">
            <v>77.611200000000011</v>
          </cell>
          <cell r="BJ11">
            <v>77.155200000000008</v>
          </cell>
          <cell r="BK11">
            <v>76.440799999999996</v>
          </cell>
          <cell r="BL11">
            <v>76</v>
          </cell>
          <cell r="BM11">
            <v>0</v>
          </cell>
          <cell r="BN11">
            <v>0</v>
          </cell>
          <cell r="BO11">
            <v>775.39760000000001</v>
          </cell>
        </row>
        <row r="12">
          <cell r="B12" t="str">
            <v>CONSUMO LARGA DISTANCIA</v>
          </cell>
          <cell r="C12">
            <v>6</v>
          </cell>
          <cell r="D12">
            <v>6</v>
          </cell>
          <cell r="E12">
            <v>6</v>
          </cell>
          <cell r="F12">
            <v>6</v>
          </cell>
          <cell r="G12">
            <v>6</v>
          </cell>
          <cell r="H12">
            <v>6</v>
          </cell>
          <cell r="I12">
            <v>6</v>
          </cell>
          <cell r="J12">
            <v>6</v>
          </cell>
          <cell r="K12">
            <v>6</v>
          </cell>
          <cell r="L12">
            <v>6</v>
          </cell>
          <cell r="O12">
            <v>60</v>
          </cell>
          <cell r="AZ12" t="str">
            <v>CONSUMO LARGA DISTANCIA</v>
          </cell>
          <cell r="BC12">
            <v>6.2058</v>
          </cell>
          <cell r="BD12">
            <v>6.2099999999999991</v>
          </cell>
          <cell r="BE12">
            <v>6.1703999999999999</v>
          </cell>
          <cell r="BF12">
            <v>6.139800000000001</v>
          </cell>
          <cell r="BG12">
            <v>6.1253999999999991</v>
          </cell>
          <cell r="BH12">
            <v>6.1109999999999998</v>
          </cell>
          <cell r="BI12">
            <v>6.1272000000000002</v>
          </cell>
          <cell r="BJ12">
            <v>6.0912000000000006</v>
          </cell>
          <cell r="BK12">
            <v>6.0348000000000006</v>
          </cell>
          <cell r="BL12">
            <v>6</v>
          </cell>
          <cell r="BM12">
            <v>0</v>
          </cell>
          <cell r="BN12">
            <v>0</v>
          </cell>
          <cell r="BO12">
            <v>61.215599999999995</v>
          </cell>
        </row>
        <row r="14">
          <cell r="B14" t="str">
            <v>TOTAL INTERC. RADIOMOVIL</v>
          </cell>
          <cell r="C14">
            <v>136</v>
          </cell>
          <cell r="D14">
            <v>136</v>
          </cell>
          <cell r="E14">
            <v>136</v>
          </cell>
          <cell r="F14">
            <v>136</v>
          </cell>
          <cell r="G14">
            <v>136</v>
          </cell>
          <cell r="H14">
            <v>136</v>
          </cell>
          <cell r="I14">
            <v>136</v>
          </cell>
          <cell r="J14">
            <v>136</v>
          </cell>
          <cell r="K14">
            <v>136</v>
          </cell>
          <cell r="L14">
            <v>136</v>
          </cell>
          <cell r="O14">
            <v>1360</v>
          </cell>
          <cell r="AZ14" t="str">
            <v>TOTAL INTERC. RADIOMOVIL</v>
          </cell>
          <cell r="BC14">
            <v>140.66480000000001</v>
          </cell>
          <cell r="BD14">
            <v>140.76</v>
          </cell>
          <cell r="BE14">
            <v>139.86240000000001</v>
          </cell>
          <cell r="BF14">
            <v>139.1688</v>
          </cell>
          <cell r="BG14">
            <v>138.8424</v>
          </cell>
          <cell r="BH14">
            <v>138.51599999999996</v>
          </cell>
          <cell r="BI14">
            <v>138.88320000000002</v>
          </cell>
          <cell r="BJ14">
            <v>138.06720000000001</v>
          </cell>
          <cell r="BK14">
            <v>136.78879999999998</v>
          </cell>
          <cell r="BL14">
            <v>136</v>
          </cell>
          <cell r="BM14">
            <v>0</v>
          </cell>
          <cell r="BN14">
            <v>0</v>
          </cell>
          <cell r="BO14">
            <v>1387.5536</v>
          </cell>
        </row>
        <row r="17">
          <cell r="B17" t="str">
            <v>INTERCONEXION CELULAR</v>
          </cell>
          <cell r="AZ17" t="str">
            <v>INTERCONEXION CELULAR</v>
          </cell>
        </row>
        <row r="19">
          <cell r="B19" t="str">
            <v>SITIOS Y ENLACES</v>
          </cell>
          <cell r="C19">
            <v>1317.34</v>
          </cell>
          <cell r="D19">
            <v>1317.34</v>
          </cell>
          <cell r="E19">
            <v>1976</v>
          </cell>
          <cell r="F19">
            <v>2470.1999999999998</v>
          </cell>
          <cell r="G19">
            <v>2470.1999999999998</v>
          </cell>
          <cell r="H19">
            <v>2470.1999999999998</v>
          </cell>
          <cell r="I19">
            <v>2470.1999999999998</v>
          </cell>
          <cell r="J19">
            <v>2470.1999999999998</v>
          </cell>
          <cell r="K19">
            <v>2470.1999999999998</v>
          </cell>
          <cell r="L19">
            <v>-2985.8499999999995</v>
          </cell>
          <cell r="O19">
            <v>16446.030000000002</v>
          </cell>
          <cell r="AZ19" t="str">
            <v>SITIOS Y ENLACES</v>
          </cell>
          <cell r="BC19">
            <v>1362.1731</v>
          </cell>
          <cell r="BD19">
            <v>1363.4468999999999</v>
          </cell>
          <cell r="BE19">
            <v>2032.1184000000001</v>
          </cell>
          <cell r="BF19">
            <v>2527.7556600000003</v>
          </cell>
          <cell r="BG19">
            <v>2521.8271799999998</v>
          </cell>
          <cell r="BH19">
            <v>2515.8986999999997</v>
          </cell>
          <cell r="BI19">
            <v>2522.5682400000001</v>
          </cell>
          <cell r="BJ19">
            <v>2507.7470400000002</v>
          </cell>
          <cell r="BK19">
            <v>2484.5271600000001</v>
          </cell>
          <cell r="BL19">
            <v>-2985.8499999999995</v>
          </cell>
          <cell r="BM19">
            <v>0</v>
          </cell>
          <cell r="BN19">
            <v>0</v>
          </cell>
          <cell r="BO19">
            <v>16852.212380000004</v>
          </cell>
        </row>
        <row r="20">
          <cell r="B20" t="str">
            <v>RENTA DE PUERTOS</v>
          </cell>
          <cell r="C20">
            <v>5234</v>
          </cell>
          <cell r="D20">
            <v>-714.04</v>
          </cell>
          <cell r="E20">
            <v>-3576.1560000000004</v>
          </cell>
          <cell r="F20">
            <v>246.59400000000005</v>
          </cell>
          <cell r="G20">
            <v>-1837.5219999999999</v>
          </cell>
          <cell r="H20">
            <v>367.19</v>
          </cell>
          <cell r="I20">
            <v>0</v>
          </cell>
          <cell r="J20">
            <v>0</v>
          </cell>
          <cell r="K20">
            <v>0</v>
          </cell>
          <cell r="L20">
            <v>0</v>
          </cell>
          <cell r="O20">
            <v>-279.93400000000025</v>
          </cell>
          <cell r="AZ20" t="str">
            <v>RENTAS DE PUERTOS</v>
          </cell>
          <cell r="BC20">
            <v>5412.8714880999996</v>
          </cell>
          <cell r="BD20">
            <v>-739.03140000000008</v>
          </cell>
          <cell r="BE20">
            <v>-3677.7188304000006</v>
          </cell>
          <cell r="BF20">
            <v>252.33964020000008</v>
          </cell>
          <cell r="BG20">
            <v>-1875.9262097999997</v>
          </cell>
          <cell r="BH20">
            <v>373.98301500000002</v>
          </cell>
          <cell r="BI20">
            <v>0</v>
          </cell>
          <cell r="BJ20">
            <v>0</v>
          </cell>
          <cell r="BK20">
            <v>0</v>
          </cell>
          <cell r="BL20">
            <v>0</v>
          </cell>
          <cell r="BM20">
            <v>0</v>
          </cell>
          <cell r="BN20">
            <v>0</v>
          </cell>
          <cell r="BO20">
            <v>-253.48229690000039</v>
          </cell>
        </row>
        <row r="21">
          <cell r="B21" t="str">
            <v>CONSUMO DE TIEMPO AIRE</v>
          </cell>
          <cell r="C21">
            <v>3406</v>
          </cell>
          <cell r="D21">
            <v>32890.716</v>
          </cell>
          <cell r="E21">
            <v>8309.3810000000012</v>
          </cell>
          <cell r="F21">
            <v>15151.188999999998</v>
          </cell>
          <cell r="G21">
            <v>8937.24</v>
          </cell>
          <cell r="H21">
            <v>-6768.2960000000003</v>
          </cell>
          <cell r="I21">
            <v>12023.894999999999</v>
          </cell>
          <cell r="J21">
            <v>12391.377</v>
          </cell>
          <cell r="K21">
            <v>12600.668</v>
          </cell>
          <cell r="L21">
            <v>12181.886999999999</v>
          </cell>
          <cell r="O21">
            <v>111124.05700000002</v>
          </cell>
          <cell r="AZ21" t="str">
            <v>CONSUMO DE TIEMPO AIRE</v>
          </cell>
          <cell r="BC21">
            <v>3522.8258000000001</v>
          </cell>
          <cell r="BD21">
            <v>34041.891059999994</v>
          </cell>
          <cell r="BE21">
            <v>8545.3674203999999</v>
          </cell>
          <cell r="BF21">
            <v>15504.211703700001</v>
          </cell>
          <cell r="BG21">
            <v>9124.0283159999999</v>
          </cell>
          <cell r="BH21">
            <v>-6893.5094760000002</v>
          </cell>
          <cell r="BI21">
            <v>12278.801574000001</v>
          </cell>
          <cell r="BJ21">
            <v>12579.725930400002</v>
          </cell>
          <cell r="BK21">
            <v>12673.751874399999</v>
          </cell>
          <cell r="BL21">
            <v>12181.886999999999</v>
          </cell>
          <cell r="BM21">
            <v>0</v>
          </cell>
          <cell r="BN21">
            <v>0</v>
          </cell>
          <cell r="BO21">
            <v>113558.9812029</v>
          </cell>
        </row>
        <row r="22">
          <cell r="B22" t="str">
            <v>PROVISION TIEMPO AIRE</v>
          </cell>
          <cell r="C22">
            <v>9155</v>
          </cell>
          <cell r="D22">
            <v>-20223</v>
          </cell>
          <cell r="E22">
            <v>5371</v>
          </cell>
          <cell r="F22">
            <v>444</v>
          </cell>
          <cell r="G22">
            <v>8600</v>
          </cell>
          <cell r="H22">
            <v>23943</v>
          </cell>
          <cell r="I22">
            <v>2600</v>
          </cell>
          <cell r="J22">
            <v>260</v>
          </cell>
          <cell r="K22">
            <v>-1830</v>
          </cell>
          <cell r="L22">
            <v>-1920</v>
          </cell>
          <cell r="O22">
            <v>26400</v>
          </cell>
          <cell r="AZ22" t="str">
            <v>PROVISION TIEMPO AIRE</v>
          </cell>
          <cell r="BC22">
            <v>9469.0165000000015</v>
          </cell>
          <cell r="BD22">
            <v>-20930.804999999997</v>
          </cell>
          <cell r="BE22">
            <v>5523.5364</v>
          </cell>
          <cell r="BF22">
            <v>454.34520000000003</v>
          </cell>
          <cell r="BG22">
            <v>8779.74</v>
          </cell>
          <cell r="BH22">
            <v>24385.945500000002</v>
          </cell>
          <cell r="BI22">
            <v>2655.1200000000003</v>
          </cell>
          <cell r="BJ22">
            <v>263.952</v>
          </cell>
          <cell r="BK22">
            <v>-1840.614</v>
          </cell>
          <cell r="BL22">
            <v>-1920</v>
          </cell>
          <cell r="BM22">
            <v>0</v>
          </cell>
          <cell r="BN22">
            <v>0</v>
          </cell>
          <cell r="BO22">
            <v>26840.236600000004</v>
          </cell>
        </row>
        <row r="23">
          <cell r="B23" t="str">
            <v>RENTA DE RED DIGITAL</v>
          </cell>
          <cell r="C23">
            <v>203896</v>
          </cell>
          <cell r="D23">
            <v>222843.23599999998</v>
          </cell>
          <cell r="E23">
            <v>127862.63400000001</v>
          </cell>
          <cell r="F23">
            <v>93557.627000000008</v>
          </cell>
          <cell r="G23">
            <v>153242.33599999998</v>
          </cell>
          <cell r="H23">
            <v>194201.05299999999</v>
          </cell>
          <cell r="I23">
            <v>237029.38799999998</v>
          </cell>
          <cell r="J23">
            <v>227073.35400000002</v>
          </cell>
          <cell r="K23">
            <v>218701.45799999998</v>
          </cell>
          <cell r="L23">
            <v>255827.64400000006</v>
          </cell>
          <cell r="O23">
            <v>1934234.7300000002</v>
          </cell>
          <cell r="AZ23" t="str">
            <v>RENTA DE RED DIGITAL</v>
          </cell>
          <cell r="BC23">
            <v>210890.66709999999</v>
          </cell>
          <cell r="BD23">
            <v>230642.74925999995</v>
          </cell>
          <cell r="BE23">
            <v>131493.93280559999</v>
          </cell>
          <cell r="BF23">
            <v>95737.519709100015</v>
          </cell>
          <cell r="BG23">
            <v>156445.10082239995</v>
          </cell>
          <cell r="BH23">
            <v>197793.77248049996</v>
          </cell>
          <cell r="BI23">
            <v>242054.41102560001</v>
          </cell>
          <cell r="BJ23">
            <v>230524.86898080003</v>
          </cell>
          <cell r="BK23">
            <v>219969.92645639999</v>
          </cell>
          <cell r="BL23">
            <v>255827.64400000006</v>
          </cell>
          <cell r="BM23">
            <v>0</v>
          </cell>
          <cell r="BN23">
            <v>0</v>
          </cell>
          <cell r="BO23">
            <v>1971380.5926403999</v>
          </cell>
        </row>
        <row r="24">
          <cell r="B24" t="str">
            <v>PROVISION RENTA R.D.I.</v>
          </cell>
          <cell r="C24">
            <v>-5538</v>
          </cell>
          <cell r="D24">
            <v>-23252</v>
          </cell>
          <cell r="E24">
            <v>81007.602000000014</v>
          </cell>
          <cell r="F24">
            <v>124712</v>
          </cell>
          <cell r="G24">
            <v>58286</v>
          </cell>
          <cell r="H24">
            <v>8485</v>
          </cell>
          <cell r="I24">
            <v>-26648.267</v>
          </cell>
          <cell r="J24">
            <v>-22804.313000000002</v>
          </cell>
          <cell r="K24">
            <v>-99514.964999999997</v>
          </cell>
          <cell r="L24">
            <v>-129009</v>
          </cell>
          <cell r="O24">
            <v>-34275.94299999997</v>
          </cell>
          <cell r="AZ24" t="str">
            <v>PROVISION RENTA R.D.I.</v>
          </cell>
          <cell r="BC24">
            <v>-5727.9534000000003</v>
          </cell>
          <cell r="BD24">
            <v>-24065.819999999996</v>
          </cell>
          <cell r="BE24">
            <v>83308.217896800008</v>
          </cell>
          <cell r="BF24">
            <v>127617.78960000002</v>
          </cell>
          <cell r="BG24">
            <v>59504.177399999993</v>
          </cell>
          <cell r="BH24">
            <v>8641.9724999999999</v>
          </cell>
          <cell r="BI24">
            <v>-27213.210260400003</v>
          </cell>
          <cell r="BJ24">
            <v>-23150.938557600006</v>
          </cell>
          <cell r="BK24">
            <v>-100092.151797</v>
          </cell>
          <cell r="BL24">
            <v>-129009</v>
          </cell>
          <cell r="BM24">
            <v>0</v>
          </cell>
          <cell r="BN24">
            <v>0</v>
          </cell>
          <cell r="BO24">
            <v>-30186.91661819999</v>
          </cell>
        </row>
        <row r="25">
          <cell r="B25" t="str">
            <v>CONSUMO DE LADA</v>
          </cell>
          <cell r="C25">
            <v>-1160</v>
          </cell>
          <cell r="D25">
            <v>84763.374000000011</v>
          </cell>
          <cell r="E25">
            <v>41815.861000000004</v>
          </cell>
          <cell r="F25">
            <v>107535.77100000001</v>
          </cell>
          <cell r="G25">
            <v>86426.985000000001</v>
          </cell>
          <cell r="H25">
            <v>77120.681000000011</v>
          </cell>
          <cell r="I25">
            <v>86528.423999999999</v>
          </cell>
          <cell r="J25">
            <v>94576.634999999995</v>
          </cell>
          <cell r="K25">
            <v>106856.05500000001</v>
          </cell>
          <cell r="L25">
            <v>84654.118000000002</v>
          </cell>
          <cell r="O25">
            <v>769117.9040000001</v>
          </cell>
          <cell r="AZ25" t="str">
            <v>CONSUMO DE LADA</v>
          </cell>
          <cell r="BC25">
            <v>-1198.7537000000002</v>
          </cell>
          <cell r="BD25">
            <v>87730.092090000006</v>
          </cell>
          <cell r="BE25">
            <v>43003.4314524</v>
          </cell>
          <cell r="BF25">
            <v>110041.35446430002</v>
          </cell>
          <cell r="BG25">
            <v>88233.308986499993</v>
          </cell>
          <cell r="BH25">
            <v>78547.413598500003</v>
          </cell>
          <cell r="BI25">
            <v>88362.826588800002</v>
          </cell>
          <cell r="BJ25">
            <v>96014.199852000005</v>
          </cell>
          <cell r="BK25">
            <v>107475.82011900001</v>
          </cell>
          <cell r="BL25">
            <v>84654.118000000002</v>
          </cell>
          <cell r="BM25">
            <v>0</v>
          </cell>
          <cell r="BN25">
            <v>0</v>
          </cell>
          <cell r="BO25">
            <v>782863.81145150005</v>
          </cell>
        </row>
        <row r="26">
          <cell r="B26" t="str">
            <v>PROVISION LADA</v>
          </cell>
          <cell r="C26">
            <v>56750</v>
          </cell>
          <cell r="D26">
            <v>-17946</v>
          </cell>
          <cell r="E26">
            <v>30271</v>
          </cell>
          <cell r="F26">
            <v>-25270</v>
          </cell>
          <cell r="G26">
            <v>2925</v>
          </cell>
          <cell r="H26">
            <v>9230</v>
          </cell>
          <cell r="I26">
            <v>10550</v>
          </cell>
          <cell r="J26">
            <v>11770</v>
          </cell>
          <cell r="K26">
            <v>-9459.0349999999999</v>
          </cell>
          <cell r="L26">
            <v>-10380</v>
          </cell>
          <cell r="O26">
            <v>58440.964999999997</v>
          </cell>
          <cell r="AZ26" t="str">
            <v>PROVISION LADA</v>
          </cell>
          <cell r="BC26">
            <v>58696.525000000001</v>
          </cell>
          <cell r="BD26">
            <v>-18574.11</v>
          </cell>
          <cell r="BE26">
            <v>31130.696400000001</v>
          </cell>
          <cell r="BF26">
            <v>-25858.791000000005</v>
          </cell>
          <cell r="BG26">
            <v>2986.1324999999997</v>
          </cell>
          <cell r="BH26">
            <v>8687.8050000000003</v>
          </cell>
          <cell r="BI26">
            <v>10773.66</v>
          </cell>
          <cell r="BJ26">
            <v>11948.904</v>
          </cell>
          <cell r="BK26">
            <v>-9513.897402999999</v>
          </cell>
          <cell r="BL26">
            <v>-10380</v>
          </cell>
          <cell r="BM26">
            <v>0</v>
          </cell>
          <cell r="BO26">
            <v>59896.924496999985</v>
          </cell>
        </row>
        <row r="27">
          <cell r="B27" t="str">
            <v>RENTA DE ENLACES</v>
          </cell>
          <cell r="C27">
            <v>876</v>
          </cell>
          <cell r="D27">
            <v>1064.0530000000001</v>
          </cell>
          <cell r="E27">
            <v>890.70300000000009</v>
          </cell>
          <cell r="F27">
            <v>1462.616</v>
          </cell>
          <cell r="G27">
            <v>965.31600000000003</v>
          </cell>
          <cell r="H27">
            <v>944.41300000000001</v>
          </cell>
          <cell r="I27">
            <v>1176.2630000000001</v>
          </cell>
          <cell r="J27">
            <v>805.98699999999997</v>
          </cell>
          <cell r="K27">
            <v>908.61699999999996</v>
          </cell>
          <cell r="L27">
            <v>1018.028</v>
          </cell>
          <cell r="O27">
            <v>10111.996000000001</v>
          </cell>
          <cell r="AZ27" t="str">
            <v>RENTA DE ENLACES</v>
          </cell>
          <cell r="BC27">
            <v>906.01473669999996</v>
          </cell>
          <cell r="BD27">
            <v>1101.2948549999999</v>
          </cell>
          <cell r="BE27">
            <v>915.99896519999993</v>
          </cell>
          <cell r="BF27">
            <v>1496.6949528000002</v>
          </cell>
          <cell r="BG27">
            <v>985.49110439999993</v>
          </cell>
          <cell r="BH27">
            <v>961.88464049999982</v>
          </cell>
          <cell r="BI27">
            <v>1201.1997756000001</v>
          </cell>
          <cell r="BJ27">
            <v>818.23800240000014</v>
          </cell>
          <cell r="BK27">
            <v>913.88697860000002</v>
          </cell>
          <cell r="BL27">
            <v>1018.028</v>
          </cell>
          <cell r="BM27">
            <v>0</v>
          </cell>
          <cell r="BN27">
            <v>0</v>
          </cell>
          <cell r="BO27">
            <v>10318.7320112</v>
          </cell>
        </row>
        <row r="28">
          <cell r="B28" t="str">
            <v>RENTA KBS</v>
          </cell>
          <cell r="O28">
            <v>0</v>
          </cell>
          <cell r="BO28">
            <v>0</v>
          </cell>
        </row>
        <row r="29">
          <cell r="B29" t="str">
            <v>CARGO INICIAL ACCESO RDI</v>
          </cell>
          <cell r="C29">
            <v>0</v>
          </cell>
          <cell r="D29">
            <v>0</v>
          </cell>
          <cell r="E29">
            <v>0</v>
          </cell>
          <cell r="F29">
            <v>14085.153999999999</v>
          </cell>
          <cell r="G29">
            <v>-9169.8639999999996</v>
          </cell>
          <cell r="H29">
            <v>-4915.29</v>
          </cell>
          <cell r="I29">
            <v>0</v>
          </cell>
          <cell r="J29">
            <v>0</v>
          </cell>
          <cell r="K29">
            <v>0</v>
          </cell>
          <cell r="L29">
            <v>0</v>
          </cell>
          <cell r="O29">
            <v>-9.0949470177292824E-13</v>
          </cell>
          <cell r="AZ29" t="str">
            <v>CARGO INICIAL ACCESO RDI</v>
          </cell>
          <cell r="BC29">
            <v>0</v>
          </cell>
          <cell r="BD29">
            <v>0</v>
          </cell>
          <cell r="BE29">
            <v>0</v>
          </cell>
          <cell r="BF29">
            <v>14413.3380882</v>
          </cell>
          <cell r="BG29">
            <v>-9361.5141575999987</v>
          </cell>
          <cell r="BH29">
            <v>-5006.2228649999997</v>
          </cell>
          <cell r="BI29">
            <v>0</v>
          </cell>
          <cell r="BJ29">
            <v>0</v>
          </cell>
          <cell r="BK29">
            <v>0</v>
          </cell>
          <cell r="BL29">
            <v>0</v>
          </cell>
          <cell r="BM29">
            <v>0</v>
          </cell>
          <cell r="BN29">
            <v>0</v>
          </cell>
          <cell r="BO29">
            <v>45.601065600001675</v>
          </cell>
        </row>
        <row r="30">
          <cell r="B30" t="str">
            <v>PROVISION CARGO INICIAL ACCESO RDI</v>
          </cell>
          <cell r="C30">
            <v>0</v>
          </cell>
          <cell r="D30">
            <v>0</v>
          </cell>
          <cell r="E30">
            <v>0</v>
          </cell>
          <cell r="F30">
            <v>-14086</v>
          </cell>
          <cell r="G30">
            <v>9170</v>
          </cell>
          <cell r="H30">
            <v>4916</v>
          </cell>
          <cell r="I30">
            <v>0</v>
          </cell>
          <cell r="J30">
            <v>0</v>
          </cell>
          <cell r="K30">
            <v>0</v>
          </cell>
          <cell r="L30">
            <v>0</v>
          </cell>
          <cell r="O30">
            <v>0</v>
          </cell>
          <cell r="AZ30" t="str">
            <v>PROVISION CARGO INICIAL ACCESO RDI</v>
          </cell>
          <cell r="BC30">
            <v>0</v>
          </cell>
          <cell r="BD30">
            <v>0</v>
          </cell>
          <cell r="BE30">
            <v>0</v>
          </cell>
          <cell r="BF30">
            <v>-14414.203800000001</v>
          </cell>
          <cell r="BG30">
            <v>9361.6529999999984</v>
          </cell>
          <cell r="BH30">
            <v>5006.9459999999999</v>
          </cell>
          <cell r="BI30">
            <v>0</v>
          </cell>
          <cell r="BJ30">
            <v>0</v>
          </cell>
          <cell r="BK30">
            <v>0</v>
          </cell>
          <cell r="BL30">
            <v>0</v>
          </cell>
          <cell r="BO30">
            <v>-45.604800000002797</v>
          </cell>
        </row>
        <row r="31">
          <cell r="B31" t="str">
            <v>TRANSITO CPP</v>
          </cell>
          <cell r="C31">
            <v>2168</v>
          </cell>
          <cell r="D31">
            <v>1163.5889999999999</v>
          </cell>
          <cell r="E31">
            <v>1252.0759999999998</v>
          </cell>
          <cell r="F31">
            <v>1224.587</v>
          </cell>
          <cell r="G31">
            <v>1580.5430000000001</v>
          </cell>
          <cell r="H31">
            <v>1005.78</v>
          </cell>
          <cell r="I31">
            <v>1317.4349999999999</v>
          </cell>
          <cell r="J31">
            <v>656.44200000000001</v>
          </cell>
          <cell r="K31">
            <v>642.13700000000006</v>
          </cell>
          <cell r="L31">
            <v>670.14600000000007</v>
          </cell>
          <cell r="O31">
            <v>11680.735000000002</v>
          </cell>
          <cell r="AZ31" t="str">
            <v>TRANSITO CPP</v>
          </cell>
          <cell r="BC31">
            <v>2242.3624</v>
          </cell>
          <cell r="BD31">
            <v>1204.314615</v>
          </cell>
          <cell r="BE31">
            <v>1287.6349584000002</v>
          </cell>
          <cell r="BF31">
            <v>1253.1198770999999</v>
          </cell>
          <cell r="BG31">
            <v>1613.5763486999999</v>
          </cell>
          <cell r="BH31">
            <v>1024.3869299999999</v>
          </cell>
          <cell r="BI31">
            <v>1345.3646220000003</v>
          </cell>
          <cell r="BJ31">
            <v>666.41991840000003</v>
          </cell>
          <cell r="BK31">
            <v>645.86139460000004</v>
          </cell>
          <cell r="BL31">
            <v>670.14600000000007</v>
          </cell>
          <cell r="BM31">
            <v>0</v>
          </cell>
          <cell r="BN31">
            <v>0</v>
          </cell>
          <cell r="BO31">
            <v>11953.187064200003</v>
          </cell>
        </row>
        <row r="33">
          <cell r="B33" t="str">
            <v>ROAMING INTERNACIONAL *</v>
          </cell>
          <cell r="C33">
            <v>2421</v>
          </cell>
          <cell r="D33">
            <v>2926.4969999999998</v>
          </cell>
          <cell r="E33">
            <v>3181</v>
          </cell>
          <cell r="F33">
            <v>3127</v>
          </cell>
          <cell r="G33">
            <v>2718.5</v>
          </cell>
          <cell r="H33">
            <v>3308.0360000000005</v>
          </cell>
          <cell r="I33">
            <v>3091.3579999999997</v>
          </cell>
          <cell r="J33">
            <v>3274</v>
          </cell>
          <cell r="K33">
            <v>3374.1979999999999</v>
          </cell>
          <cell r="L33">
            <v>934.13100000000009</v>
          </cell>
          <cell r="O33">
            <v>28355.72</v>
          </cell>
          <cell r="AZ33" t="str">
            <v>ROAMING</v>
          </cell>
          <cell r="BC33">
            <v>2504.0403000000001</v>
          </cell>
          <cell r="BD33">
            <v>3028.9243949999995</v>
          </cell>
          <cell r="BE33">
            <v>3271.3404</v>
          </cell>
          <cell r="BF33">
            <v>3199.8591000000001</v>
          </cell>
          <cell r="BG33">
            <v>2775.3166499999998</v>
          </cell>
          <cell r="BH33">
            <v>3369.2346660000003</v>
          </cell>
          <cell r="BI33">
            <v>3156.8947896</v>
          </cell>
          <cell r="BJ33">
            <v>3323.7648000000004</v>
          </cell>
          <cell r="BK33">
            <v>3393.7683483999999</v>
          </cell>
          <cell r="BL33">
            <v>934.13100000000009</v>
          </cell>
          <cell r="BM33">
            <v>0</v>
          </cell>
          <cell r="BN33">
            <v>0</v>
          </cell>
          <cell r="BO33">
            <v>28957.274449</v>
          </cell>
        </row>
        <row r="35">
          <cell r="AZ35" t="str">
            <v>TOTAL INTERC. CELULAR</v>
          </cell>
          <cell r="BC35">
            <v>285575.74902479997</v>
          </cell>
          <cell r="BD35">
            <v>291774.02237999992</v>
          </cell>
          <cell r="BE35">
            <v>303563.21586839994</v>
          </cell>
          <cell r="BF35">
            <v>329025.47409540002</v>
          </cell>
          <cell r="BG35">
            <v>328317.59529059991</v>
          </cell>
          <cell r="BH35">
            <v>316040.2760234999</v>
          </cell>
          <cell r="BI35">
            <v>333980.74156559998</v>
          </cell>
          <cell r="BJ35">
            <v>332173.11716639996</v>
          </cell>
          <cell r="BK35">
            <v>232717.11078300001</v>
          </cell>
          <cell r="BL35">
            <v>210056.97300000006</v>
          </cell>
          <cell r="BM35">
            <v>0</v>
          </cell>
          <cell r="BN35">
            <v>0</v>
          </cell>
          <cell r="BO35">
            <v>2963224.2751976997</v>
          </cell>
        </row>
        <row r="41">
          <cell r="N41" t="str">
            <v xml:space="preserve"> </v>
          </cell>
        </row>
        <row r="42">
          <cell r="N42" t="str">
            <v xml:space="preserve"> </v>
          </cell>
        </row>
        <row r="43">
          <cell r="B43" t="str">
            <v>RADIOMOVIL DIPSA, S.A. DE C.V.</v>
          </cell>
          <cell r="N43" t="str">
            <v xml:space="preserve"> </v>
          </cell>
          <cell r="AZ43" t="str">
            <v>RADIOMOVIL DIPSA, S.A. DE C.V.</v>
          </cell>
        </row>
        <row r="44">
          <cell r="B44" t="str">
            <v xml:space="preserve">INTERCONEXIONES CON TELMEX </v>
          </cell>
          <cell r="L44" t="str">
            <v>HISTORICO</v>
          </cell>
          <cell r="N44" t="str">
            <v xml:space="preserve"> </v>
          </cell>
          <cell r="AZ44" t="str">
            <v>INTERCONEXIONES CON TELMEX</v>
          </cell>
          <cell r="BF44" t="str">
            <v>ACTUALIZADO</v>
          </cell>
        </row>
        <row r="45">
          <cell r="B45">
            <v>2001</v>
          </cell>
          <cell r="AZ45" t="str">
            <v>2000</v>
          </cell>
        </row>
        <row r="47">
          <cell r="B47" t="str">
            <v>TELMEX</v>
          </cell>
          <cell r="C47" t="str">
            <v>ENERO</v>
          </cell>
          <cell r="D47" t="str">
            <v>FEBRERO</v>
          </cell>
          <cell r="E47" t="str">
            <v>MARZO</v>
          </cell>
          <cell r="F47" t="str">
            <v>ABRIL</v>
          </cell>
          <cell r="G47" t="str">
            <v>MAYO</v>
          </cell>
          <cell r="H47" t="str">
            <v>JUNIO</v>
          </cell>
          <cell r="I47" t="str">
            <v>JULIO</v>
          </cell>
          <cell r="J47" t="str">
            <v>AGOSTO</v>
          </cell>
          <cell r="K47" t="str">
            <v>SEPTIEMBRE</v>
          </cell>
          <cell r="L47" t="str">
            <v>OCTUBRE</v>
          </cell>
          <cell r="M47" t="str">
            <v>NOVIEMBRE</v>
          </cell>
          <cell r="N47" t="str">
            <v>DICIEMBRE</v>
          </cell>
          <cell r="O47" t="str">
            <v>TOTAL</v>
          </cell>
          <cell r="AZ47" t="str">
            <v>TELMEX</v>
          </cell>
          <cell r="BC47" t="str">
            <v>ENERO</v>
          </cell>
          <cell r="BD47" t="str">
            <v>FEBRERO</v>
          </cell>
          <cell r="BE47" t="str">
            <v>MARZO</v>
          </cell>
          <cell r="BF47" t="str">
            <v>ABRIL</v>
          </cell>
          <cell r="BG47" t="str">
            <v>MAYO</v>
          </cell>
          <cell r="BH47" t="str">
            <v>JUNIO</v>
          </cell>
          <cell r="BI47" t="str">
            <v>JULIO</v>
          </cell>
          <cell r="BJ47" t="str">
            <v>AGOSTO</v>
          </cell>
          <cell r="BK47" t="str">
            <v>SEPTIEMBRE</v>
          </cell>
          <cell r="BL47" t="str">
            <v>OCTUBRE</v>
          </cell>
          <cell r="BM47" t="str">
            <v>NOVIEMBRE</v>
          </cell>
          <cell r="BN47" t="str">
            <v>DICIEMBRE</v>
          </cell>
          <cell r="BO47" t="str">
            <v>TOTAL</v>
          </cell>
        </row>
        <row r="49">
          <cell r="B49" t="str">
            <v>INTERCONEXION RADIOMOVIL</v>
          </cell>
          <cell r="AZ49" t="str">
            <v>INTERCONEXION RADIOMOVIL</v>
          </cell>
        </row>
        <row r="51">
          <cell r="B51" t="str">
            <v>RENTA TRONCALES</v>
          </cell>
          <cell r="C51">
            <v>29</v>
          </cell>
          <cell r="D51">
            <v>29</v>
          </cell>
          <cell r="E51">
            <v>29</v>
          </cell>
          <cell r="F51">
            <v>29</v>
          </cell>
          <cell r="G51">
            <v>29</v>
          </cell>
          <cell r="H51">
            <v>29</v>
          </cell>
          <cell r="I51">
            <v>29</v>
          </cell>
          <cell r="J51">
            <v>29</v>
          </cell>
          <cell r="K51">
            <v>29</v>
          </cell>
          <cell r="L51">
            <v>29</v>
          </cell>
          <cell r="O51">
            <v>290</v>
          </cell>
          <cell r="AZ51" t="str">
            <v>RENTA TRONCALES</v>
          </cell>
          <cell r="BC51">
            <v>29.994700000000002</v>
          </cell>
          <cell r="BD51">
            <v>30.014999999999997</v>
          </cell>
          <cell r="BE51">
            <v>29.823599999999999</v>
          </cell>
          <cell r="BF51">
            <v>29.675700000000003</v>
          </cell>
          <cell r="BG51">
            <v>29.606099999999998</v>
          </cell>
          <cell r="BH51">
            <v>29.5365</v>
          </cell>
          <cell r="BI51">
            <v>29.614800000000002</v>
          </cell>
          <cell r="BJ51">
            <v>29.440800000000003</v>
          </cell>
          <cell r="BK51">
            <v>29.168200000000002</v>
          </cell>
          <cell r="BL51">
            <v>29</v>
          </cell>
          <cell r="BM51">
            <v>0</v>
          </cell>
          <cell r="BN51">
            <v>0</v>
          </cell>
          <cell r="BO51">
            <v>295.87539999999996</v>
          </cell>
        </row>
        <row r="52">
          <cell r="B52" t="str">
            <v>SERVICIO MEDIDO</v>
          </cell>
          <cell r="C52">
            <v>25</v>
          </cell>
          <cell r="D52">
            <v>25</v>
          </cell>
          <cell r="E52">
            <v>25</v>
          </cell>
          <cell r="F52">
            <v>25</v>
          </cell>
          <cell r="G52">
            <v>25</v>
          </cell>
          <cell r="H52">
            <v>25</v>
          </cell>
          <cell r="I52">
            <v>25</v>
          </cell>
          <cell r="J52">
            <v>25</v>
          </cell>
          <cell r="K52">
            <v>25</v>
          </cell>
          <cell r="L52">
            <v>25</v>
          </cell>
          <cell r="O52">
            <v>250</v>
          </cell>
          <cell r="AZ52" t="str">
            <v>SERVICIO MEDIDO</v>
          </cell>
          <cell r="BC52">
            <v>25.857500000000002</v>
          </cell>
          <cell r="BD52">
            <v>25.874999999999996</v>
          </cell>
          <cell r="BE52">
            <v>25.71</v>
          </cell>
          <cell r="BF52">
            <v>25.582500000000003</v>
          </cell>
          <cell r="BG52">
            <v>25.522499999999997</v>
          </cell>
          <cell r="BH52">
            <v>25.462499999999999</v>
          </cell>
          <cell r="BI52">
            <v>25.53</v>
          </cell>
          <cell r="BJ52">
            <v>25.380000000000003</v>
          </cell>
          <cell r="BK52">
            <v>25.145</v>
          </cell>
          <cell r="BL52">
            <v>25</v>
          </cell>
          <cell r="BM52">
            <v>0</v>
          </cell>
          <cell r="BN52">
            <v>0</v>
          </cell>
          <cell r="BO52">
            <v>255.06500000000003</v>
          </cell>
        </row>
        <row r="53">
          <cell r="B53" t="str">
            <v>RENTAS DE USUARIOS</v>
          </cell>
          <cell r="C53">
            <v>76</v>
          </cell>
          <cell r="D53">
            <v>76</v>
          </cell>
          <cell r="E53">
            <v>76</v>
          </cell>
          <cell r="F53">
            <v>76</v>
          </cell>
          <cell r="G53">
            <v>76</v>
          </cell>
          <cell r="H53">
            <v>76</v>
          </cell>
          <cell r="I53">
            <v>76</v>
          </cell>
          <cell r="J53">
            <v>76</v>
          </cell>
          <cell r="K53">
            <v>76</v>
          </cell>
          <cell r="L53">
            <v>76</v>
          </cell>
          <cell r="O53">
            <v>760</v>
          </cell>
          <cell r="AZ53" t="str">
            <v>RENTAS DE USUARIOS</v>
          </cell>
          <cell r="BC53">
            <v>78.606799999999993</v>
          </cell>
          <cell r="BD53">
            <v>78.66</v>
          </cell>
          <cell r="BE53">
            <v>78.1584</v>
          </cell>
          <cell r="BF53">
            <v>77.770800000000008</v>
          </cell>
          <cell r="BG53">
            <v>77.588399999999993</v>
          </cell>
          <cell r="BH53">
            <v>77.405999999999992</v>
          </cell>
          <cell r="BI53">
            <v>77.611200000000011</v>
          </cell>
          <cell r="BJ53">
            <v>77.155200000000008</v>
          </cell>
          <cell r="BK53">
            <v>76.440799999999996</v>
          </cell>
          <cell r="BL53">
            <v>76</v>
          </cell>
          <cell r="BM53">
            <v>0</v>
          </cell>
          <cell r="BN53">
            <v>0</v>
          </cell>
          <cell r="BO53">
            <v>775.39760000000001</v>
          </cell>
        </row>
        <row r="54">
          <cell r="B54" t="str">
            <v>CONSUMO LARGA DISTANCIA</v>
          </cell>
          <cell r="C54">
            <v>6</v>
          </cell>
          <cell r="D54">
            <v>6</v>
          </cell>
          <cell r="E54">
            <v>6</v>
          </cell>
          <cell r="F54">
            <v>6</v>
          </cell>
          <cell r="G54">
            <v>6</v>
          </cell>
          <cell r="H54">
            <v>6</v>
          </cell>
          <cell r="I54">
            <v>6</v>
          </cell>
          <cell r="J54">
            <v>6</v>
          </cell>
          <cell r="K54">
            <v>6</v>
          </cell>
          <cell r="L54">
            <v>6</v>
          </cell>
          <cell r="O54">
            <v>60</v>
          </cell>
          <cell r="AZ54" t="str">
            <v>CONSUMO LARGA DISTANCIA</v>
          </cell>
          <cell r="BC54">
            <v>6.2058</v>
          </cell>
          <cell r="BD54">
            <v>6.2099999999999991</v>
          </cell>
          <cell r="BE54">
            <v>6.1703999999999999</v>
          </cell>
          <cell r="BF54">
            <v>6.139800000000001</v>
          </cell>
          <cell r="BG54">
            <v>6.1253999999999991</v>
          </cell>
          <cell r="BH54">
            <v>6.1109999999999998</v>
          </cell>
          <cell r="BI54">
            <v>6.1272000000000002</v>
          </cell>
          <cell r="BJ54">
            <v>6.0912000000000006</v>
          </cell>
          <cell r="BK54">
            <v>6.0348000000000006</v>
          </cell>
          <cell r="BL54">
            <v>6</v>
          </cell>
          <cell r="BM54">
            <v>0</v>
          </cell>
          <cell r="BN54">
            <v>0</v>
          </cell>
          <cell r="BO54">
            <v>61.215599999999995</v>
          </cell>
        </row>
        <row r="56">
          <cell r="B56" t="str">
            <v>TOTAL INTERC. RADIOMOVIL</v>
          </cell>
          <cell r="C56">
            <v>136</v>
          </cell>
          <cell r="D56">
            <v>136</v>
          </cell>
          <cell r="E56">
            <v>136</v>
          </cell>
          <cell r="F56">
            <v>136</v>
          </cell>
          <cell r="G56">
            <v>136</v>
          </cell>
          <cell r="H56">
            <v>136</v>
          </cell>
          <cell r="I56">
            <v>136</v>
          </cell>
          <cell r="J56">
            <v>136</v>
          </cell>
          <cell r="K56">
            <v>136</v>
          </cell>
          <cell r="L56">
            <v>136</v>
          </cell>
          <cell r="O56">
            <v>1360</v>
          </cell>
          <cell r="AZ56" t="str">
            <v>TOTAL INTERC. RADIOMOVIL</v>
          </cell>
          <cell r="BC56">
            <v>140.66480000000001</v>
          </cell>
          <cell r="BD56">
            <v>140.76</v>
          </cell>
          <cell r="BE56">
            <v>139.86240000000001</v>
          </cell>
          <cell r="BF56">
            <v>139.1688</v>
          </cell>
          <cell r="BG56">
            <v>138.8424</v>
          </cell>
          <cell r="BH56">
            <v>138.51599999999996</v>
          </cell>
          <cell r="BI56">
            <v>138.88320000000002</v>
          </cell>
          <cell r="BJ56">
            <v>138.06720000000001</v>
          </cell>
          <cell r="BK56">
            <v>136.78879999999998</v>
          </cell>
          <cell r="BL56">
            <v>136</v>
          </cell>
          <cell r="BM56">
            <v>0</v>
          </cell>
          <cell r="BN56">
            <v>0</v>
          </cell>
          <cell r="BO56">
            <v>1387.5536</v>
          </cell>
        </row>
        <row r="59">
          <cell r="B59" t="str">
            <v>INTERCONEXION CELULAR</v>
          </cell>
          <cell r="AZ59" t="str">
            <v>INTERCONEXION CELULAR</v>
          </cell>
        </row>
        <row r="61">
          <cell r="B61" t="str">
            <v>SITIOS Y ENLACES</v>
          </cell>
          <cell r="C61">
            <v>1317</v>
          </cell>
          <cell r="D61">
            <v>1317.34</v>
          </cell>
          <cell r="E61">
            <v>1976</v>
          </cell>
          <cell r="F61">
            <v>2470.1999999999998</v>
          </cell>
          <cell r="G61">
            <v>2470.1999999999998</v>
          </cell>
          <cell r="H61">
            <v>2470.1999999999998</v>
          </cell>
          <cell r="I61">
            <v>2470.1999999999998</v>
          </cell>
          <cell r="J61">
            <v>2470.1999999999998</v>
          </cell>
          <cell r="K61">
            <v>2470.1999999999998</v>
          </cell>
          <cell r="L61">
            <v>-2985.8499999999995</v>
          </cell>
          <cell r="O61">
            <v>16445.690000000002</v>
          </cell>
          <cell r="AZ61" t="str">
            <v>SITIOS Y ENLACES</v>
          </cell>
          <cell r="BC61">
            <v>1362.1731</v>
          </cell>
          <cell r="BD61">
            <v>1363.4468999999999</v>
          </cell>
          <cell r="BE61">
            <v>2032.1184000000001</v>
          </cell>
          <cell r="BF61">
            <v>2527.7556600000003</v>
          </cell>
          <cell r="BG61">
            <v>2521.8271799999998</v>
          </cell>
          <cell r="BH61">
            <v>2515.8986999999997</v>
          </cell>
          <cell r="BI61">
            <v>2522.5682400000001</v>
          </cell>
          <cell r="BJ61">
            <v>2507.7470400000002</v>
          </cell>
          <cell r="BK61">
            <v>2484.5271600000001</v>
          </cell>
          <cell r="BL61">
            <v>-2985.8499999999995</v>
          </cell>
          <cell r="BM61">
            <v>0</v>
          </cell>
          <cell r="BN61">
            <v>0</v>
          </cell>
          <cell r="BO61">
            <v>16852.212380000004</v>
          </cell>
        </row>
        <row r="62">
          <cell r="B62" t="str">
            <v>RENTAS DE PUERTOS</v>
          </cell>
          <cell r="C62">
            <v>4866</v>
          </cell>
          <cell r="D62">
            <v>-1081.4070000000002</v>
          </cell>
          <cell r="E62">
            <v>-3943.5230000000006</v>
          </cell>
          <cell r="F62">
            <v>-120.77299999999998</v>
          </cell>
          <cell r="G62">
            <v>-0.68500000000000005</v>
          </cell>
          <cell r="H62">
            <v>-0.17699999999999994</v>
          </cell>
          <cell r="I62">
            <v>0</v>
          </cell>
          <cell r="J62">
            <v>0</v>
          </cell>
          <cell r="K62">
            <v>0</v>
          </cell>
          <cell r="L62">
            <v>0</v>
          </cell>
          <cell r="O62">
            <v>-280.56500000000074</v>
          </cell>
          <cell r="AZ62" t="str">
            <v>RENTAS DE PUERTOS</v>
          </cell>
          <cell r="BC62">
            <v>5032.9038</v>
          </cell>
          <cell r="BD62">
            <v>-1119.256245</v>
          </cell>
          <cell r="BE62">
            <v>-4055.5190532000006</v>
          </cell>
          <cell r="BF62">
            <v>-123.5870109</v>
          </cell>
          <cell r="BG62">
            <v>-0.69931650000000001</v>
          </cell>
          <cell r="BH62">
            <v>-0.18027449999999992</v>
          </cell>
          <cell r="BI62">
            <v>0</v>
          </cell>
          <cell r="BJ62">
            <v>0</v>
          </cell>
          <cell r="BK62">
            <v>0</v>
          </cell>
          <cell r="BL62">
            <v>0</v>
          </cell>
          <cell r="BM62">
            <v>0</v>
          </cell>
          <cell r="BN62">
            <v>0</v>
          </cell>
          <cell r="BO62">
            <v>-266.33810010000059</v>
          </cell>
        </row>
        <row r="63">
          <cell r="B63" t="str">
            <v>CONSUMO DE TIEMPO AIRE</v>
          </cell>
          <cell r="C63">
            <v>1036</v>
          </cell>
          <cell r="D63">
            <v>30654.167999999998</v>
          </cell>
          <cell r="E63">
            <v>8933.24</v>
          </cell>
          <cell r="F63">
            <v>14390.254999999999</v>
          </cell>
          <cell r="G63">
            <v>8134.9030000000002</v>
          </cell>
          <cell r="H63">
            <v>-7624.5730000000003</v>
          </cell>
          <cell r="I63">
            <v>11225.19</v>
          </cell>
          <cell r="J63">
            <v>11510.805</v>
          </cell>
          <cell r="K63">
            <v>11786.114</v>
          </cell>
          <cell r="L63">
            <v>11396.248</v>
          </cell>
          <cell r="O63">
            <v>101442.34999999998</v>
          </cell>
          <cell r="AZ63" t="str">
            <v>CONSUMO DE TIEMPO AIRE</v>
          </cell>
          <cell r="BC63">
            <v>1071.5347999999999</v>
          </cell>
          <cell r="BD63">
            <v>31727.063879999994</v>
          </cell>
          <cell r="BE63">
            <v>9186.9440159999995</v>
          </cell>
          <cell r="BF63">
            <v>14725.547941500001</v>
          </cell>
          <cell r="BG63">
            <v>8304.9224727000001</v>
          </cell>
          <cell r="BH63">
            <v>-7765.6276005</v>
          </cell>
          <cell r="BI63">
            <v>11463.164028000001</v>
          </cell>
          <cell r="BJ63">
            <v>11685.769236000002</v>
          </cell>
          <cell r="BK63">
            <v>11854.473461199999</v>
          </cell>
          <cell r="BL63">
            <v>11396.248</v>
          </cell>
          <cell r="BM63">
            <v>0</v>
          </cell>
          <cell r="BN63">
            <v>0</v>
          </cell>
          <cell r="BO63">
            <v>103650.04023490002</v>
          </cell>
        </row>
        <row r="64">
          <cell r="B64" t="str">
            <v>PROVISION TIEMPO AIRE</v>
          </cell>
          <cell r="C64">
            <v>10836</v>
          </cell>
          <cell r="D64">
            <v>-18786</v>
          </cell>
          <cell r="E64">
            <v>3834</v>
          </cell>
          <cell r="F64">
            <v>144</v>
          </cell>
          <cell r="G64">
            <v>8370</v>
          </cell>
          <cell r="H64">
            <v>23892</v>
          </cell>
          <cell r="I64">
            <v>2650</v>
          </cell>
          <cell r="J64">
            <v>410</v>
          </cell>
          <cell r="K64">
            <v>-1630</v>
          </cell>
          <cell r="L64">
            <v>-1720</v>
          </cell>
          <cell r="O64">
            <v>28000</v>
          </cell>
          <cell r="AZ64" t="str">
            <v>PROVISION TIEMPO AIRE</v>
          </cell>
          <cell r="BC64">
            <v>11207.674800000001</v>
          </cell>
          <cell r="BD64">
            <v>-19443.509999999998</v>
          </cell>
          <cell r="BE64">
            <v>3942.8856000000001</v>
          </cell>
          <cell r="BF64">
            <v>147.35520000000002</v>
          </cell>
          <cell r="BG64">
            <v>8544.9329999999991</v>
          </cell>
          <cell r="BH64">
            <v>24334.002</v>
          </cell>
          <cell r="BI64">
            <v>2706.1800000000003</v>
          </cell>
          <cell r="BJ64">
            <v>416.23200000000003</v>
          </cell>
          <cell r="BK64">
            <v>-1639.454</v>
          </cell>
          <cell r="BL64">
            <v>-1720</v>
          </cell>
          <cell r="BM64">
            <v>0</v>
          </cell>
          <cell r="BN64">
            <v>0</v>
          </cell>
          <cell r="BO64">
            <v>28496.298600000002</v>
          </cell>
        </row>
        <row r="65">
          <cell r="B65" t="str">
            <v>RENTA DE RED DIGITAL</v>
          </cell>
          <cell r="C65">
            <v>198714</v>
          </cell>
          <cell r="D65">
            <v>217613.84899999999</v>
          </cell>
          <cell r="E65">
            <v>122318.58600000001</v>
          </cell>
          <cell r="F65">
            <v>88112.458000000013</v>
          </cell>
          <cell r="G65">
            <v>147563.21899999998</v>
          </cell>
          <cell r="H65">
            <v>188736.79299999998</v>
          </cell>
          <cell r="I65">
            <v>231306.79199999999</v>
          </cell>
          <cell r="J65">
            <v>221419.20300000001</v>
          </cell>
          <cell r="K65">
            <v>212438.995</v>
          </cell>
          <cell r="L65">
            <v>249435.34900000005</v>
          </cell>
          <cell r="O65">
            <v>1877659.2439999999</v>
          </cell>
          <cell r="AZ65" t="str">
            <v>RENTA DE RED DIGITAL</v>
          </cell>
          <cell r="BC65">
            <v>205529.89019999999</v>
          </cell>
          <cell r="BD65">
            <v>225230.33371499996</v>
          </cell>
          <cell r="BE65">
            <v>125792.4338424</v>
          </cell>
          <cell r="BF65">
            <v>90165.478271400018</v>
          </cell>
          <cell r="BG65">
            <v>150647.29027709996</v>
          </cell>
          <cell r="BH65">
            <v>192228.42367049996</v>
          </cell>
          <cell r="BI65">
            <v>236210.4959904</v>
          </cell>
          <cell r="BJ65">
            <v>224784.77488560003</v>
          </cell>
          <cell r="BK65">
            <v>213671.141171</v>
          </cell>
          <cell r="BL65">
            <v>249435.34900000005</v>
          </cell>
          <cell r="BM65">
            <v>0</v>
          </cell>
          <cell r="BN65">
            <v>0</v>
          </cell>
          <cell r="BO65">
            <v>1913695.6110234</v>
          </cell>
        </row>
        <row r="66">
          <cell r="B66" t="str">
            <v>PROVISION RENTA R.D.I.</v>
          </cell>
          <cell r="C66">
            <v>-5548</v>
          </cell>
          <cell r="D66">
            <v>-23642</v>
          </cell>
          <cell r="E66">
            <v>80607.602000000014</v>
          </cell>
          <cell r="F66">
            <v>124612</v>
          </cell>
          <cell r="G66">
            <v>58286</v>
          </cell>
          <cell r="H66">
            <v>8185</v>
          </cell>
          <cell r="I66">
            <v>-26748.267</v>
          </cell>
          <cell r="J66">
            <v>-22704.313000000002</v>
          </cell>
          <cell r="K66">
            <v>-97314.964999999997</v>
          </cell>
          <cell r="L66">
            <v>-128559</v>
          </cell>
          <cell r="O66">
            <v>-32825.94299999997</v>
          </cell>
          <cell r="AZ66" t="str">
            <v>PROVISION RENTA R.D.I.</v>
          </cell>
          <cell r="BC66">
            <v>-5738.2964000000002</v>
          </cell>
          <cell r="BD66">
            <v>-24469.469999999998</v>
          </cell>
          <cell r="BE66">
            <v>82896.857896800007</v>
          </cell>
          <cell r="BF66">
            <v>127515.45960000002</v>
          </cell>
          <cell r="BG66">
            <v>59504.177399999993</v>
          </cell>
          <cell r="BH66">
            <v>8336.4225000000006</v>
          </cell>
          <cell r="BI66">
            <v>-27315.330260400002</v>
          </cell>
          <cell r="BJ66">
            <v>-23049.418557600005</v>
          </cell>
          <cell r="BK66">
            <v>-97879.391797000004</v>
          </cell>
          <cell r="BL66">
            <v>-128559</v>
          </cell>
          <cell r="BM66">
            <v>0</v>
          </cell>
          <cell r="BN66">
            <v>0</v>
          </cell>
          <cell r="BO66">
            <v>-28757.989618200008</v>
          </cell>
        </row>
        <row r="67">
          <cell r="B67" t="str">
            <v>CONSUMO DE LADA</v>
          </cell>
          <cell r="C67">
            <v>-7759</v>
          </cell>
          <cell r="D67">
            <v>78568.374000000011</v>
          </cell>
          <cell r="E67">
            <v>37797.268000000004</v>
          </cell>
          <cell r="F67">
            <v>102545.36900000001</v>
          </cell>
          <cell r="G67">
            <v>80440.095000000001</v>
          </cell>
          <cell r="H67">
            <v>71569.498000000007</v>
          </cell>
          <cell r="I67">
            <v>80219.595000000001</v>
          </cell>
          <cell r="J67">
            <v>87770.434999999998</v>
          </cell>
          <cell r="K67">
            <v>99860.993000000002</v>
          </cell>
          <cell r="L67">
            <v>77631.985000000001</v>
          </cell>
          <cell r="O67">
            <v>708644.61200000008</v>
          </cell>
          <cell r="AZ67" t="str">
            <v>CONSUMO DE LADA</v>
          </cell>
          <cell r="BC67">
            <v>-8025.1337000000003</v>
          </cell>
          <cell r="BD67">
            <v>81318.267090000008</v>
          </cell>
          <cell r="BE67">
            <v>38870.710411200002</v>
          </cell>
          <cell r="BF67">
            <v>104934.67609770002</v>
          </cell>
          <cell r="BG67">
            <v>82121.292985499997</v>
          </cell>
          <cell r="BH67">
            <v>72893.533712999997</v>
          </cell>
          <cell r="BI67">
            <v>81920.250414000009</v>
          </cell>
          <cell r="BJ67">
            <v>89104.545612000002</v>
          </cell>
          <cell r="BK67">
            <v>100440.18675940001</v>
          </cell>
          <cell r="BL67">
            <v>77631.985000000001</v>
          </cell>
          <cell r="BM67">
            <v>0</v>
          </cell>
          <cell r="BN67">
            <v>0</v>
          </cell>
          <cell r="BO67">
            <v>721210.31438280002</v>
          </cell>
        </row>
        <row r="68">
          <cell r="B68" t="str">
            <v>PROVISION LADA</v>
          </cell>
          <cell r="C68">
            <v>59499</v>
          </cell>
          <cell r="D68">
            <v>-17272</v>
          </cell>
          <cell r="E68">
            <v>27976</v>
          </cell>
          <cell r="F68">
            <v>-25274</v>
          </cell>
          <cell r="G68">
            <v>3442</v>
          </cell>
          <cell r="H68">
            <v>8886</v>
          </cell>
          <cell r="I68">
            <v>10406</v>
          </cell>
          <cell r="J68">
            <v>11226</v>
          </cell>
          <cell r="K68">
            <v>-9898.0349999999999</v>
          </cell>
          <cell r="L68">
            <v>-10980</v>
          </cell>
          <cell r="O68">
            <v>58010.964999999997</v>
          </cell>
          <cell r="AZ68" t="str">
            <v>PROVISION LADA</v>
          </cell>
          <cell r="BC68">
            <v>61539.815699999999</v>
          </cell>
          <cell r="BD68">
            <v>-17876.52</v>
          </cell>
          <cell r="BE68">
            <v>28770.518400000001</v>
          </cell>
          <cell r="BF68">
            <v>-25862.884200000004</v>
          </cell>
          <cell r="BG68">
            <v>3513.9377999999997</v>
          </cell>
          <cell r="BH68">
            <v>9050.3909999999996</v>
          </cell>
          <cell r="BI68">
            <v>10626.6072</v>
          </cell>
          <cell r="BJ68">
            <v>11396.635200000001</v>
          </cell>
          <cell r="BK68">
            <v>-9955.4436029999997</v>
          </cell>
          <cell r="BL68">
            <v>-10980</v>
          </cell>
          <cell r="BM68">
            <v>0</v>
          </cell>
          <cell r="BN68">
            <v>0</v>
          </cell>
          <cell r="BO68">
            <v>60223.057497000002</v>
          </cell>
        </row>
        <row r="69">
          <cell r="B69" t="str">
            <v xml:space="preserve">RENTA DE ENLACES </v>
          </cell>
          <cell r="C69">
            <v>857</v>
          </cell>
          <cell r="D69">
            <v>1045.0840000000001</v>
          </cell>
          <cell r="E69">
            <v>871.73500000000001</v>
          </cell>
          <cell r="F69">
            <v>1443.65</v>
          </cell>
          <cell r="G69">
            <v>946.34400000000005</v>
          </cell>
          <cell r="H69">
            <v>925.44399999999996</v>
          </cell>
          <cell r="I69">
            <v>1157.296</v>
          </cell>
          <cell r="J69">
            <v>787.01900000000001</v>
          </cell>
          <cell r="K69">
            <v>889.649</v>
          </cell>
          <cell r="L69">
            <v>999.05899999999997</v>
          </cell>
          <cell r="O69">
            <v>9922.2799999999988</v>
          </cell>
          <cell r="AZ69" t="str">
            <v>RENTA DE ENLACES</v>
          </cell>
          <cell r="BC69">
            <v>886.39509999999996</v>
          </cell>
          <cell r="BD69">
            <v>1081.66194</v>
          </cell>
          <cell r="BE69">
            <v>896.49227399999995</v>
          </cell>
          <cell r="BF69">
            <v>1477.2870450000003</v>
          </cell>
          <cell r="BG69">
            <v>966.12258959999997</v>
          </cell>
          <cell r="BH69">
            <v>942.56471399999987</v>
          </cell>
          <cell r="BI69">
            <v>1181.8306752000001</v>
          </cell>
          <cell r="BJ69">
            <v>798.98168880000014</v>
          </cell>
          <cell r="BK69">
            <v>894.80896419999999</v>
          </cell>
          <cell r="BL69">
            <v>999.05899999999997</v>
          </cell>
          <cell r="BM69">
            <v>0</v>
          </cell>
          <cell r="BN69">
            <v>0</v>
          </cell>
          <cell r="BO69">
            <v>10125.203990799999</v>
          </cell>
        </row>
        <row r="70">
          <cell r="O70">
            <v>0</v>
          </cell>
          <cell r="BL70">
            <v>0</v>
          </cell>
          <cell r="BM70">
            <v>0</v>
          </cell>
          <cell r="BN70">
            <v>0</v>
          </cell>
        </row>
        <row r="71">
          <cell r="B71" t="str">
            <v>CARGO INICIAL ACCESO RDI</v>
          </cell>
          <cell r="C71">
            <v>0</v>
          </cell>
          <cell r="D71">
            <v>0</v>
          </cell>
          <cell r="E71">
            <v>0</v>
          </cell>
          <cell r="F71">
            <v>14085.153999999999</v>
          </cell>
          <cell r="G71">
            <v>-9169.8639999999996</v>
          </cell>
          <cell r="H71">
            <v>-4915.29</v>
          </cell>
          <cell r="I71">
            <v>0</v>
          </cell>
          <cell r="J71">
            <v>0</v>
          </cell>
          <cell r="K71">
            <v>0</v>
          </cell>
          <cell r="L71">
            <v>0</v>
          </cell>
          <cell r="O71">
            <v>-9.0949470177292824E-13</v>
          </cell>
          <cell r="AZ71" t="str">
            <v>CARGO INICIAL ACCESO RDI</v>
          </cell>
          <cell r="BC71">
            <v>0</v>
          </cell>
          <cell r="BD71">
            <v>0</v>
          </cell>
          <cell r="BE71">
            <v>0</v>
          </cell>
          <cell r="BF71">
            <v>14413.3380882</v>
          </cell>
          <cell r="BG71">
            <v>-9361.5141575999987</v>
          </cell>
          <cell r="BH71">
            <v>-5006.2228649999997</v>
          </cell>
          <cell r="BI71">
            <v>0</v>
          </cell>
          <cell r="BJ71">
            <v>0</v>
          </cell>
          <cell r="BK71">
            <v>0</v>
          </cell>
          <cell r="BL71">
            <v>0</v>
          </cell>
          <cell r="BM71">
            <v>0</v>
          </cell>
          <cell r="BN71">
            <v>0</v>
          </cell>
          <cell r="BO71">
            <v>45.601065600001675</v>
          </cell>
        </row>
        <row r="72">
          <cell r="B72" t="str">
            <v>PROVISION CARGO INICIAL ACCESO RDI</v>
          </cell>
          <cell r="C72">
            <v>0</v>
          </cell>
          <cell r="D72">
            <v>0</v>
          </cell>
          <cell r="E72">
            <v>0</v>
          </cell>
          <cell r="F72">
            <v>-14086</v>
          </cell>
          <cell r="G72">
            <v>9170</v>
          </cell>
          <cell r="H72">
            <v>4916</v>
          </cell>
          <cell r="I72">
            <v>0</v>
          </cell>
          <cell r="J72">
            <v>0</v>
          </cell>
          <cell r="K72">
            <v>0</v>
          </cell>
          <cell r="L72">
            <v>0</v>
          </cell>
          <cell r="O72">
            <v>0</v>
          </cell>
          <cell r="AZ72" t="str">
            <v>PROVISION CARGO INICIAL ACCESO RDI</v>
          </cell>
          <cell r="BC72">
            <v>0</v>
          </cell>
          <cell r="BD72">
            <v>0</v>
          </cell>
          <cell r="BE72">
            <v>0</v>
          </cell>
          <cell r="BF72">
            <v>-14414.203800000001</v>
          </cell>
          <cell r="BG72">
            <v>9361.6529999999984</v>
          </cell>
          <cell r="BH72">
            <v>5006.9459999999999</v>
          </cell>
          <cell r="BI72">
            <v>0</v>
          </cell>
          <cell r="BJ72">
            <v>0</v>
          </cell>
          <cell r="BK72">
            <v>0</v>
          </cell>
          <cell r="BL72">
            <v>0</v>
          </cell>
          <cell r="BO72">
            <v>-45.604800000002797</v>
          </cell>
        </row>
        <row r="73">
          <cell r="B73" t="str">
            <v>TRANSITO CPP</v>
          </cell>
          <cell r="C73">
            <v>1808</v>
          </cell>
          <cell r="D73">
            <v>1039.53</v>
          </cell>
          <cell r="E73">
            <v>1264.9100000000001</v>
          </cell>
          <cell r="F73">
            <v>1159.9659999999999</v>
          </cell>
          <cell r="G73">
            <v>1416.537</v>
          </cell>
          <cell r="H73">
            <v>828.96100000000001</v>
          </cell>
          <cell r="I73">
            <v>1075.4880000000001</v>
          </cell>
          <cell r="J73">
            <v>565.39499999999998</v>
          </cell>
          <cell r="K73">
            <v>571.32000000000005</v>
          </cell>
          <cell r="L73">
            <v>620.63800000000003</v>
          </cell>
          <cell r="O73">
            <v>10350.745000000001</v>
          </cell>
          <cell r="AZ73" t="str">
            <v>TRANSITO CPP</v>
          </cell>
          <cell r="BC73">
            <v>1870.0144</v>
          </cell>
          <cell r="BD73">
            <v>1075.91355</v>
          </cell>
          <cell r="BE73">
            <v>1300.8334440000001</v>
          </cell>
          <cell r="BF73">
            <v>1186.9932077999999</v>
          </cell>
          <cell r="BG73">
            <v>1446.1426233</v>
          </cell>
          <cell r="BH73">
            <v>844.29677849999996</v>
          </cell>
          <cell r="BI73">
            <v>1098.2883456000002</v>
          </cell>
          <cell r="BJ73">
            <v>573.98900400000002</v>
          </cell>
          <cell r="BK73">
            <v>574.63365600000009</v>
          </cell>
          <cell r="BL73">
            <v>620.63800000000003</v>
          </cell>
          <cell r="BM73">
            <v>0</v>
          </cell>
          <cell r="BN73">
            <v>0</v>
          </cell>
          <cell r="BO73">
            <v>10591.743009200003</v>
          </cell>
        </row>
        <row r="74">
          <cell r="O74">
            <v>0</v>
          </cell>
        </row>
        <row r="76">
          <cell r="B76" t="str">
            <v>TOTAL INTERC. CELULAR</v>
          </cell>
          <cell r="C76">
            <v>265626</v>
          </cell>
          <cell r="D76">
            <v>269456.93800000002</v>
          </cell>
          <cell r="E76">
            <v>281635.81800000003</v>
          </cell>
          <cell r="F76">
            <v>309482.27900000004</v>
          </cell>
          <cell r="G76">
            <v>311068.74899999995</v>
          </cell>
          <cell r="H76">
            <v>297869.85600000003</v>
          </cell>
          <cell r="I76">
            <v>313762.29399999999</v>
          </cell>
          <cell r="J76">
            <v>313454.74400000001</v>
          </cell>
          <cell r="K76">
            <v>219174.27100000001</v>
          </cell>
          <cell r="L76">
            <v>195838.42900000003</v>
          </cell>
          <cell r="M76">
            <v>0</v>
          </cell>
          <cell r="N76">
            <v>0</v>
          </cell>
          <cell r="O76">
            <v>2777369.378</v>
          </cell>
          <cell r="AZ76" t="str">
            <v>TOTAL INTERC. CELULAR</v>
          </cell>
          <cell r="BC76">
            <v>274736.9718</v>
          </cell>
          <cell r="BD76">
            <v>278887.93082999997</v>
          </cell>
          <cell r="BE76">
            <v>289634.27523120004</v>
          </cell>
          <cell r="BF76">
            <v>316693.21610070008</v>
          </cell>
          <cell r="BG76">
            <v>317570.08585409995</v>
          </cell>
          <cell r="BH76">
            <v>303380.44833599997</v>
          </cell>
          <cell r="BI76">
            <v>320414.05463279999</v>
          </cell>
          <cell r="BJ76">
            <v>318219.25610880001</v>
          </cell>
          <cell r="BK76">
            <v>220445.4817718</v>
          </cell>
          <cell r="BL76">
            <v>195838.42900000003</v>
          </cell>
          <cell r="BM76">
            <v>0</v>
          </cell>
          <cell r="BN76">
            <v>0</v>
          </cell>
          <cell r="BO76">
            <v>2835820.1496653995</v>
          </cell>
        </row>
        <row r="77">
          <cell r="B77" t="str">
            <v>TOTAL INTERCONEXIONES</v>
          </cell>
          <cell r="C77">
            <v>265762</v>
          </cell>
          <cell r="D77">
            <v>269592.93800000002</v>
          </cell>
          <cell r="E77">
            <v>281771.81800000003</v>
          </cell>
          <cell r="F77">
            <v>309618.27900000004</v>
          </cell>
          <cell r="G77">
            <v>311204.74899999995</v>
          </cell>
          <cell r="H77">
            <v>298005.85600000003</v>
          </cell>
          <cell r="I77">
            <v>313898.29399999999</v>
          </cell>
          <cell r="J77">
            <v>313590.74400000001</v>
          </cell>
          <cell r="K77">
            <v>219310.27100000001</v>
          </cell>
          <cell r="L77">
            <v>195974.42900000003</v>
          </cell>
          <cell r="M77">
            <v>0</v>
          </cell>
          <cell r="N77">
            <v>0</v>
          </cell>
          <cell r="O77">
            <v>2778729.378</v>
          </cell>
        </row>
        <row r="79">
          <cell r="B79" t="str">
            <v>RADIOMOVIL DIPSA, S.A. DE C.V.</v>
          </cell>
          <cell r="AZ79" t="str">
            <v>RADIOMOVIL DIPSA, S.A. DE C.V.</v>
          </cell>
        </row>
        <row r="80">
          <cell r="B80" t="str">
            <v>INTERCONEXIONES CON TELNOR</v>
          </cell>
          <cell r="L80" t="str">
            <v>HISTORICO</v>
          </cell>
          <cell r="AZ80" t="str">
            <v>INTERCONEXIONES CON TELNOR</v>
          </cell>
          <cell r="BF80" t="str">
            <v>ACTUALIZADO</v>
          </cell>
        </row>
        <row r="81">
          <cell r="B81" t="str">
            <v>2001</v>
          </cell>
          <cell r="AZ81" t="str">
            <v xml:space="preserve"> AL 30 DE SEPTIEMBRE DEL 2000</v>
          </cell>
        </row>
        <row r="83">
          <cell r="B83" t="str">
            <v>TELNOR</v>
          </cell>
          <cell r="C83" t="str">
            <v>ENERO</v>
          </cell>
          <cell r="D83" t="str">
            <v>FEBRERO</v>
          </cell>
          <cell r="E83" t="str">
            <v>MARZO</v>
          </cell>
          <cell r="F83" t="str">
            <v>ABRIL</v>
          </cell>
          <cell r="G83" t="str">
            <v>MAYO</v>
          </cell>
          <cell r="H83" t="str">
            <v>JUNIO</v>
          </cell>
          <cell r="I83" t="str">
            <v>JULIO</v>
          </cell>
          <cell r="J83" t="str">
            <v>AGOSTO</v>
          </cell>
          <cell r="K83" t="str">
            <v>SEPTIEMBRE</v>
          </cell>
          <cell r="L83" t="str">
            <v>OCTUBRE</v>
          </cell>
          <cell r="M83" t="str">
            <v>NOVIEMBRE</v>
          </cell>
          <cell r="N83" t="str">
            <v>DICIEMBRE</v>
          </cell>
          <cell r="O83" t="str">
            <v>TOTAL</v>
          </cell>
          <cell r="AZ83" t="str">
            <v>TELNOR</v>
          </cell>
          <cell r="BC83" t="str">
            <v>ENERO</v>
          </cell>
          <cell r="BD83" t="str">
            <v>FEBRERO</v>
          </cell>
          <cell r="BE83" t="str">
            <v>MARZO</v>
          </cell>
          <cell r="BF83" t="str">
            <v>ABRIL</v>
          </cell>
          <cell r="BG83" t="str">
            <v>MAYO</v>
          </cell>
          <cell r="BH83" t="str">
            <v>JUNIO</v>
          </cell>
          <cell r="BI83" t="str">
            <v>JULIO</v>
          </cell>
          <cell r="BJ83" t="str">
            <v>AGOSTO</v>
          </cell>
          <cell r="BK83" t="str">
            <v>SEPTIEMBRE</v>
          </cell>
          <cell r="BL83" t="str">
            <v>OCTUBRE</v>
          </cell>
          <cell r="BM83" t="str">
            <v>NOVIEMBRE</v>
          </cell>
          <cell r="BN83" t="str">
            <v>DICIEMBRE</v>
          </cell>
          <cell r="BO83" t="str">
            <v>TOTAL</v>
          </cell>
        </row>
        <row r="85">
          <cell r="B85" t="str">
            <v>INTERCONEXION RADIOMOVIL</v>
          </cell>
          <cell r="AZ85" t="str">
            <v>INTERCONEXION RADIOMOVIL</v>
          </cell>
        </row>
        <row r="87">
          <cell r="B87" t="str">
            <v>RENTA TRONCALES</v>
          </cell>
          <cell r="C87">
            <v>0</v>
          </cell>
          <cell r="D87">
            <v>0</v>
          </cell>
          <cell r="E87">
            <v>0</v>
          </cell>
          <cell r="F87">
            <v>0</v>
          </cell>
          <cell r="G87">
            <v>0</v>
          </cell>
          <cell r="H87">
            <v>0</v>
          </cell>
          <cell r="I87">
            <v>0</v>
          </cell>
          <cell r="J87">
            <v>0</v>
          </cell>
          <cell r="K87">
            <v>0</v>
          </cell>
          <cell r="L87">
            <v>0</v>
          </cell>
          <cell r="M87">
            <v>0</v>
          </cell>
          <cell r="N87">
            <v>0</v>
          </cell>
          <cell r="O87">
            <v>0</v>
          </cell>
          <cell r="AZ87" t="str">
            <v>RENTA TRONCALES</v>
          </cell>
          <cell r="BC87">
            <v>0</v>
          </cell>
          <cell r="BD87">
            <v>0</v>
          </cell>
          <cell r="BE87">
            <v>0</v>
          </cell>
          <cell r="BF87">
            <v>0</v>
          </cell>
          <cell r="BG87">
            <v>0</v>
          </cell>
          <cell r="BH87">
            <v>0</v>
          </cell>
          <cell r="BI87">
            <v>0</v>
          </cell>
          <cell r="BJ87">
            <v>0</v>
          </cell>
          <cell r="BK87">
            <v>0</v>
          </cell>
          <cell r="BL87">
            <v>0</v>
          </cell>
          <cell r="BM87">
            <v>0</v>
          </cell>
          <cell r="BN87">
            <v>0</v>
          </cell>
          <cell r="BO87">
            <v>0</v>
          </cell>
        </row>
        <row r="88">
          <cell r="B88" t="str">
            <v>SERVICIO MEDIDO</v>
          </cell>
          <cell r="C88">
            <v>0</v>
          </cell>
          <cell r="D88">
            <v>0</v>
          </cell>
          <cell r="E88">
            <v>0</v>
          </cell>
          <cell r="F88">
            <v>0</v>
          </cell>
          <cell r="G88">
            <v>0</v>
          </cell>
          <cell r="H88">
            <v>0</v>
          </cell>
          <cell r="I88">
            <v>0</v>
          </cell>
          <cell r="J88">
            <v>0</v>
          </cell>
          <cell r="K88">
            <v>0</v>
          </cell>
          <cell r="L88">
            <v>0</v>
          </cell>
          <cell r="M88">
            <v>0</v>
          </cell>
          <cell r="N88">
            <v>0</v>
          </cell>
          <cell r="O88">
            <v>0</v>
          </cell>
          <cell r="AZ88" t="str">
            <v>SERVICIO MEDIDO</v>
          </cell>
          <cell r="BC88">
            <v>0</v>
          </cell>
          <cell r="BD88">
            <v>0</v>
          </cell>
          <cell r="BE88">
            <v>0</v>
          </cell>
          <cell r="BF88">
            <v>0</v>
          </cell>
          <cell r="BG88">
            <v>0</v>
          </cell>
          <cell r="BH88">
            <v>0</v>
          </cell>
          <cell r="BI88">
            <v>0</v>
          </cell>
          <cell r="BJ88">
            <v>0</v>
          </cell>
          <cell r="BK88">
            <v>0</v>
          </cell>
          <cell r="BL88">
            <v>0</v>
          </cell>
          <cell r="BM88">
            <v>0</v>
          </cell>
          <cell r="BN88">
            <v>0</v>
          </cell>
          <cell r="BO88">
            <v>0</v>
          </cell>
        </row>
        <row r="89">
          <cell r="B89" t="str">
            <v>RENTAS DE USUARIOS</v>
          </cell>
          <cell r="C89">
            <v>0</v>
          </cell>
          <cell r="D89">
            <v>0</v>
          </cell>
          <cell r="E89">
            <v>0</v>
          </cell>
          <cell r="F89">
            <v>0</v>
          </cell>
          <cell r="G89">
            <v>0</v>
          </cell>
          <cell r="H89">
            <v>0</v>
          </cell>
          <cell r="I89">
            <v>0</v>
          </cell>
          <cell r="J89">
            <v>0</v>
          </cell>
          <cell r="K89">
            <v>0</v>
          </cell>
          <cell r="L89">
            <v>0</v>
          </cell>
          <cell r="M89">
            <v>0</v>
          </cell>
          <cell r="N89">
            <v>0</v>
          </cell>
          <cell r="O89">
            <v>0</v>
          </cell>
          <cell r="AZ89" t="str">
            <v>RENTAS DE USUARIOS</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B90" t="str">
            <v>CONSUMO LARGA DISTANCIA</v>
          </cell>
          <cell r="C90">
            <v>0</v>
          </cell>
          <cell r="D90">
            <v>0</v>
          </cell>
          <cell r="E90">
            <v>0</v>
          </cell>
          <cell r="F90">
            <v>0</v>
          </cell>
          <cell r="G90">
            <v>0</v>
          </cell>
          <cell r="H90">
            <v>0</v>
          </cell>
          <cell r="I90">
            <v>0</v>
          </cell>
          <cell r="J90">
            <v>0</v>
          </cell>
          <cell r="K90">
            <v>0</v>
          </cell>
          <cell r="L90">
            <v>0</v>
          </cell>
          <cell r="M90">
            <v>0</v>
          </cell>
          <cell r="N90">
            <v>0</v>
          </cell>
          <cell r="O90">
            <v>0</v>
          </cell>
          <cell r="AZ90" t="str">
            <v>CONSUMO LARGA DISTANCIA</v>
          </cell>
          <cell r="BC90">
            <v>0</v>
          </cell>
          <cell r="BD90">
            <v>0</v>
          </cell>
          <cell r="BE90">
            <v>0</v>
          </cell>
          <cell r="BF90">
            <v>0</v>
          </cell>
          <cell r="BG90">
            <v>0</v>
          </cell>
          <cell r="BH90">
            <v>0</v>
          </cell>
          <cell r="BI90">
            <v>0</v>
          </cell>
          <cell r="BJ90">
            <v>0</v>
          </cell>
          <cell r="BK90">
            <v>0</v>
          </cell>
          <cell r="BL90">
            <v>0</v>
          </cell>
          <cell r="BM90">
            <v>0</v>
          </cell>
          <cell r="BN90">
            <v>0</v>
          </cell>
          <cell r="BO90">
            <v>0</v>
          </cell>
        </row>
        <row r="92">
          <cell r="B92" t="str">
            <v>TOTAL INTERC. RADIOMOVIL</v>
          </cell>
          <cell r="C92">
            <v>0</v>
          </cell>
          <cell r="D92">
            <v>0</v>
          </cell>
          <cell r="E92">
            <v>0</v>
          </cell>
          <cell r="F92">
            <v>0</v>
          </cell>
          <cell r="G92">
            <v>0</v>
          </cell>
          <cell r="H92">
            <v>0</v>
          </cell>
          <cell r="I92">
            <v>0</v>
          </cell>
          <cell r="J92">
            <v>0</v>
          </cell>
          <cell r="K92">
            <v>0</v>
          </cell>
          <cell r="L92">
            <v>0</v>
          </cell>
          <cell r="M92">
            <v>0</v>
          </cell>
          <cell r="N92">
            <v>0</v>
          </cell>
          <cell r="O92">
            <v>0</v>
          </cell>
          <cell r="AZ92" t="str">
            <v>TOTAL INTERC. RADIOMOVIL</v>
          </cell>
          <cell r="BC92">
            <v>0</v>
          </cell>
          <cell r="BD92">
            <v>0</v>
          </cell>
          <cell r="BE92">
            <v>0</v>
          </cell>
          <cell r="BF92">
            <v>0</v>
          </cell>
          <cell r="BG92">
            <v>0</v>
          </cell>
          <cell r="BH92">
            <v>0</v>
          </cell>
          <cell r="BI92">
            <v>0</v>
          </cell>
          <cell r="BJ92">
            <v>0</v>
          </cell>
          <cell r="BK92">
            <v>0</v>
          </cell>
          <cell r="BL92">
            <v>0</v>
          </cell>
          <cell r="BM92">
            <v>0</v>
          </cell>
          <cell r="BN92">
            <v>0</v>
          </cell>
          <cell r="BO92">
            <v>0</v>
          </cell>
        </row>
        <row r="95">
          <cell r="B95" t="str">
            <v>INTERCONEXION CELULAR</v>
          </cell>
          <cell r="AZ95" t="str">
            <v>INTERCONEXION CELULAR</v>
          </cell>
        </row>
        <row r="97">
          <cell r="B97" t="str">
            <v>SITIOS Y ENLACES</v>
          </cell>
          <cell r="C97">
            <v>0</v>
          </cell>
          <cell r="D97">
            <v>0</v>
          </cell>
          <cell r="E97">
            <v>0</v>
          </cell>
          <cell r="F97">
            <v>0</v>
          </cell>
          <cell r="G97">
            <v>0</v>
          </cell>
          <cell r="H97">
            <v>0</v>
          </cell>
          <cell r="I97">
            <v>0</v>
          </cell>
          <cell r="J97">
            <v>0</v>
          </cell>
          <cell r="K97">
            <v>0</v>
          </cell>
          <cell r="L97">
            <v>0</v>
          </cell>
          <cell r="O97">
            <v>0</v>
          </cell>
          <cell r="AZ97" t="str">
            <v>SITIOS Y ENLACES</v>
          </cell>
          <cell r="BC97">
            <v>0</v>
          </cell>
          <cell r="BD97">
            <v>0</v>
          </cell>
          <cell r="BE97">
            <v>0</v>
          </cell>
          <cell r="BF97">
            <v>0</v>
          </cell>
          <cell r="BG97">
            <v>0</v>
          </cell>
          <cell r="BH97">
            <v>0</v>
          </cell>
          <cell r="BI97">
            <v>0</v>
          </cell>
          <cell r="BJ97">
            <v>0</v>
          </cell>
          <cell r="BK97">
            <v>0</v>
          </cell>
          <cell r="BL97">
            <v>0</v>
          </cell>
          <cell r="BM97">
            <v>0</v>
          </cell>
          <cell r="BN97">
            <v>0</v>
          </cell>
          <cell r="BO97">
            <v>0</v>
          </cell>
        </row>
        <row r="98">
          <cell r="B98" t="str">
            <v>RENTAS DE PUERTOS</v>
          </cell>
          <cell r="C98">
            <v>367.36700000000002</v>
          </cell>
          <cell r="D98">
            <v>367.36700000000002</v>
          </cell>
          <cell r="E98">
            <v>367.36700000000002</v>
          </cell>
          <cell r="F98">
            <v>367.36700000000002</v>
          </cell>
          <cell r="G98">
            <v>-1836.837</v>
          </cell>
          <cell r="H98">
            <v>367.36700000000002</v>
          </cell>
          <cell r="I98">
            <v>0</v>
          </cell>
          <cell r="J98">
            <v>0</v>
          </cell>
          <cell r="K98">
            <v>0</v>
          </cell>
          <cell r="L98">
            <v>0</v>
          </cell>
          <cell r="O98">
            <v>-1.9999999998958629E-3</v>
          </cell>
          <cell r="AZ98" t="str">
            <v>RENTAS DE PUERTOS</v>
          </cell>
          <cell r="BC98">
            <v>379.96768810000003</v>
          </cell>
          <cell r="BD98">
            <v>380.22484500000002</v>
          </cell>
          <cell r="BE98">
            <v>377.80022280000003</v>
          </cell>
          <cell r="BF98">
            <v>375.92665110000007</v>
          </cell>
          <cell r="BG98">
            <v>-1875.2268932999998</v>
          </cell>
          <cell r="BH98">
            <v>374.16328950000002</v>
          </cell>
          <cell r="BI98">
            <v>0</v>
          </cell>
          <cell r="BJ98">
            <v>0</v>
          </cell>
          <cell r="BK98">
            <v>0</v>
          </cell>
          <cell r="BL98">
            <v>0</v>
          </cell>
          <cell r="BM98">
            <v>0</v>
          </cell>
          <cell r="BN98">
            <v>0</v>
          </cell>
          <cell r="BO98">
            <v>12.85580320000031</v>
          </cell>
        </row>
        <row r="99">
          <cell r="B99" t="str">
            <v>CONSUMO DE TIEMPO AIRE</v>
          </cell>
          <cell r="C99">
            <v>2370</v>
          </cell>
          <cell r="D99">
            <v>2236.5479999999998</v>
          </cell>
          <cell r="E99">
            <v>-623.85900000000015</v>
          </cell>
          <cell r="F99">
            <v>760.93399999999997</v>
          </cell>
          <cell r="G99">
            <v>802.33699999999999</v>
          </cell>
          <cell r="H99">
            <v>856.27700000000004</v>
          </cell>
          <cell r="I99">
            <v>798.70500000000004</v>
          </cell>
          <cell r="J99">
            <v>880.572</v>
          </cell>
          <cell r="K99">
            <v>814.55399999999997</v>
          </cell>
          <cell r="L99">
            <v>785.63900000000001</v>
          </cell>
          <cell r="O99">
            <v>9681.7069999999985</v>
          </cell>
          <cell r="AZ99" t="str">
            <v>CONSUMO DE TIEMPO AIRE</v>
          </cell>
          <cell r="BC99">
            <v>2451.2910000000002</v>
          </cell>
          <cell r="BD99">
            <v>2314.8271799999998</v>
          </cell>
          <cell r="BE99">
            <v>-641.57659560000013</v>
          </cell>
          <cell r="BF99">
            <v>778.66376220000006</v>
          </cell>
          <cell r="BG99">
            <v>819.10584329999995</v>
          </cell>
          <cell r="BH99">
            <v>872.11812450000002</v>
          </cell>
          <cell r="BI99">
            <v>815.63754600000016</v>
          </cell>
          <cell r="BJ99">
            <v>893.95669440000006</v>
          </cell>
          <cell r="BK99">
            <v>819.27841320000005</v>
          </cell>
          <cell r="BL99">
            <v>785.63900000000001</v>
          </cell>
          <cell r="BM99">
            <v>0</v>
          </cell>
          <cell r="BN99">
            <v>0</v>
          </cell>
          <cell r="BO99">
            <v>9908.9409679999972</v>
          </cell>
        </row>
        <row r="100">
          <cell r="B100" t="str">
            <v>PROVISION TIEMPO AIRE</v>
          </cell>
          <cell r="C100">
            <v>-1681</v>
          </cell>
          <cell r="D100">
            <v>-1437</v>
          </cell>
          <cell r="E100">
            <v>1537</v>
          </cell>
          <cell r="F100">
            <v>300</v>
          </cell>
          <cell r="G100">
            <v>230</v>
          </cell>
          <cell r="H100">
            <v>51</v>
          </cell>
          <cell r="I100">
            <v>-50</v>
          </cell>
          <cell r="J100">
            <v>-150</v>
          </cell>
          <cell r="K100">
            <v>-200</v>
          </cell>
          <cell r="L100">
            <v>-200</v>
          </cell>
          <cell r="O100">
            <v>-1600</v>
          </cell>
          <cell r="AZ100" t="str">
            <v>PROVISION TIEMPO AIRE</v>
          </cell>
          <cell r="BC100">
            <v>-1738.6583000000001</v>
          </cell>
          <cell r="BD100">
            <v>-1487.2949999999998</v>
          </cell>
          <cell r="BE100">
            <v>1580.6507999999999</v>
          </cell>
          <cell r="BF100">
            <v>306.99</v>
          </cell>
          <cell r="BG100">
            <v>234.80699999999999</v>
          </cell>
          <cell r="BH100">
            <v>51.9435</v>
          </cell>
          <cell r="BI100">
            <v>-51.06</v>
          </cell>
          <cell r="BJ100">
            <v>-152.28000000000003</v>
          </cell>
          <cell r="BK100">
            <v>-201.16</v>
          </cell>
          <cell r="BL100">
            <v>-200</v>
          </cell>
          <cell r="BM100">
            <v>0</v>
          </cell>
          <cell r="BN100">
            <v>0</v>
          </cell>
          <cell r="BO100">
            <v>-1656.0620000000001</v>
          </cell>
        </row>
        <row r="101">
          <cell r="B101" t="str">
            <v>RENTA DE RED DIGITAL</v>
          </cell>
          <cell r="C101">
            <v>5183</v>
          </cell>
          <cell r="D101">
            <v>5229.3869999999997</v>
          </cell>
          <cell r="E101">
            <v>5544.0479999999998</v>
          </cell>
          <cell r="F101">
            <v>5445.1689999999999</v>
          </cell>
          <cell r="G101">
            <v>5679.1170000000002</v>
          </cell>
          <cell r="H101">
            <v>5464.26</v>
          </cell>
          <cell r="I101">
            <v>5722.5959999999995</v>
          </cell>
          <cell r="J101">
            <v>5654.1509999999998</v>
          </cell>
          <cell r="K101">
            <v>6262.4629999999997</v>
          </cell>
          <cell r="L101">
            <v>6392.2950000000001</v>
          </cell>
          <cell r="O101">
            <v>56576.48599999999</v>
          </cell>
          <cell r="AZ101" t="str">
            <v>RENTA DE RED DIGITAL</v>
          </cell>
          <cell r="BC101">
            <v>5360.7768999999998</v>
          </cell>
          <cell r="BD101">
            <v>5412.4155449999989</v>
          </cell>
          <cell r="BE101">
            <v>5701.4989631999997</v>
          </cell>
          <cell r="BF101">
            <v>5572.0414377000006</v>
          </cell>
          <cell r="BG101">
            <v>5797.8105452999998</v>
          </cell>
          <cell r="BH101">
            <v>5565.3488100000004</v>
          </cell>
          <cell r="BI101">
            <v>5843.9150352000006</v>
          </cell>
          <cell r="BJ101">
            <v>5740.0940952000001</v>
          </cell>
          <cell r="BK101">
            <v>6298.7852854000002</v>
          </cell>
          <cell r="BL101">
            <v>6392.2950000000001</v>
          </cell>
          <cell r="BM101">
            <v>0</v>
          </cell>
          <cell r="BN101">
            <v>0</v>
          </cell>
          <cell r="BO101">
            <v>57684.981617000005</v>
          </cell>
        </row>
        <row r="102">
          <cell r="B102" t="str">
            <v>PROVISION RENTA R.D.I.</v>
          </cell>
          <cell r="C102">
            <v>10</v>
          </cell>
          <cell r="D102">
            <v>390</v>
          </cell>
          <cell r="E102">
            <v>400</v>
          </cell>
          <cell r="F102">
            <v>100</v>
          </cell>
          <cell r="G102">
            <v>0</v>
          </cell>
          <cell r="H102">
            <v>300</v>
          </cell>
          <cell r="I102">
            <v>100</v>
          </cell>
          <cell r="J102">
            <v>-100</v>
          </cell>
          <cell r="K102">
            <v>-2200</v>
          </cell>
          <cell r="L102">
            <v>-450</v>
          </cell>
          <cell r="O102">
            <v>-1450</v>
          </cell>
          <cell r="AZ102" t="str">
            <v>PROVISION RENTA R.D.I.</v>
          </cell>
          <cell r="BC102">
            <v>10.343</v>
          </cell>
          <cell r="BD102">
            <v>403.65</v>
          </cell>
          <cell r="BE102">
            <v>411.36</v>
          </cell>
          <cell r="BF102">
            <v>102.33000000000001</v>
          </cell>
          <cell r="BG102">
            <v>0</v>
          </cell>
          <cell r="BH102">
            <v>305.55</v>
          </cell>
          <cell r="BI102">
            <v>102.12</v>
          </cell>
          <cell r="BJ102">
            <v>-101.52000000000001</v>
          </cell>
          <cell r="BK102">
            <v>-2212.7600000000002</v>
          </cell>
          <cell r="BL102">
            <v>-450</v>
          </cell>
          <cell r="BM102">
            <v>0</v>
          </cell>
          <cell r="BN102">
            <v>0</v>
          </cell>
          <cell r="BO102">
            <v>-1428.9270000000001</v>
          </cell>
        </row>
        <row r="103">
          <cell r="B103" t="str">
            <v>CONSUMO DE LADA</v>
          </cell>
          <cell r="C103">
            <v>6600</v>
          </cell>
          <cell r="D103">
            <v>6195</v>
          </cell>
          <cell r="E103">
            <v>4018.5930000000003</v>
          </cell>
          <cell r="F103">
            <v>4990.402</v>
          </cell>
          <cell r="G103">
            <v>5986.89</v>
          </cell>
          <cell r="H103">
            <v>5551.183</v>
          </cell>
          <cell r="I103">
            <v>6308.8289999999997</v>
          </cell>
          <cell r="J103">
            <v>6806.2</v>
          </cell>
          <cell r="K103">
            <v>6995.0619999999999</v>
          </cell>
          <cell r="L103">
            <v>7022.1329999999998</v>
          </cell>
          <cell r="O103">
            <v>60474.291999999994</v>
          </cell>
          <cell r="AZ103" t="str">
            <v>CONSUMO DE LADA</v>
          </cell>
          <cell r="BC103">
            <v>6826.38</v>
          </cell>
          <cell r="BD103">
            <v>6411.8249999999998</v>
          </cell>
          <cell r="BE103">
            <v>4132.7210412000004</v>
          </cell>
          <cell r="BF103">
            <v>5106.6783666000001</v>
          </cell>
          <cell r="BG103">
            <v>6112.016001</v>
          </cell>
          <cell r="BH103">
            <v>5653.8798854999995</v>
          </cell>
          <cell r="BI103">
            <v>6442.5761748000004</v>
          </cell>
          <cell r="BJ103">
            <v>6909.6542400000008</v>
          </cell>
          <cell r="BK103">
            <v>7035.6333596000004</v>
          </cell>
          <cell r="BL103">
            <v>7022.1329999999998</v>
          </cell>
          <cell r="BM103">
            <v>0</v>
          </cell>
          <cell r="BN103">
            <v>0</v>
          </cell>
          <cell r="BO103">
            <v>61653.497068700002</v>
          </cell>
        </row>
        <row r="104">
          <cell r="B104" t="str">
            <v>PROVISION LADA</v>
          </cell>
          <cell r="C104">
            <v>-2749</v>
          </cell>
          <cell r="D104">
            <v>-674</v>
          </cell>
          <cell r="E104">
            <v>2295</v>
          </cell>
          <cell r="F104">
            <v>4</v>
          </cell>
          <cell r="G104">
            <v>-517</v>
          </cell>
          <cell r="H104">
            <v>-356</v>
          </cell>
          <cell r="I104">
            <v>144</v>
          </cell>
          <cell r="J104">
            <v>544</v>
          </cell>
          <cell r="K104">
            <v>439</v>
          </cell>
          <cell r="L104">
            <v>600</v>
          </cell>
          <cell r="O104">
            <v>-270</v>
          </cell>
          <cell r="AZ104" t="str">
            <v>PROVISION LADA</v>
          </cell>
          <cell r="BC104">
            <v>-2843.2907</v>
          </cell>
          <cell r="BD104">
            <v>-697.58999999999992</v>
          </cell>
          <cell r="BE104">
            <v>2360.1779999999999</v>
          </cell>
          <cell r="BF104">
            <v>4.0932000000000004</v>
          </cell>
          <cell r="BG104">
            <v>-527.80529999999999</v>
          </cell>
          <cell r="BH104">
            <v>-362.58600000000001</v>
          </cell>
          <cell r="BI104">
            <v>147.05280000000002</v>
          </cell>
          <cell r="BJ104">
            <v>552.26880000000006</v>
          </cell>
          <cell r="BK104">
            <v>441.5462</v>
          </cell>
          <cell r="BL104">
            <v>600</v>
          </cell>
          <cell r="BM104">
            <v>0</v>
          </cell>
          <cell r="BN104">
            <v>0</v>
          </cell>
          <cell r="BO104">
            <v>-326.13299999999981</v>
          </cell>
        </row>
        <row r="105">
          <cell r="B105" t="str">
            <v>RENTA DE ENLACES</v>
          </cell>
          <cell r="C105">
            <v>18.969000000000001</v>
          </cell>
          <cell r="D105">
            <v>18.969000000000001</v>
          </cell>
          <cell r="E105">
            <v>18.968</v>
          </cell>
          <cell r="F105">
            <v>18.966000000000001</v>
          </cell>
          <cell r="G105">
            <v>18.972000000000001</v>
          </cell>
          <cell r="H105">
            <v>18.969000000000001</v>
          </cell>
          <cell r="I105">
            <v>18.966999999999999</v>
          </cell>
          <cell r="J105">
            <v>18.968</v>
          </cell>
          <cell r="K105">
            <v>18.968</v>
          </cell>
          <cell r="L105">
            <v>18.969000000000001</v>
          </cell>
          <cell r="O105">
            <v>189.685</v>
          </cell>
          <cell r="AZ105" t="str">
            <v>RENTA DE ENLACES</v>
          </cell>
          <cell r="BC105">
            <v>19.619636700000001</v>
          </cell>
          <cell r="BD105">
            <v>19.632915000000001</v>
          </cell>
          <cell r="BE105">
            <v>19.506691199999999</v>
          </cell>
          <cell r="BF105">
            <v>19.407907800000004</v>
          </cell>
          <cell r="BG105">
            <v>19.3685148</v>
          </cell>
          <cell r="BH105">
            <v>19.319926500000001</v>
          </cell>
          <cell r="BI105">
            <v>19.369100400000001</v>
          </cell>
          <cell r="BJ105">
            <v>19.256313600000002</v>
          </cell>
          <cell r="BK105">
            <v>19.078014400000001</v>
          </cell>
          <cell r="BL105">
            <v>18.969000000000001</v>
          </cell>
          <cell r="BM105">
            <v>0</v>
          </cell>
          <cell r="BN105">
            <v>0</v>
          </cell>
          <cell r="BO105">
            <v>193.5280204</v>
          </cell>
        </row>
        <row r="106">
          <cell r="B106" t="str">
            <v>RENTA KBPS</v>
          </cell>
          <cell r="C106">
            <v>0</v>
          </cell>
          <cell r="D106">
            <v>0</v>
          </cell>
          <cell r="E106">
            <v>0</v>
          </cell>
          <cell r="F106">
            <v>0</v>
          </cell>
          <cell r="G106">
            <v>0</v>
          </cell>
          <cell r="H106">
            <v>0</v>
          </cell>
          <cell r="I106">
            <v>0</v>
          </cell>
          <cell r="J106">
            <v>0</v>
          </cell>
          <cell r="K106">
            <v>0</v>
          </cell>
          <cell r="L106">
            <v>0</v>
          </cell>
          <cell r="O106">
            <v>0</v>
          </cell>
          <cell r="AZ106" t="str">
            <v>RENTA KBPS</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B107" t="str">
            <v>CARGO INICIAL ACCESO RDI</v>
          </cell>
          <cell r="C107">
            <v>0</v>
          </cell>
          <cell r="D107">
            <v>0</v>
          </cell>
          <cell r="E107">
            <v>0</v>
          </cell>
          <cell r="F107">
            <v>0</v>
          </cell>
          <cell r="G107">
            <v>0</v>
          </cell>
          <cell r="H107">
            <v>0</v>
          </cell>
          <cell r="I107">
            <v>0</v>
          </cell>
          <cell r="J107">
            <v>0</v>
          </cell>
          <cell r="K107">
            <v>0</v>
          </cell>
          <cell r="L107">
            <v>0</v>
          </cell>
          <cell r="O107">
            <v>0</v>
          </cell>
          <cell r="AZ107" t="str">
            <v>CARGO INICIAL ACCESO RDI</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row>
        <row r="108">
          <cell r="AZ108" t="str">
            <v>PROVISION CARGO INICIAL ACCESO RDI</v>
          </cell>
          <cell r="BC108">
            <v>0</v>
          </cell>
          <cell r="BL108">
            <v>0</v>
          </cell>
        </row>
        <row r="109">
          <cell r="AZ109" t="str">
            <v>TRANSITO CPP</v>
          </cell>
          <cell r="BC109">
            <v>372.34800000000001</v>
          </cell>
          <cell r="BD109">
            <v>128.40106499999999</v>
          </cell>
          <cell r="BE109">
            <v>-13.1984856</v>
          </cell>
          <cell r="BF109">
            <v>66.126669300000003</v>
          </cell>
          <cell r="BG109">
            <v>167.43372539999999</v>
          </cell>
          <cell r="BH109">
            <v>180.09015149999999</v>
          </cell>
          <cell r="BI109">
            <v>247.07627640000004</v>
          </cell>
          <cell r="BJ109">
            <v>92.430914400000006</v>
          </cell>
          <cell r="BK109">
            <v>71.227738599999995</v>
          </cell>
          <cell r="BL109">
            <v>49.508000000000003</v>
          </cell>
          <cell r="BM109">
            <v>0</v>
          </cell>
          <cell r="BN109">
            <v>0</v>
          </cell>
          <cell r="BO109">
            <v>1361.4440550000002</v>
          </cell>
        </row>
        <row r="111">
          <cell r="AZ111" t="str">
            <v>TOTAL INTERC. CELULAR</v>
          </cell>
          <cell r="BC111">
            <v>10838.7772248</v>
          </cell>
          <cell r="BD111">
            <v>12886.091549999997</v>
          </cell>
          <cell r="BE111">
            <v>13928.940637199999</v>
          </cell>
          <cell r="BF111">
            <v>12332.257994699999</v>
          </cell>
          <cell r="BG111">
            <v>10747.5094365</v>
          </cell>
          <cell r="BH111">
            <v>12659.827687500001</v>
          </cell>
          <cell r="BI111">
            <v>13566.686932799999</v>
          </cell>
          <cell r="BJ111">
            <v>13953.861057600001</v>
          </cell>
          <cell r="BK111">
            <v>12271.629011200002</v>
          </cell>
          <cell r="BL111">
            <v>14218.543999999998</v>
          </cell>
          <cell r="BM111">
            <v>0</v>
          </cell>
          <cell r="BN111">
            <v>0</v>
          </cell>
          <cell r="BO111">
            <v>127404.12553230001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_Tmx Origen"/>
      <sheetName val="BI_Tmx"/>
      <sheetName val="Hoja1"/>
      <sheetName val="Hoja1 (2)"/>
      <sheetName val="Resumen por ser_"/>
      <sheetName val="Resumen por ser Consolidado"/>
      <sheetName val="V.1"/>
      <sheetName val="V.4"/>
      <sheetName val="Itx"/>
      <sheetName val="Hoja2"/>
      <sheetName val="V.7"/>
      <sheetName val="V.7 "/>
      <sheetName val="V.8"/>
      <sheetName val="V.8 "/>
      <sheetName val="C.8.3"/>
      <sheetName val="V.11"/>
      <sheetName val="E. Reconcil"/>
      <sheetName val="Relevantes"/>
      <sheetName val="Líneas"/>
      <sheetName val="3 ING HOM"/>
      <sheetName val="Rural"/>
      <sheetName val="T Pública"/>
      <sheetName val="Relevantes Consolidado"/>
      <sheetName val="ELIMIN EN TELMEX POR UNINET"/>
      <sheetName val="ELIMIN EN TELMEX POR TELNOR"/>
      <sheetName val="RESUMEN_SOLO TLN"/>
      <sheetName val="RESUMEN_SOLO UNINET"/>
      <sheetName val="Terceros_tabla"/>
      <sheetName val="RESUMEN con UNINET_TELNOR"/>
      <sheetName val="Resumen Gastos"/>
      <sheetName val="Transporte 045"/>
      <sheetName val="Hoja3"/>
    </sheetNames>
    <sheetDataSet>
      <sheetData sheetId="0" refreshError="1"/>
      <sheetData sheetId="1" refreshError="1">
        <row r="5">
          <cell r="B5" t="str">
            <v>0102</v>
          </cell>
          <cell r="S5">
            <v>1331.8799999999999</v>
          </cell>
        </row>
        <row r="6">
          <cell r="B6" t="str">
            <v>0102</v>
          </cell>
          <cell r="S6">
            <v>7885.23</v>
          </cell>
        </row>
        <row r="7">
          <cell r="B7" t="str">
            <v>0102</v>
          </cell>
          <cell r="S7">
            <v>3248.76</v>
          </cell>
        </row>
        <row r="8">
          <cell r="B8" t="str">
            <v>0102</v>
          </cell>
          <cell r="S8">
            <v>276497413.46999997</v>
          </cell>
        </row>
        <row r="9">
          <cell r="B9" t="str">
            <v>0603</v>
          </cell>
          <cell r="S9">
            <v>-35860469.869999997</v>
          </cell>
        </row>
        <row r="10">
          <cell r="B10" t="str">
            <v>0603</v>
          </cell>
          <cell r="S10">
            <v>27543187.430000003</v>
          </cell>
        </row>
        <row r="11">
          <cell r="B11" t="str">
            <v>0603</v>
          </cell>
          <cell r="S11">
            <v>327.31</v>
          </cell>
        </row>
        <row r="12">
          <cell r="B12" t="str">
            <v>0102</v>
          </cell>
          <cell r="S12">
            <v>16255789</v>
          </cell>
        </row>
        <row r="13">
          <cell r="B13" t="str">
            <v>0603</v>
          </cell>
          <cell r="S13">
            <v>37081.370000000003</v>
          </cell>
        </row>
        <row r="14">
          <cell r="B14" t="str">
            <v>0102</v>
          </cell>
          <cell r="S14">
            <v>3630486.25</v>
          </cell>
        </row>
        <row r="15">
          <cell r="B15" t="str">
            <v>0102</v>
          </cell>
          <cell r="S15">
            <v>2053.2800000000002</v>
          </cell>
        </row>
        <row r="16">
          <cell r="B16" t="str">
            <v>1301</v>
          </cell>
          <cell r="S16">
            <v>1806</v>
          </cell>
        </row>
        <row r="17">
          <cell r="B17" t="str">
            <v>1303</v>
          </cell>
          <cell r="S17">
            <v>228528</v>
          </cell>
        </row>
        <row r="18">
          <cell r="B18" t="str">
            <v>1303</v>
          </cell>
          <cell r="S18">
            <v>129059.32</v>
          </cell>
        </row>
        <row r="19">
          <cell r="B19" t="str">
            <v>0603</v>
          </cell>
          <cell r="S19">
            <v>685657621.28999996</v>
          </cell>
        </row>
        <row r="20">
          <cell r="B20" t="str">
            <v>0603</v>
          </cell>
          <cell r="S20">
            <v>45600706.490000002</v>
          </cell>
        </row>
        <row r="21">
          <cell r="B21" t="str">
            <v>0603</v>
          </cell>
          <cell r="S21">
            <v>119.42</v>
          </cell>
        </row>
        <row r="22">
          <cell r="B22" t="str">
            <v>0603</v>
          </cell>
          <cell r="S22">
            <v>7518</v>
          </cell>
        </row>
        <row r="23">
          <cell r="B23" t="str">
            <v>0102</v>
          </cell>
          <cell r="S23">
            <v>767311256.79999995</v>
          </cell>
        </row>
        <row r="24">
          <cell r="B24" t="str">
            <v>0102</v>
          </cell>
          <cell r="S24">
            <v>316648287.07999998</v>
          </cell>
        </row>
        <row r="25">
          <cell r="B25" t="str">
            <v>0102</v>
          </cell>
          <cell r="S25">
            <v>220441569.25</v>
          </cell>
        </row>
        <row r="26">
          <cell r="B26" t="str">
            <v>0102</v>
          </cell>
          <cell r="S26">
            <v>483431728.35000002</v>
          </cell>
        </row>
        <row r="27">
          <cell r="B27" t="str">
            <v>0102</v>
          </cell>
          <cell r="S27">
            <v>99762931.890000001</v>
          </cell>
        </row>
        <row r="28">
          <cell r="B28" t="str">
            <v>0102</v>
          </cell>
          <cell r="S28">
            <v>34539907.269999996</v>
          </cell>
        </row>
        <row r="29">
          <cell r="B29" t="str">
            <v>0102</v>
          </cell>
          <cell r="S29">
            <v>23189125.43</v>
          </cell>
        </row>
        <row r="30">
          <cell r="B30" t="str">
            <v>0102</v>
          </cell>
          <cell r="S30">
            <v>9196115.1699999999</v>
          </cell>
        </row>
        <row r="31">
          <cell r="B31" t="str">
            <v>0102</v>
          </cell>
          <cell r="S31">
            <v>20809867.050000001</v>
          </cell>
        </row>
        <row r="32">
          <cell r="B32" t="str">
            <v>0102</v>
          </cell>
          <cell r="S32">
            <v>162959717.41999999</v>
          </cell>
        </row>
        <row r="33">
          <cell r="B33" t="str">
            <v>1301</v>
          </cell>
          <cell r="S33">
            <v>-903</v>
          </cell>
        </row>
        <row r="34">
          <cell r="B34" t="str">
            <v>1303</v>
          </cell>
          <cell r="S34">
            <v>-121578</v>
          </cell>
        </row>
        <row r="35">
          <cell r="B35" t="str">
            <v>1303</v>
          </cell>
          <cell r="S35">
            <v>-52260.71</v>
          </cell>
        </row>
        <row r="36">
          <cell r="B36" t="str">
            <v>1301</v>
          </cell>
          <cell r="S36">
            <v>-2063.84</v>
          </cell>
        </row>
        <row r="37">
          <cell r="B37" t="str">
            <v>1303</v>
          </cell>
          <cell r="S37">
            <v>5094790415.2800007</v>
          </cell>
        </row>
        <row r="38">
          <cell r="B38" t="str">
            <v>1408</v>
          </cell>
          <cell r="S38">
            <v>465632713.96000004</v>
          </cell>
        </row>
        <row r="39">
          <cell r="B39" t="str">
            <v>1408</v>
          </cell>
          <cell r="S39">
            <v>6569142014.4500008</v>
          </cell>
        </row>
        <row r="40">
          <cell r="B40" t="str">
            <v>1408</v>
          </cell>
          <cell r="S40">
            <v>8918024.040000001</v>
          </cell>
        </row>
        <row r="41">
          <cell r="B41" t="str">
            <v>03</v>
          </cell>
          <cell r="S41">
            <v>4254209.5999999996</v>
          </cell>
        </row>
        <row r="42">
          <cell r="B42" t="str">
            <v>1408</v>
          </cell>
          <cell r="S42">
            <v>6029927.7299999995</v>
          </cell>
        </row>
        <row r="43">
          <cell r="B43" t="str">
            <v>1408</v>
          </cell>
          <cell r="S43">
            <v>7552701.169999999</v>
          </cell>
        </row>
        <row r="44">
          <cell r="B44" t="str">
            <v>1403</v>
          </cell>
          <cell r="S44">
            <v>14803791.699999999</v>
          </cell>
        </row>
        <row r="45">
          <cell r="B45" t="str">
            <v>0202</v>
          </cell>
          <cell r="S45">
            <v>287545</v>
          </cell>
        </row>
        <row r="46">
          <cell r="B46" t="str">
            <v>0610</v>
          </cell>
          <cell r="S46">
            <v>99686.25</v>
          </cell>
        </row>
        <row r="47">
          <cell r="B47" t="str">
            <v>1403</v>
          </cell>
          <cell r="S47">
            <v>482907.19999999995</v>
          </cell>
        </row>
        <row r="48">
          <cell r="B48" t="str">
            <v>0610</v>
          </cell>
          <cell r="S48">
            <v>-6944.99</v>
          </cell>
        </row>
        <row r="49">
          <cell r="B49" t="str">
            <v>0610</v>
          </cell>
          <cell r="S49">
            <v>12550</v>
          </cell>
        </row>
        <row r="50">
          <cell r="B50" t="str">
            <v>0610</v>
          </cell>
          <cell r="S50">
            <v>41232.429999999993</v>
          </cell>
        </row>
        <row r="51">
          <cell r="B51" t="str">
            <v>1303</v>
          </cell>
          <cell r="S51">
            <v>19066877899.919998</v>
          </cell>
        </row>
        <row r="52">
          <cell r="B52" t="str">
            <v>1408</v>
          </cell>
          <cell r="S52">
            <v>4177523.64</v>
          </cell>
        </row>
        <row r="53">
          <cell r="B53" t="str">
            <v>0610</v>
          </cell>
          <cell r="S53">
            <v>561707.88</v>
          </cell>
        </row>
        <row r="54">
          <cell r="B54" t="str">
            <v>0610</v>
          </cell>
          <cell r="S54">
            <v>1028233.05</v>
          </cell>
        </row>
        <row r="55">
          <cell r="B55" t="str">
            <v>1303</v>
          </cell>
          <cell r="S55">
            <v>587291.73</v>
          </cell>
        </row>
        <row r="56">
          <cell r="B56" t="str">
            <v>1403</v>
          </cell>
          <cell r="S56">
            <v>-486.15</v>
          </cell>
        </row>
        <row r="57">
          <cell r="B57" t="str">
            <v>1403</v>
          </cell>
          <cell r="S57">
            <v>1375000</v>
          </cell>
        </row>
        <row r="58">
          <cell r="B58" t="str">
            <v>1303</v>
          </cell>
          <cell r="S58">
            <v>79447966.530000001</v>
          </cell>
        </row>
        <row r="59">
          <cell r="B59" t="str">
            <v>1301</v>
          </cell>
          <cell r="S59">
            <v>47602859.640000008</v>
          </cell>
        </row>
        <row r="60">
          <cell r="B60" t="str">
            <v>1408</v>
          </cell>
          <cell r="S60">
            <v>3232326.58</v>
          </cell>
        </row>
        <row r="61">
          <cell r="B61" t="str">
            <v>01</v>
          </cell>
          <cell r="S61">
            <v>635414.24999999988</v>
          </cell>
        </row>
        <row r="62">
          <cell r="B62" t="str">
            <v>1401</v>
          </cell>
          <cell r="S62">
            <v>147905.01</v>
          </cell>
        </row>
        <row r="63">
          <cell r="B63" t="str">
            <v>0610</v>
          </cell>
          <cell r="S63">
            <v>15274.259999999998</v>
          </cell>
        </row>
        <row r="64">
          <cell r="B64" t="str">
            <v>1301</v>
          </cell>
          <cell r="S64">
            <v>50427.65</v>
          </cell>
        </row>
        <row r="65">
          <cell r="B65" t="str">
            <v>1301</v>
          </cell>
          <cell r="S65">
            <v>49000</v>
          </cell>
        </row>
        <row r="66">
          <cell r="B66" t="str">
            <v>0603</v>
          </cell>
          <cell r="S66">
            <v>273503765.77999997</v>
          </cell>
        </row>
        <row r="67">
          <cell r="B67" t="str">
            <v>1301</v>
          </cell>
          <cell r="S67">
            <v>0</v>
          </cell>
        </row>
        <row r="68">
          <cell r="B68" t="str">
            <v>1301</v>
          </cell>
          <cell r="S68">
            <v>106000279.34000002</v>
          </cell>
        </row>
        <row r="69">
          <cell r="B69" t="str">
            <v>1301</v>
          </cell>
          <cell r="S69">
            <v>226916.23</v>
          </cell>
        </row>
        <row r="70">
          <cell r="B70" t="str">
            <v>1301</v>
          </cell>
          <cell r="S70">
            <v>564900</v>
          </cell>
        </row>
        <row r="71">
          <cell r="B71" t="str">
            <v>1301</v>
          </cell>
          <cell r="S71">
            <v>1737.38</v>
          </cell>
        </row>
        <row r="72">
          <cell r="B72" t="str">
            <v>1301</v>
          </cell>
          <cell r="S72">
            <v>1393.3400000000001</v>
          </cell>
        </row>
        <row r="73">
          <cell r="B73" t="str">
            <v>1301</v>
          </cell>
          <cell r="S73">
            <v>737308.22</v>
          </cell>
        </row>
        <row r="74">
          <cell r="B74" t="str">
            <v>1301</v>
          </cell>
          <cell r="S74">
            <v>6870130.7599999998</v>
          </cell>
        </row>
        <row r="75">
          <cell r="B75" t="str">
            <v>1301</v>
          </cell>
          <cell r="S75">
            <v>53820</v>
          </cell>
        </row>
        <row r="76">
          <cell r="B76" t="str">
            <v>1301</v>
          </cell>
          <cell r="S76">
            <v>298605</v>
          </cell>
        </row>
        <row r="77">
          <cell r="B77" t="str">
            <v>1301</v>
          </cell>
          <cell r="S77">
            <v>347989021.61000001</v>
          </cell>
        </row>
        <row r="78">
          <cell r="B78" t="str">
            <v>0603</v>
          </cell>
          <cell r="S78">
            <v>1376.72</v>
          </cell>
        </row>
        <row r="79">
          <cell r="B79" t="str">
            <v>1303</v>
          </cell>
          <cell r="S79">
            <v>19725437.950000003</v>
          </cell>
        </row>
        <row r="80">
          <cell r="B80" t="str">
            <v>0610</v>
          </cell>
          <cell r="S80">
            <v>6479593.8300000001</v>
          </cell>
        </row>
        <row r="81">
          <cell r="B81" t="str">
            <v>0610</v>
          </cell>
          <cell r="S81">
            <v>55146</v>
          </cell>
        </row>
        <row r="82">
          <cell r="B82" t="str">
            <v>0610</v>
          </cell>
          <cell r="S82">
            <v>43344763.640000001</v>
          </cell>
        </row>
        <row r="83">
          <cell r="B83" t="str">
            <v>0610</v>
          </cell>
          <cell r="S83">
            <v>22580035.52</v>
          </cell>
        </row>
        <row r="84">
          <cell r="B84" t="str">
            <v>0610</v>
          </cell>
          <cell r="S84">
            <v>-46087.5</v>
          </cell>
        </row>
        <row r="85">
          <cell r="B85" t="str">
            <v>0610</v>
          </cell>
          <cell r="S85">
            <v>4540445.5</v>
          </cell>
        </row>
        <row r="86">
          <cell r="B86" t="str">
            <v>0603</v>
          </cell>
          <cell r="S86">
            <v>157155048.68000001</v>
          </cell>
        </row>
        <row r="87">
          <cell r="B87" t="str">
            <v>0610</v>
          </cell>
          <cell r="S87">
            <v>827342.41</v>
          </cell>
        </row>
        <row r="88">
          <cell r="B88" t="str">
            <v>0610</v>
          </cell>
          <cell r="S88">
            <v>-698.04</v>
          </cell>
        </row>
        <row r="89">
          <cell r="B89" t="str">
            <v>0603</v>
          </cell>
          <cell r="S89">
            <v>-181715163.81999996</v>
          </cell>
        </row>
        <row r="90">
          <cell r="B90" t="str">
            <v>0603</v>
          </cell>
          <cell r="S90">
            <v>109551394.95000002</v>
          </cell>
        </row>
        <row r="91">
          <cell r="B91" t="str">
            <v>0603</v>
          </cell>
          <cell r="S91">
            <v>-459.66</v>
          </cell>
        </row>
        <row r="92">
          <cell r="B92" t="str">
            <v>0603</v>
          </cell>
          <cell r="S92">
            <v>141138112.67999998</v>
          </cell>
        </row>
        <row r="93">
          <cell r="B93" t="str">
            <v>0603</v>
          </cell>
          <cell r="S93">
            <v>271439548.79000002</v>
          </cell>
        </row>
        <row r="94">
          <cell r="B94" t="str">
            <v>0603</v>
          </cell>
          <cell r="S94">
            <v>189905.86</v>
          </cell>
        </row>
        <row r="95">
          <cell r="B95" t="str">
            <v>0603</v>
          </cell>
          <cell r="S95">
            <v>-10266.870000000001</v>
          </cell>
        </row>
        <row r="96">
          <cell r="B96" t="str">
            <v>0603</v>
          </cell>
          <cell r="S96">
            <v>161845.56</v>
          </cell>
        </row>
        <row r="97">
          <cell r="B97" t="str">
            <v>0603</v>
          </cell>
          <cell r="S97">
            <v>-198</v>
          </cell>
        </row>
        <row r="98">
          <cell r="B98" t="str">
            <v>0603</v>
          </cell>
          <cell r="S98">
            <v>-2928136521.48</v>
          </cell>
        </row>
        <row r="99">
          <cell r="B99" t="str">
            <v>0603</v>
          </cell>
          <cell r="S99">
            <v>6184.2599999999984</v>
          </cell>
        </row>
        <row r="100">
          <cell r="B100" t="str">
            <v>0603</v>
          </cell>
          <cell r="S100">
            <v>1184827.95</v>
          </cell>
        </row>
        <row r="101">
          <cell r="B101" t="str">
            <v>0603</v>
          </cell>
          <cell r="S101">
            <v>71216.339999999982</v>
          </cell>
        </row>
        <row r="102">
          <cell r="B102" t="str">
            <v>0603</v>
          </cell>
          <cell r="S102">
            <v>515.05999999999995</v>
          </cell>
        </row>
        <row r="103">
          <cell r="B103" t="str">
            <v>0603</v>
          </cell>
          <cell r="S103">
            <v>1041.67</v>
          </cell>
        </row>
        <row r="104">
          <cell r="B104" t="str">
            <v>0603</v>
          </cell>
          <cell r="S104">
            <v>164172118.83000001</v>
          </cell>
        </row>
        <row r="105">
          <cell r="B105" t="str">
            <v>0603</v>
          </cell>
          <cell r="S105">
            <v>84387305.210000008</v>
          </cell>
        </row>
        <row r="106">
          <cell r="B106" t="str">
            <v>0603</v>
          </cell>
          <cell r="S106">
            <v>-449.96</v>
          </cell>
        </row>
        <row r="107">
          <cell r="B107" t="str">
            <v>0603</v>
          </cell>
          <cell r="S107">
            <v>156.55000000000001</v>
          </cell>
        </row>
        <row r="108">
          <cell r="B108" t="str">
            <v>0603</v>
          </cell>
          <cell r="S108">
            <v>-166</v>
          </cell>
        </row>
        <row r="109">
          <cell r="B109" t="str">
            <v>0603</v>
          </cell>
          <cell r="S109">
            <v>-218</v>
          </cell>
        </row>
        <row r="110">
          <cell r="B110" t="str">
            <v>0603</v>
          </cell>
          <cell r="S110">
            <v>0</v>
          </cell>
        </row>
        <row r="111">
          <cell r="B111" t="str">
            <v>0610</v>
          </cell>
          <cell r="S111">
            <v>189430.28</v>
          </cell>
        </row>
        <row r="112">
          <cell r="B112" t="str">
            <v>0610</v>
          </cell>
          <cell r="S112">
            <v>1631445.42</v>
          </cell>
        </row>
        <row r="113">
          <cell r="B113" t="str">
            <v>0102</v>
          </cell>
          <cell r="S113">
            <v>5695524163.249999</v>
          </cell>
        </row>
        <row r="114">
          <cell r="B114" t="str">
            <v>0102</v>
          </cell>
          <cell r="S114">
            <v>-923</v>
          </cell>
        </row>
        <row r="115">
          <cell r="B115" t="str">
            <v>0102</v>
          </cell>
          <cell r="S115">
            <v>0</v>
          </cell>
        </row>
        <row r="116">
          <cell r="B116" t="str">
            <v>0610</v>
          </cell>
          <cell r="S116">
            <v>5167.1100000000015</v>
          </cell>
        </row>
        <row r="117">
          <cell r="B117" t="str">
            <v>0610</v>
          </cell>
          <cell r="S117">
            <v>16091.78</v>
          </cell>
        </row>
        <row r="118">
          <cell r="B118" t="str">
            <v>1402</v>
          </cell>
          <cell r="S118">
            <v>1065</v>
          </cell>
        </row>
        <row r="119">
          <cell r="B119" t="str">
            <v>1303</v>
          </cell>
          <cell r="S119">
            <v>6865.5400000000009</v>
          </cell>
        </row>
        <row r="120">
          <cell r="B120" t="str">
            <v>0102</v>
          </cell>
          <cell r="S120">
            <v>1430778.9299999997</v>
          </cell>
        </row>
        <row r="121">
          <cell r="B121" t="str">
            <v>0102</v>
          </cell>
          <cell r="S121">
            <v>17952267.620000001</v>
          </cell>
        </row>
        <row r="122">
          <cell r="B122" t="str">
            <v>0102</v>
          </cell>
          <cell r="S122">
            <v>98596331.840000004</v>
          </cell>
        </row>
        <row r="123">
          <cell r="B123" t="str">
            <v>0102</v>
          </cell>
          <cell r="S123">
            <v>65697009.089999996</v>
          </cell>
        </row>
        <row r="124">
          <cell r="B124" t="str">
            <v>0102</v>
          </cell>
          <cell r="S124">
            <v>203431315.63</v>
          </cell>
        </row>
        <row r="125">
          <cell r="B125" t="str">
            <v>0102</v>
          </cell>
          <cell r="S125">
            <v>43.1</v>
          </cell>
        </row>
        <row r="126">
          <cell r="B126" t="str">
            <v>0102</v>
          </cell>
          <cell r="S126">
            <v>8793776.9400000013</v>
          </cell>
        </row>
        <row r="127">
          <cell r="B127" t="str">
            <v>0102</v>
          </cell>
          <cell r="S127">
            <v>2317366.4300000002</v>
          </cell>
        </row>
        <row r="128">
          <cell r="B128" t="str">
            <v>0102</v>
          </cell>
          <cell r="S128">
            <v>45373761.460000001</v>
          </cell>
        </row>
        <row r="129">
          <cell r="B129" t="str">
            <v>0102</v>
          </cell>
          <cell r="S129">
            <v>7806979.629999999</v>
          </cell>
        </row>
        <row r="130">
          <cell r="B130" t="str">
            <v>0102</v>
          </cell>
          <cell r="S130">
            <v>6182572.25</v>
          </cell>
        </row>
        <row r="131">
          <cell r="B131" t="str">
            <v>0102</v>
          </cell>
          <cell r="S131">
            <v>103121.23999999999</v>
          </cell>
        </row>
        <row r="132">
          <cell r="B132" t="str">
            <v>0102</v>
          </cell>
          <cell r="S132">
            <v>89638.56</v>
          </cell>
        </row>
        <row r="133">
          <cell r="B133" t="str">
            <v>0102</v>
          </cell>
          <cell r="S133">
            <v>37675</v>
          </cell>
        </row>
        <row r="134">
          <cell r="B134" t="str">
            <v>1303</v>
          </cell>
          <cell r="S134">
            <v>14765249.84</v>
          </cell>
        </row>
        <row r="135">
          <cell r="B135" t="str">
            <v>0102</v>
          </cell>
          <cell r="S135">
            <v>14216619.91</v>
          </cell>
        </row>
        <row r="136">
          <cell r="B136" t="str">
            <v>1301</v>
          </cell>
          <cell r="S136">
            <v>-4361150.41</v>
          </cell>
        </row>
        <row r="137">
          <cell r="B137" t="str">
            <v>ITX</v>
          </cell>
          <cell r="S137">
            <v>248186728.65000004</v>
          </cell>
        </row>
        <row r="138">
          <cell r="B138" t="str">
            <v>ITX</v>
          </cell>
          <cell r="S138">
            <v>-148748765.05000001</v>
          </cell>
        </row>
        <row r="139">
          <cell r="B139" t="str">
            <v>0102</v>
          </cell>
          <cell r="S139">
            <v>2657648311.3699999</v>
          </cell>
        </row>
        <row r="140">
          <cell r="B140" t="str">
            <v>0102</v>
          </cell>
          <cell r="S140">
            <v>86965903.050000012</v>
          </cell>
        </row>
        <row r="141">
          <cell r="B141" t="str">
            <v>0102</v>
          </cell>
          <cell r="S141">
            <v>1304425337.24</v>
          </cell>
        </row>
        <row r="142">
          <cell r="B142" t="str">
            <v>0102</v>
          </cell>
          <cell r="S142">
            <v>143946.70000000001</v>
          </cell>
        </row>
        <row r="143">
          <cell r="B143" t="str">
            <v>0102</v>
          </cell>
          <cell r="S143">
            <v>126000</v>
          </cell>
        </row>
        <row r="144">
          <cell r="B144" t="str">
            <v>0102</v>
          </cell>
          <cell r="S144">
            <v>54800</v>
          </cell>
        </row>
        <row r="145">
          <cell r="B145" t="str">
            <v>1303</v>
          </cell>
          <cell r="S145">
            <v>1702931426.1900003</v>
          </cell>
        </row>
        <row r="146">
          <cell r="B146" t="str">
            <v>12</v>
          </cell>
          <cell r="S146">
            <v>81056188921.050003</v>
          </cell>
        </row>
        <row r="147">
          <cell r="B147" t="str">
            <v>1303</v>
          </cell>
          <cell r="S147">
            <v>10955003.299999999</v>
          </cell>
        </row>
        <row r="148">
          <cell r="B148" t="str">
            <v>12</v>
          </cell>
          <cell r="S148">
            <v>42541274.830000006</v>
          </cell>
        </row>
        <row r="149">
          <cell r="B149" t="str">
            <v>0603</v>
          </cell>
          <cell r="S149">
            <v>3293233912.3600006</v>
          </cell>
        </row>
        <row r="150">
          <cell r="B150" t="str">
            <v>0603</v>
          </cell>
          <cell r="S150">
            <v>5316572921.1599998</v>
          </cell>
        </row>
        <row r="151">
          <cell r="B151" t="str">
            <v>0603</v>
          </cell>
          <cell r="S151">
            <v>268978114.21999997</v>
          </cell>
        </row>
        <row r="152">
          <cell r="B152" t="str">
            <v>1408</v>
          </cell>
          <cell r="S152">
            <v>0</v>
          </cell>
        </row>
        <row r="153">
          <cell r="B153" t="str">
            <v>0603</v>
          </cell>
          <cell r="S153">
            <v>-54190.619999999995</v>
          </cell>
        </row>
        <row r="154">
          <cell r="B154" t="str">
            <v>0603</v>
          </cell>
          <cell r="S154">
            <v>9573037512.6900024</v>
          </cell>
        </row>
        <row r="155">
          <cell r="B155" t="str">
            <v>0603</v>
          </cell>
          <cell r="S155">
            <v>6650587.5099999988</v>
          </cell>
        </row>
        <row r="156">
          <cell r="B156" t="str">
            <v>0603</v>
          </cell>
          <cell r="S156">
            <v>81.029999999999973</v>
          </cell>
        </row>
        <row r="157">
          <cell r="B157" t="str">
            <v>0603</v>
          </cell>
          <cell r="S157">
            <v>146.28</v>
          </cell>
        </row>
        <row r="158">
          <cell r="B158" t="str">
            <v>0603</v>
          </cell>
          <cell r="S158">
            <v>7.5</v>
          </cell>
        </row>
        <row r="159">
          <cell r="B159" t="str">
            <v>0603</v>
          </cell>
          <cell r="S159">
            <v>471117928.73000002</v>
          </cell>
        </row>
        <row r="160">
          <cell r="B160" t="str">
            <v>1301</v>
          </cell>
          <cell r="S160">
            <v>0</v>
          </cell>
        </row>
        <row r="161">
          <cell r="B161" t="str">
            <v>03</v>
          </cell>
          <cell r="S161">
            <v>5462649.8399999999</v>
          </cell>
        </row>
        <row r="162">
          <cell r="B162" t="str">
            <v>01</v>
          </cell>
          <cell r="S162">
            <v>0.04</v>
          </cell>
        </row>
        <row r="163">
          <cell r="B163" t="str">
            <v>01</v>
          </cell>
          <cell r="S163">
            <v>44881.75</v>
          </cell>
        </row>
        <row r="164">
          <cell r="B164" t="str">
            <v>1303</v>
          </cell>
          <cell r="S164">
            <v>32362.18</v>
          </cell>
        </row>
        <row r="165">
          <cell r="B165" t="str">
            <v>1812</v>
          </cell>
          <cell r="S165">
            <v>202967400.43999994</v>
          </cell>
        </row>
        <row r="166">
          <cell r="B166" t="str">
            <v>1408</v>
          </cell>
          <cell r="S166">
            <v>116040</v>
          </cell>
        </row>
        <row r="167">
          <cell r="B167" t="str">
            <v>0102</v>
          </cell>
          <cell r="S167">
            <v>70105407.679999992</v>
          </cell>
        </row>
        <row r="168">
          <cell r="B168" t="str">
            <v>0102</v>
          </cell>
          <cell r="S168">
            <v>6990272.4499999993</v>
          </cell>
        </row>
        <row r="169">
          <cell r="B169" t="str">
            <v>0102</v>
          </cell>
          <cell r="S169">
            <v>40819917.43</v>
          </cell>
        </row>
        <row r="170">
          <cell r="B170" t="str">
            <v>0102</v>
          </cell>
          <cell r="S170">
            <v>-1519241.95</v>
          </cell>
        </row>
        <row r="171">
          <cell r="B171" t="str">
            <v>0102</v>
          </cell>
          <cell r="S171">
            <v>19273280.300000001</v>
          </cell>
        </row>
        <row r="172">
          <cell r="B172" t="str">
            <v>0102</v>
          </cell>
          <cell r="S172">
            <v>8973314.5800000001</v>
          </cell>
        </row>
        <row r="173">
          <cell r="B173" t="str">
            <v>0102</v>
          </cell>
          <cell r="S173">
            <v>121424559.63000001</v>
          </cell>
        </row>
        <row r="174">
          <cell r="B174" t="str">
            <v>0102</v>
          </cell>
          <cell r="S174">
            <v>177513977.07000002</v>
          </cell>
        </row>
        <row r="175">
          <cell r="B175" t="str">
            <v>0102</v>
          </cell>
          <cell r="S175">
            <v>319915362.96999997</v>
          </cell>
        </row>
        <row r="176">
          <cell r="B176" t="str">
            <v>0102</v>
          </cell>
          <cell r="S176">
            <v>39093739.549999997</v>
          </cell>
        </row>
        <row r="177">
          <cell r="B177" t="str">
            <v>0102</v>
          </cell>
          <cell r="S177">
            <v>-5500394.1099999985</v>
          </cell>
        </row>
        <row r="178">
          <cell r="B178" t="str">
            <v>0102</v>
          </cell>
          <cell r="S178">
            <v>16416.07</v>
          </cell>
        </row>
        <row r="179">
          <cell r="B179" t="str">
            <v>0504</v>
          </cell>
          <cell r="S179">
            <v>7648.0999999999995</v>
          </cell>
        </row>
        <row r="180">
          <cell r="B180" t="str">
            <v>0603</v>
          </cell>
          <cell r="S180">
            <v>-166487.54999999999</v>
          </cell>
        </row>
        <row r="181">
          <cell r="B181" t="str">
            <v>0603</v>
          </cell>
          <cell r="S181">
            <v>-201357</v>
          </cell>
        </row>
        <row r="182">
          <cell r="B182" t="str">
            <v>0102</v>
          </cell>
          <cell r="S182">
            <v>-807951.3899999999</v>
          </cell>
        </row>
        <row r="183">
          <cell r="B183" t="str">
            <v>1303</v>
          </cell>
          <cell r="S183">
            <v>-505525433.09999996</v>
          </cell>
        </row>
        <row r="184">
          <cell r="B184" t="str">
            <v>12</v>
          </cell>
          <cell r="S184">
            <v>-66854595910.029999</v>
          </cell>
        </row>
        <row r="185">
          <cell r="B185" t="str">
            <v>1301</v>
          </cell>
          <cell r="S185">
            <v>-19081375.18</v>
          </cell>
        </row>
        <row r="186">
          <cell r="B186" t="str">
            <v>1301</v>
          </cell>
          <cell r="S186">
            <v>-9370.1500000000015</v>
          </cell>
        </row>
        <row r="187">
          <cell r="B187" t="str">
            <v>1408</v>
          </cell>
          <cell r="S187">
            <v>-880</v>
          </cell>
        </row>
        <row r="188">
          <cell r="B188" t="str">
            <v>1303</v>
          </cell>
          <cell r="S188">
            <v>-338649606.61000001</v>
          </cell>
        </row>
        <row r="189">
          <cell r="B189" t="str">
            <v>1408</v>
          </cell>
          <cell r="S189">
            <v>-17144819.690000001</v>
          </cell>
        </row>
        <row r="190">
          <cell r="B190" t="str">
            <v>1403</v>
          </cell>
          <cell r="S190">
            <v>-15033906.779999999</v>
          </cell>
        </row>
        <row r="191">
          <cell r="B191" t="str">
            <v>1303</v>
          </cell>
          <cell r="S191">
            <v>-78516265.409999982</v>
          </cell>
        </row>
        <row r="192">
          <cell r="B192" t="str">
            <v>0610</v>
          </cell>
          <cell r="S192">
            <v>-2164.92</v>
          </cell>
        </row>
        <row r="193">
          <cell r="B193" t="str">
            <v>0610</v>
          </cell>
          <cell r="S193">
            <v>-4756042.4499999993</v>
          </cell>
        </row>
        <row r="194">
          <cell r="B194" t="str">
            <v>1303</v>
          </cell>
          <cell r="S194">
            <v>-137759727.22999999</v>
          </cell>
        </row>
        <row r="195">
          <cell r="B195" t="str">
            <v>1408</v>
          </cell>
          <cell r="S195">
            <v>-6350194244.539999</v>
          </cell>
        </row>
        <row r="196">
          <cell r="B196" t="str">
            <v>0610</v>
          </cell>
          <cell r="S196">
            <v>-110.53999999999999</v>
          </cell>
        </row>
        <row r="197">
          <cell r="B197" t="str">
            <v>0603</v>
          </cell>
          <cell r="S197">
            <v>-82110</v>
          </cell>
        </row>
        <row r="198">
          <cell r="B198" t="str">
            <v>1301</v>
          </cell>
          <cell r="S198">
            <v>691257.81</v>
          </cell>
        </row>
        <row r="199">
          <cell r="B199" t="str">
            <v>1401</v>
          </cell>
          <cell r="S199">
            <v>180851.19999999998</v>
          </cell>
        </row>
        <row r="200">
          <cell r="B200" t="str">
            <v>0603</v>
          </cell>
          <cell r="S200">
            <v>-163820.5</v>
          </cell>
        </row>
        <row r="201">
          <cell r="B201" t="str">
            <v>0102</v>
          </cell>
          <cell r="S201">
            <v>-1439655020.1199999</v>
          </cell>
        </row>
        <row r="202">
          <cell r="B202" t="str">
            <v>0102</v>
          </cell>
          <cell r="S202">
            <v>-156403.81</v>
          </cell>
        </row>
        <row r="203">
          <cell r="B203" t="str">
            <v>0102</v>
          </cell>
          <cell r="S203">
            <v>-3667199.25</v>
          </cell>
        </row>
        <row r="204">
          <cell r="B204" t="str">
            <v>0102</v>
          </cell>
          <cell r="S204">
            <v>-2278833.7000000002</v>
          </cell>
        </row>
        <row r="205">
          <cell r="B205" t="str">
            <v>0102</v>
          </cell>
          <cell r="S205">
            <v>-4386218.1499999994</v>
          </cell>
        </row>
        <row r="206">
          <cell r="B206" t="str">
            <v>0102</v>
          </cell>
          <cell r="S206">
            <v>-24284911.929999996</v>
          </cell>
        </row>
        <row r="207">
          <cell r="B207" t="str">
            <v>0102</v>
          </cell>
          <cell r="S207">
            <v>-35502795.380000003</v>
          </cell>
        </row>
        <row r="208">
          <cell r="B208" t="str">
            <v>0102</v>
          </cell>
          <cell r="S208">
            <v>-63983072.600000001</v>
          </cell>
        </row>
        <row r="209">
          <cell r="B209" t="str">
            <v>0102</v>
          </cell>
          <cell r="S209">
            <v>-7818747.9099999992</v>
          </cell>
        </row>
        <row r="210">
          <cell r="B210" t="str">
            <v>0102</v>
          </cell>
          <cell r="S210">
            <v>-78100484.389999986</v>
          </cell>
        </row>
        <row r="211">
          <cell r="B211" t="str">
            <v>0202</v>
          </cell>
          <cell r="S211">
            <v>67565435.75</v>
          </cell>
        </row>
        <row r="212">
          <cell r="B212" t="str">
            <v>0202</v>
          </cell>
          <cell r="S212">
            <v>5315100.2699999996</v>
          </cell>
        </row>
        <row r="213">
          <cell r="B213" t="str">
            <v>0202</v>
          </cell>
          <cell r="S213">
            <v>0.04</v>
          </cell>
        </row>
        <row r="214">
          <cell r="B214" t="str">
            <v>0202</v>
          </cell>
          <cell r="S214">
            <v>29926772.32</v>
          </cell>
        </row>
        <row r="215">
          <cell r="B215" t="str">
            <v>1408</v>
          </cell>
          <cell r="S215">
            <v>1283952.4500000002</v>
          </cell>
        </row>
        <row r="216">
          <cell r="B216" t="str">
            <v>1408</v>
          </cell>
          <cell r="S216">
            <v>70162.600000000006</v>
          </cell>
        </row>
        <row r="217">
          <cell r="B217" t="str">
            <v>0202</v>
          </cell>
          <cell r="S217">
            <v>2353837.16</v>
          </cell>
        </row>
        <row r="218">
          <cell r="B218" t="str">
            <v>0202</v>
          </cell>
          <cell r="S218">
            <v>-1148367.32</v>
          </cell>
        </row>
        <row r="219">
          <cell r="B219" t="str">
            <v>03</v>
          </cell>
          <cell r="S219">
            <v>21768</v>
          </cell>
        </row>
        <row r="220">
          <cell r="B220" t="str">
            <v>0202</v>
          </cell>
          <cell r="S220">
            <v>27929176.690000001</v>
          </cell>
        </row>
        <row r="221">
          <cell r="B221" t="str">
            <v>0202</v>
          </cell>
          <cell r="S221">
            <v>14312707.880000001</v>
          </cell>
        </row>
        <row r="222">
          <cell r="B222" t="str">
            <v>1408</v>
          </cell>
          <cell r="S222">
            <v>18709489.710000001</v>
          </cell>
        </row>
        <row r="223">
          <cell r="B223" t="str">
            <v>0202</v>
          </cell>
          <cell r="S223">
            <v>4147526.1399999997</v>
          </cell>
        </row>
        <row r="224">
          <cell r="B224" t="str">
            <v>1408</v>
          </cell>
          <cell r="S224">
            <v>161799.76999999999</v>
          </cell>
        </row>
        <row r="225">
          <cell r="B225" t="str">
            <v>0202</v>
          </cell>
          <cell r="S225">
            <v>1720000</v>
          </cell>
        </row>
        <row r="226">
          <cell r="B226" t="str">
            <v>0202</v>
          </cell>
          <cell r="S226">
            <v>658500</v>
          </cell>
        </row>
        <row r="227">
          <cell r="B227" t="str">
            <v>0202</v>
          </cell>
          <cell r="S227">
            <v>1236767.1800000002</v>
          </cell>
        </row>
        <row r="228">
          <cell r="B228" t="str">
            <v>0202</v>
          </cell>
          <cell r="S228">
            <v>149919530.78</v>
          </cell>
        </row>
        <row r="229">
          <cell r="B229" t="str">
            <v>0202</v>
          </cell>
          <cell r="S229">
            <v>1956875.6</v>
          </cell>
        </row>
        <row r="230">
          <cell r="B230" t="str">
            <v>0202</v>
          </cell>
          <cell r="S230">
            <v>1866778972.8800004</v>
          </cell>
        </row>
        <row r="231">
          <cell r="B231" t="str">
            <v>0202</v>
          </cell>
          <cell r="S231">
            <v>1425635358.03</v>
          </cell>
        </row>
        <row r="232">
          <cell r="B232" t="str">
            <v>0202</v>
          </cell>
          <cell r="S232">
            <v>353181244.95999992</v>
          </cell>
        </row>
        <row r="233">
          <cell r="B233" t="str">
            <v>0202</v>
          </cell>
          <cell r="S233">
            <v>900</v>
          </cell>
        </row>
        <row r="234">
          <cell r="B234" t="str">
            <v>0202</v>
          </cell>
          <cell r="S234">
            <v>299.64</v>
          </cell>
        </row>
        <row r="235">
          <cell r="B235" t="str">
            <v>0202</v>
          </cell>
          <cell r="S235">
            <v>1725</v>
          </cell>
        </row>
        <row r="236">
          <cell r="B236" t="str">
            <v>0202</v>
          </cell>
          <cell r="S236">
            <v>1200</v>
          </cell>
        </row>
        <row r="237">
          <cell r="B237" t="str">
            <v>0202</v>
          </cell>
          <cell r="S237">
            <v>-773191813.40999997</v>
          </cell>
        </row>
        <row r="238">
          <cell r="B238" t="str">
            <v>0202</v>
          </cell>
          <cell r="S238">
            <v>176476034.29000005</v>
          </cell>
        </row>
        <row r="239">
          <cell r="B239" t="str">
            <v>0202</v>
          </cell>
          <cell r="S239">
            <v>4561732.1500000004</v>
          </cell>
        </row>
        <row r="240">
          <cell r="B240" t="str">
            <v>0202</v>
          </cell>
          <cell r="S240">
            <v>664196.5</v>
          </cell>
        </row>
        <row r="241">
          <cell r="B241" t="str">
            <v>0202</v>
          </cell>
          <cell r="S241">
            <v>1267043451.3000002</v>
          </cell>
        </row>
        <row r="242">
          <cell r="B242" t="str">
            <v>0202</v>
          </cell>
          <cell r="S242">
            <v>6341808</v>
          </cell>
        </row>
        <row r="243">
          <cell r="B243" t="str">
            <v>0202</v>
          </cell>
          <cell r="S243">
            <v>1363840</v>
          </cell>
        </row>
        <row r="244">
          <cell r="B244" t="str">
            <v>0202</v>
          </cell>
          <cell r="S244">
            <v>1015526563.5599999</v>
          </cell>
        </row>
        <row r="245">
          <cell r="B245" t="str">
            <v>0202</v>
          </cell>
          <cell r="S245">
            <v>472594390.79999995</v>
          </cell>
        </row>
        <row r="246">
          <cell r="B246" t="str">
            <v>0202</v>
          </cell>
          <cell r="S246">
            <v>71055233.090000004</v>
          </cell>
        </row>
        <row r="247">
          <cell r="B247" t="str">
            <v>0202</v>
          </cell>
          <cell r="S247">
            <v>615068.34</v>
          </cell>
        </row>
        <row r="248">
          <cell r="B248" t="str">
            <v>0202</v>
          </cell>
          <cell r="S248">
            <v>14392171.59</v>
          </cell>
        </row>
        <row r="249">
          <cell r="B249" t="str">
            <v>0202</v>
          </cell>
          <cell r="S249">
            <v>418170543.89999998</v>
          </cell>
        </row>
        <row r="250">
          <cell r="B250" t="str">
            <v>0202</v>
          </cell>
          <cell r="S250">
            <v>1235171.03</v>
          </cell>
        </row>
        <row r="251">
          <cell r="B251" t="str">
            <v>0202</v>
          </cell>
          <cell r="S251">
            <v>604377203.88</v>
          </cell>
        </row>
        <row r="252">
          <cell r="B252" t="str">
            <v>0202</v>
          </cell>
          <cell r="S252">
            <v>8062195.1300000008</v>
          </cell>
        </row>
        <row r="253">
          <cell r="B253" t="str">
            <v>0202</v>
          </cell>
          <cell r="S253">
            <v>72407.399999999994</v>
          </cell>
        </row>
        <row r="254">
          <cell r="B254" t="str">
            <v>0202</v>
          </cell>
          <cell r="S254">
            <v>63401.380000000005</v>
          </cell>
        </row>
        <row r="255">
          <cell r="B255" t="str">
            <v>0202</v>
          </cell>
          <cell r="S255">
            <v>27400</v>
          </cell>
        </row>
        <row r="256">
          <cell r="B256" t="str">
            <v>0202</v>
          </cell>
          <cell r="S256">
            <v>65997062.709999993</v>
          </cell>
        </row>
        <row r="257">
          <cell r="B257" t="str">
            <v>0202</v>
          </cell>
          <cell r="S257">
            <v>14330.22</v>
          </cell>
        </row>
        <row r="258">
          <cell r="B258" t="str">
            <v>1408</v>
          </cell>
          <cell r="S258">
            <v>0</v>
          </cell>
        </row>
        <row r="259">
          <cell r="B259" t="str">
            <v>0202</v>
          </cell>
          <cell r="S259">
            <v>14873744.300000001</v>
          </cell>
        </row>
        <row r="260">
          <cell r="B260" t="str">
            <v>0202</v>
          </cell>
          <cell r="S260">
            <v>375565792.90999997</v>
          </cell>
        </row>
        <row r="261">
          <cell r="B261" t="str">
            <v>0202</v>
          </cell>
          <cell r="S261">
            <v>224115290.86000001</v>
          </cell>
        </row>
        <row r="262">
          <cell r="B262" t="str">
            <v>0202</v>
          </cell>
          <cell r="S262">
            <v>61037277.970000014</v>
          </cell>
        </row>
        <row r="263">
          <cell r="B263" t="str">
            <v>12</v>
          </cell>
          <cell r="S263">
            <v>42052493983.599998</v>
          </cell>
        </row>
        <row r="264">
          <cell r="B264" t="str">
            <v>0202</v>
          </cell>
          <cell r="S264">
            <v>5767849.1000000006</v>
          </cell>
        </row>
        <row r="265">
          <cell r="B265" t="str">
            <v>0202</v>
          </cell>
          <cell r="S265">
            <v>2498762.9900000002</v>
          </cell>
        </row>
        <row r="266">
          <cell r="B266" t="str">
            <v>0202</v>
          </cell>
          <cell r="S266">
            <v>25024078.150000002</v>
          </cell>
        </row>
        <row r="267">
          <cell r="B267" t="str">
            <v>0202</v>
          </cell>
          <cell r="S267">
            <v>41837063.579999998</v>
          </cell>
        </row>
        <row r="268">
          <cell r="B268" t="str">
            <v>0202</v>
          </cell>
          <cell r="S268">
            <v>4478.45</v>
          </cell>
        </row>
        <row r="269">
          <cell r="B269" t="str">
            <v>1614</v>
          </cell>
          <cell r="S269">
            <v>402323650.31</v>
          </cell>
        </row>
        <row r="270">
          <cell r="B270" t="str">
            <v>12</v>
          </cell>
          <cell r="S270">
            <v>-21972466515.380001</v>
          </cell>
        </row>
        <row r="271">
          <cell r="B271" t="str">
            <v>0202</v>
          </cell>
          <cell r="S271">
            <v>-606237071.13</v>
          </cell>
        </row>
        <row r="272">
          <cell r="B272" t="str">
            <v>0202</v>
          </cell>
          <cell r="S272">
            <v>-272432626.11999995</v>
          </cell>
        </row>
        <row r="273">
          <cell r="B273" t="str">
            <v>0202</v>
          </cell>
          <cell r="S273">
            <v>-2169131.5</v>
          </cell>
        </row>
        <row r="274">
          <cell r="B274" t="str">
            <v>0202</v>
          </cell>
          <cell r="S274">
            <v>1583.31</v>
          </cell>
        </row>
        <row r="275">
          <cell r="B275" t="str">
            <v>0202</v>
          </cell>
          <cell r="S275">
            <v>-58786778.870000005</v>
          </cell>
        </row>
        <row r="276">
          <cell r="B276" t="str">
            <v>0202</v>
          </cell>
          <cell r="S276">
            <v>-745.49</v>
          </cell>
        </row>
        <row r="277">
          <cell r="B277" t="str">
            <v>0202</v>
          </cell>
          <cell r="S277">
            <v>-2268</v>
          </cell>
        </row>
        <row r="278">
          <cell r="B278" t="str">
            <v>0202</v>
          </cell>
          <cell r="S278">
            <v>-1270990.9299999997</v>
          </cell>
        </row>
        <row r="279">
          <cell r="B279" t="str">
            <v>0202</v>
          </cell>
          <cell r="S279">
            <v>-17310</v>
          </cell>
        </row>
        <row r="280">
          <cell r="B280" t="str">
            <v>0202</v>
          </cell>
          <cell r="S280">
            <v>-20050576.210000001</v>
          </cell>
        </row>
        <row r="281">
          <cell r="B281" t="str">
            <v>0202</v>
          </cell>
          <cell r="S281">
            <v>-516334.61000000004</v>
          </cell>
        </row>
        <row r="282">
          <cell r="B282" t="str">
            <v>0202</v>
          </cell>
          <cell r="S282">
            <v>-46728.169999999984</v>
          </cell>
        </row>
        <row r="283">
          <cell r="B283" t="str">
            <v>0202</v>
          </cell>
          <cell r="S283">
            <v>-5004815.6400000006</v>
          </cell>
        </row>
        <row r="284">
          <cell r="B284" t="str">
            <v>0202</v>
          </cell>
          <cell r="S284">
            <v>-8367412.7200000007</v>
          </cell>
        </row>
        <row r="285">
          <cell r="B285" t="str">
            <v>0302</v>
          </cell>
          <cell r="S285">
            <v>9335921.8399999999</v>
          </cell>
        </row>
        <row r="286">
          <cell r="B286" t="str">
            <v>0302</v>
          </cell>
          <cell r="S286">
            <v>2841104.68</v>
          </cell>
        </row>
        <row r="287">
          <cell r="B287" t="str">
            <v>0302</v>
          </cell>
          <cell r="S287">
            <v>18590458.830000002</v>
          </cell>
        </row>
        <row r="288">
          <cell r="B288" t="str">
            <v>0302</v>
          </cell>
          <cell r="S288">
            <v>2530201.8499999996</v>
          </cell>
        </row>
        <row r="289">
          <cell r="B289" t="str">
            <v>0302</v>
          </cell>
          <cell r="S289">
            <v>147022805.23999998</v>
          </cell>
        </row>
        <row r="290">
          <cell r="B290" t="str">
            <v>0302</v>
          </cell>
          <cell r="S290">
            <v>598</v>
          </cell>
        </row>
        <row r="291">
          <cell r="B291" t="str">
            <v>0302</v>
          </cell>
          <cell r="S291">
            <v>-16416.239999999998</v>
          </cell>
        </row>
        <row r="292">
          <cell r="B292" t="str">
            <v>0302</v>
          </cell>
          <cell r="S292">
            <v>36125</v>
          </cell>
        </row>
        <row r="293">
          <cell r="B293" t="str">
            <v>0302</v>
          </cell>
          <cell r="S293">
            <v>632.43000000000006</v>
          </cell>
        </row>
        <row r="294">
          <cell r="B294" t="str">
            <v>0302</v>
          </cell>
          <cell r="S294">
            <v>1200</v>
          </cell>
        </row>
        <row r="295">
          <cell r="B295" t="str">
            <v>0302</v>
          </cell>
          <cell r="S295">
            <v>13772344.25</v>
          </cell>
        </row>
        <row r="296">
          <cell r="B296" t="str">
            <v>0302</v>
          </cell>
          <cell r="S296">
            <v>99339271.609999999</v>
          </cell>
        </row>
        <row r="297">
          <cell r="B297" t="str">
            <v>0302</v>
          </cell>
          <cell r="S297">
            <v>200000.31</v>
          </cell>
        </row>
        <row r="298">
          <cell r="B298" t="str">
            <v>0302</v>
          </cell>
          <cell r="S298">
            <v>29821116.879999999</v>
          </cell>
        </row>
        <row r="299">
          <cell r="B299" t="str">
            <v>0302</v>
          </cell>
          <cell r="S299">
            <v>5432962.4800000004</v>
          </cell>
        </row>
        <row r="300">
          <cell r="B300" t="str">
            <v>0302</v>
          </cell>
          <cell r="S300">
            <v>13952196.52</v>
          </cell>
        </row>
        <row r="301">
          <cell r="B301" t="str">
            <v>0302</v>
          </cell>
          <cell r="S301">
            <v>566251301.29999995</v>
          </cell>
        </row>
        <row r="302">
          <cell r="B302" t="str">
            <v>0302</v>
          </cell>
          <cell r="S302">
            <v>294400588.34000003</v>
          </cell>
        </row>
        <row r="303">
          <cell r="B303" t="str">
            <v>0302</v>
          </cell>
          <cell r="S303">
            <v>24796234.460000001</v>
          </cell>
        </row>
        <row r="304">
          <cell r="B304" t="str">
            <v>0302</v>
          </cell>
          <cell r="S304">
            <v>1014392.5399999999</v>
          </cell>
        </row>
        <row r="305">
          <cell r="B305" t="str">
            <v>0302</v>
          </cell>
          <cell r="S305">
            <v>1216820.3</v>
          </cell>
        </row>
        <row r="306">
          <cell r="B306" t="str">
            <v>0302</v>
          </cell>
          <cell r="S306">
            <v>336689.60000000009</v>
          </cell>
        </row>
        <row r="307">
          <cell r="B307" t="str">
            <v>0302</v>
          </cell>
          <cell r="S307">
            <v>17961724.129999999</v>
          </cell>
        </row>
        <row r="308">
          <cell r="B308" t="str">
            <v>0302</v>
          </cell>
          <cell r="S308">
            <v>156413362.38</v>
          </cell>
        </row>
        <row r="309">
          <cell r="B309" t="str">
            <v>0302</v>
          </cell>
          <cell r="S309">
            <v>10632126.280000001</v>
          </cell>
        </row>
        <row r="310">
          <cell r="B310" t="str">
            <v>0302</v>
          </cell>
          <cell r="S310">
            <v>202109.31</v>
          </cell>
        </row>
        <row r="311">
          <cell r="B311" t="str">
            <v>0302</v>
          </cell>
          <cell r="S311">
            <v>36400</v>
          </cell>
        </row>
        <row r="312">
          <cell r="B312" t="str">
            <v>0302</v>
          </cell>
          <cell r="S312">
            <v>31900</v>
          </cell>
        </row>
        <row r="313">
          <cell r="B313" t="str">
            <v>0302</v>
          </cell>
          <cell r="S313">
            <v>13284</v>
          </cell>
        </row>
        <row r="314">
          <cell r="B314" t="str">
            <v>0302</v>
          </cell>
          <cell r="S314">
            <v>19485388.219999999</v>
          </cell>
        </row>
        <row r="315">
          <cell r="B315" t="str">
            <v>0302</v>
          </cell>
          <cell r="S315">
            <v>83531458.480000004</v>
          </cell>
        </row>
        <row r="316">
          <cell r="B316" t="str">
            <v>03</v>
          </cell>
          <cell r="S316">
            <v>25613464428.880005</v>
          </cell>
        </row>
        <row r="317">
          <cell r="B317" t="str">
            <v>03</v>
          </cell>
          <cell r="S317">
            <v>48161582.689999998</v>
          </cell>
        </row>
        <row r="318">
          <cell r="B318" t="str">
            <v>0302</v>
          </cell>
          <cell r="S318">
            <v>8903053.3100000005</v>
          </cell>
        </row>
        <row r="319">
          <cell r="B319" t="str">
            <v>0302</v>
          </cell>
          <cell r="S319">
            <v>1383495.19</v>
          </cell>
        </row>
        <row r="320">
          <cell r="B320" t="str">
            <v>0302</v>
          </cell>
          <cell r="S320">
            <v>38710785.859999999</v>
          </cell>
        </row>
        <row r="321">
          <cell r="B321" t="str">
            <v>0302</v>
          </cell>
          <cell r="S321">
            <v>22554720.009999998</v>
          </cell>
        </row>
        <row r="322">
          <cell r="B322" t="str">
            <v>0302</v>
          </cell>
          <cell r="S322">
            <v>754.25</v>
          </cell>
        </row>
        <row r="323">
          <cell r="B323" t="str">
            <v>1617</v>
          </cell>
          <cell r="S323">
            <v>2275972760.3600001</v>
          </cell>
        </row>
        <row r="324">
          <cell r="B324" t="str">
            <v>1617</v>
          </cell>
          <cell r="S324">
            <v>157459400.44</v>
          </cell>
        </row>
        <row r="325">
          <cell r="B325" t="str">
            <v>1617</v>
          </cell>
          <cell r="S325">
            <v>1405380204.9900002</v>
          </cell>
        </row>
        <row r="326">
          <cell r="B326" t="str">
            <v>03</v>
          </cell>
          <cell r="S326">
            <v>-18954291283.010002</v>
          </cell>
        </row>
        <row r="327">
          <cell r="B327" t="str">
            <v>0302</v>
          </cell>
          <cell r="S327">
            <v>-95270097.109999999</v>
          </cell>
        </row>
        <row r="328">
          <cell r="B328" t="str">
            <v>0302</v>
          </cell>
          <cell r="S328">
            <v>-61800</v>
          </cell>
        </row>
        <row r="329">
          <cell r="B329" t="str">
            <v>0302</v>
          </cell>
          <cell r="S329">
            <v>-128.43</v>
          </cell>
        </row>
        <row r="330">
          <cell r="B330" t="str">
            <v>0302</v>
          </cell>
          <cell r="S330">
            <v>-37391495.539999999</v>
          </cell>
        </row>
        <row r="331">
          <cell r="B331" t="str">
            <v>0302</v>
          </cell>
          <cell r="S331">
            <v>-130442.06</v>
          </cell>
        </row>
        <row r="332">
          <cell r="B332" t="str">
            <v>0302</v>
          </cell>
          <cell r="S332">
            <v>-340938.72</v>
          </cell>
        </row>
        <row r="333">
          <cell r="B333" t="str">
            <v>0302</v>
          </cell>
          <cell r="S333">
            <v>-799163.16999999993</v>
          </cell>
        </row>
        <row r="334">
          <cell r="B334" t="str">
            <v>0302</v>
          </cell>
          <cell r="S334">
            <v>-20471.250000000004</v>
          </cell>
        </row>
        <row r="335">
          <cell r="B335" t="str">
            <v>0302</v>
          </cell>
          <cell r="S335">
            <v>-7742157.1899999995</v>
          </cell>
        </row>
        <row r="336">
          <cell r="B336" t="str">
            <v>0302</v>
          </cell>
          <cell r="S336">
            <v>-4510944.0100000007</v>
          </cell>
        </row>
        <row r="337">
          <cell r="B337" t="str">
            <v>0402</v>
          </cell>
          <cell r="S337">
            <v>728173.47</v>
          </cell>
        </row>
        <row r="338">
          <cell r="B338" t="str">
            <v>0402</v>
          </cell>
          <cell r="S338">
            <v>11388544.939999998</v>
          </cell>
        </row>
        <row r="339">
          <cell r="B339" t="str">
            <v>0402</v>
          </cell>
          <cell r="S339">
            <v>6375</v>
          </cell>
        </row>
        <row r="340">
          <cell r="B340" t="str">
            <v>0402</v>
          </cell>
          <cell r="S340">
            <v>75441355.319999993</v>
          </cell>
        </row>
        <row r="341">
          <cell r="B341" t="str">
            <v>0402</v>
          </cell>
          <cell r="S341">
            <v>220824202.74000001</v>
          </cell>
        </row>
        <row r="342">
          <cell r="B342" t="str">
            <v>0402</v>
          </cell>
          <cell r="S342">
            <v>191711700.87000003</v>
          </cell>
        </row>
        <row r="343">
          <cell r="B343" t="str">
            <v>0402</v>
          </cell>
          <cell r="S343">
            <v>12377998.970000003</v>
          </cell>
        </row>
        <row r="344">
          <cell r="B344" t="str">
            <v>0402</v>
          </cell>
          <cell r="S344">
            <v>408020.91000000003</v>
          </cell>
        </row>
        <row r="345">
          <cell r="B345" t="str">
            <v>0402</v>
          </cell>
          <cell r="S345">
            <v>1520348.3599999996</v>
          </cell>
        </row>
        <row r="346">
          <cell r="B346" t="str">
            <v>0402</v>
          </cell>
          <cell r="S346">
            <v>121965117.28000002</v>
          </cell>
        </row>
        <row r="347">
          <cell r="B347" t="str">
            <v>0402</v>
          </cell>
          <cell r="S347">
            <v>5014</v>
          </cell>
        </row>
        <row r="348">
          <cell r="B348" t="str">
            <v>0402</v>
          </cell>
          <cell r="S348">
            <v>5104</v>
          </cell>
        </row>
        <row r="349">
          <cell r="B349" t="str">
            <v>0402</v>
          </cell>
          <cell r="S349">
            <v>3425</v>
          </cell>
        </row>
        <row r="350">
          <cell r="B350" t="str">
            <v>0402</v>
          </cell>
          <cell r="S350">
            <v>9169824.5500000007</v>
          </cell>
        </row>
        <row r="351">
          <cell r="B351" t="str">
            <v>0402</v>
          </cell>
          <cell r="S351">
            <v>620879.47</v>
          </cell>
        </row>
        <row r="352">
          <cell r="B352" t="str">
            <v>0402</v>
          </cell>
          <cell r="S352">
            <v>2682854.5800000005</v>
          </cell>
        </row>
        <row r="353">
          <cell r="B353" t="str">
            <v>0402</v>
          </cell>
          <cell r="S353">
            <v>2729952.4600000004</v>
          </cell>
        </row>
        <row r="354">
          <cell r="B354" t="str">
            <v>0402</v>
          </cell>
          <cell r="S354">
            <v>46204769.920000002</v>
          </cell>
        </row>
        <row r="355">
          <cell r="B355" t="str">
            <v>0402</v>
          </cell>
          <cell r="S355">
            <v>103.44</v>
          </cell>
        </row>
        <row r="356">
          <cell r="B356" t="str">
            <v>1617</v>
          </cell>
          <cell r="S356">
            <v>94623621.830000013</v>
          </cell>
        </row>
        <row r="357">
          <cell r="B357" t="str">
            <v>1617</v>
          </cell>
          <cell r="S357">
            <v>12777543.890000001</v>
          </cell>
        </row>
        <row r="358">
          <cell r="B358" t="str">
            <v>1617</v>
          </cell>
          <cell r="S358">
            <v>5525685.1900000004</v>
          </cell>
        </row>
        <row r="359">
          <cell r="B359" t="str">
            <v>0402</v>
          </cell>
          <cell r="S359">
            <v>-68819995.570000008</v>
          </cell>
        </row>
        <row r="360">
          <cell r="B360" t="str">
            <v>0402</v>
          </cell>
          <cell r="S360">
            <v>-18.880000000000003</v>
          </cell>
        </row>
        <row r="361">
          <cell r="B361" t="str">
            <v>0402</v>
          </cell>
          <cell r="S361">
            <v>-5716925.5599999987</v>
          </cell>
        </row>
        <row r="362">
          <cell r="B362" t="str">
            <v>0402</v>
          </cell>
          <cell r="S362">
            <v>-24592.160000000003</v>
          </cell>
        </row>
        <row r="363">
          <cell r="B363" t="str">
            <v>0402</v>
          </cell>
          <cell r="S363">
            <v>-56404.159999999989</v>
          </cell>
        </row>
        <row r="364">
          <cell r="B364" t="str">
            <v>0402</v>
          </cell>
          <cell r="S364">
            <v>-49394.45</v>
          </cell>
        </row>
        <row r="365">
          <cell r="B365" t="str">
            <v>0402</v>
          </cell>
          <cell r="S365">
            <v>-545990.5</v>
          </cell>
        </row>
        <row r="366">
          <cell r="B366" t="str">
            <v>0402</v>
          </cell>
          <cell r="S366">
            <v>-9240953.9600000009</v>
          </cell>
        </row>
        <row r="367">
          <cell r="B367" t="str">
            <v>1408</v>
          </cell>
          <cell r="S367">
            <v>8178060.0299999993</v>
          </cell>
        </row>
        <row r="368">
          <cell r="B368" t="str">
            <v>0603</v>
          </cell>
          <cell r="S368">
            <v>150.94</v>
          </cell>
        </row>
        <row r="369">
          <cell r="B369" t="str">
            <v>1408</v>
          </cell>
          <cell r="S369">
            <v>135000000</v>
          </cell>
        </row>
        <row r="370">
          <cell r="B370" t="str">
            <v>1408</v>
          </cell>
          <cell r="S370">
            <v>10417583.33</v>
          </cell>
        </row>
        <row r="371">
          <cell r="B371" t="str">
            <v>1408</v>
          </cell>
          <cell r="S371">
            <v>8712890</v>
          </cell>
        </row>
        <row r="372">
          <cell r="B372" t="str">
            <v>1408</v>
          </cell>
          <cell r="S372">
            <v>3442.07</v>
          </cell>
        </row>
        <row r="373">
          <cell r="B373" t="str">
            <v>1408</v>
          </cell>
          <cell r="S373">
            <v>11403144.810000001</v>
          </cell>
        </row>
        <row r="374">
          <cell r="B374" t="str">
            <v>1408</v>
          </cell>
          <cell r="S374">
            <v>-3131.74</v>
          </cell>
        </row>
        <row r="375">
          <cell r="B375">
            <v>0</v>
          </cell>
          <cell r="S375">
            <v>75603472.530000001</v>
          </cell>
        </row>
        <row r="376">
          <cell r="B376" t="str">
            <v>0202</v>
          </cell>
          <cell r="S376">
            <v>2976034286.4000001</v>
          </cell>
        </row>
        <row r="377">
          <cell r="B377" t="str">
            <v>0202</v>
          </cell>
          <cell r="S377">
            <v>7102159.5899999999</v>
          </cell>
        </row>
        <row r="378">
          <cell r="B378">
            <v>0</v>
          </cell>
          <cell r="S378">
            <v>-9854448.0600000005</v>
          </cell>
        </row>
        <row r="379">
          <cell r="B379" t="str">
            <v>12</v>
          </cell>
          <cell r="S379">
            <v>51345046.400000006</v>
          </cell>
        </row>
        <row r="380">
          <cell r="B380" t="str">
            <v>1303</v>
          </cell>
          <cell r="S380">
            <v>-43658.2</v>
          </cell>
        </row>
        <row r="381">
          <cell r="B381" t="str">
            <v>1301</v>
          </cell>
          <cell r="S381">
            <v>167388.04999999999</v>
          </cell>
        </row>
        <row r="382">
          <cell r="B382" t="str">
            <v>ITX</v>
          </cell>
          <cell r="S382">
            <v>367404297.91999996</v>
          </cell>
        </row>
        <row r="383">
          <cell r="B383" t="str">
            <v>ITX</v>
          </cell>
          <cell r="S383">
            <v>-101691956.31999999</v>
          </cell>
        </row>
        <row r="384">
          <cell r="B384" t="str">
            <v>ITX</v>
          </cell>
          <cell r="S384">
            <v>94182401.709999993</v>
          </cell>
        </row>
        <row r="385">
          <cell r="B385" t="str">
            <v>ITX</v>
          </cell>
          <cell r="S385">
            <v>-42911361.129999995</v>
          </cell>
        </row>
        <row r="386">
          <cell r="B386" t="str">
            <v>0102</v>
          </cell>
          <cell r="S386">
            <v>148791275.23999998</v>
          </cell>
        </row>
        <row r="387">
          <cell r="B387" t="str">
            <v>0102</v>
          </cell>
          <cell r="S387">
            <v>78278016.220000014</v>
          </cell>
        </row>
        <row r="388">
          <cell r="B388" t="str">
            <v>0102</v>
          </cell>
          <cell r="S388">
            <v>2682663.9299999997</v>
          </cell>
        </row>
        <row r="389">
          <cell r="B389" t="str">
            <v>12</v>
          </cell>
          <cell r="S389">
            <v>37955914.990000002</v>
          </cell>
        </row>
        <row r="390">
          <cell r="B390" t="str">
            <v>1303</v>
          </cell>
          <cell r="S390">
            <v>90736.94</v>
          </cell>
        </row>
        <row r="391">
          <cell r="B391" t="str">
            <v>1303</v>
          </cell>
          <cell r="S391">
            <v>2095608.3900000001</v>
          </cell>
        </row>
        <row r="392">
          <cell r="B392" t="str">
            <v>1408</v>
          </cell>
          <cell r="S392">
            <v>0</v>
          </cell>
        </row>
        <row r="393">
          <cell r="B393" t="str">
            <v>ITX</v>
          </cell>
          <cell r="S393">
            <v>173281813.44999999</v>
          </cell>
        </row>
        <row r="394">
          <cell r="B394" t="str">
            <v>ITX</v>
          </cell>
          <cell r="S394">
            <v>845820091.04000008</v>
          </cell>
        </row>
        <row r="395">
          <cell r="B395" t="str">
            <v>ITX</v>
          </cell>
          <cell r="S395">
            <v>-13554202.299999999</v>
          </cell>
        </row>
        <row r="396">
          <cell r="B396" t="str">
            <v>ITX</v>
          </cell>
          <cell r="S396">
            <v>24946178.549999997</v>
          </cell>
        </row>
        <row r="397">
          <cell r="B397" t="str">
            <v>1812</v>
          </cell>
          <cell r="S397">
            <v>2919969.81</v>
          </cell>
        </row>
        <row r="398">
          <cell r="B398" t="str">
            <v>ITX</v>
          </cell>
          <cell r="S398">
            <v>3455698.0700000003</v>
          </cell>
        </row>
        <row r="399">
          <cell r="B399" t="str">
            <v>0202</v>
          </cell>
          <cell r="S399">
            <v>4068809.86</v>
          </cell>
        </row>
        <row r="400">
          <cell r="B400" t="str">
            <v>0202</v>
          </cell>
          <cell r="S400">
            <v>6656456.879999999</v>
          </cell>
        </row>
        <row r="401">
          <cell r="B401" t="str">
            <v>0202</v>
          </cell>
          <cell r="S401">
            <v>68917926.390000001</v>
          </cell>
        </row>
        <row r="402">
          <cell r="B402" t="str">
            <v>0202</v>
          </cell>
          <cell r="S402">
            <v>28994221.91</v>
          </cell>
        </row>
        <row r="403">
          <cell r="B403" t="str">
            <v>0202</v>
          </cell>
          <cell r="S403">
            <v>-281982.41000000003</v>
          </cell>
        </row>
        <row r="404">
          <cell r="B404" t="str">
            <v>0202</v>
          </cell>
          <cell r="S404">
            <v>-85691.25</v>
          </cell>
        </row>
        <row r="405">
          <cell r="B405" t="str">
            <v>0202</v>
          </cell>
          <cell r="S405">
            <v>-598983.88</v>
          </cell>
        </row>
        <row r="406">
          <cell r="B406" t="str">
            <v>0202</v>
          </cell>
          <cell r="S406">
            <v>-13783585.280000001</v>
          </cell>
        </row>
        <row r="407">
          <cell r="B407" t="str">
            <v>0202</v>
          </cell>
          <cell r="S407">
            <v>-5798844.3799999999</v>
          </cell>
        </row>
        <row r="408">
          <cell r="B408" t="str">
            <v>1613</v>
          </cell>
          <cell r="S408">
            <v>18653500.550000001</v>
          </cell>
        </row>
        <row r="409">
          <cell r="B409" t="str">
            <v>1617</v>
          </cell>
          <cell r="S409">
            <v>92689258.640000001</v>
          </cell>
        </row>
        <row r="410">
          <cell r="B410" t="str">
            <v>1617</v>
          </cell>
          <cell r="S410">
            <v>109637335.84999999</v>
          </cell>
        </row>
        <row r="411">
          <cell r="B411" t="str">
            <v>1614</v>
          </cell>
          <cell r="S411">
            <v>171100502.53000003</v>
          </cell>
        </row>
        <row r="412">
          <cell r="B412" t="str">
            <v>1617</v>
          </cell>
          <cell r="S412">
            <v>6773868.3000000007</v>
          </cell>
        </row>
        <row r="413">
          <cell r="B413" t="str">
            <v>1617</v>
          </cell>
          <cell r="S413">
            <v>52480.94999999999</v>
          </cell>
        </row>
        <row r="414">
          <cell r="B414" t="str">
            <v>1614</v>
          </cell>
          <cell r="S414">
            <v>-11581798.429999998</v>
          </cell>
        </row>
        <row r="415">
          <cell r="B415" t="str">
            <v>ITX</v>
          </cell>
          <cell r="S415">
            <v>-836086917.01000011</v>
          </cell>
        </row>
        <row r="416">
          <cell r="B416" t="str">
            <v>1408</v>
          </cell>
          <cell r="S416">
            <v>34841.94</v>
          </cell>
        </row>
        <row r="417">
          <cell r="B417" t="str">
            <v>2108</v>
          </cell>
          <cell r="S417">
            <v>47818390.75999999</v>
          </cell>
        </row>
        <row r="418">
          <cell r="B418" t="str">
            <v>2108</v>
          </cell>
          <cell r="S418">
            <v>28660189.290000003</v>
          </cell>
        </row>
        <row r="419">
          <cell r="B419" t="str">
            <v>2108</v>
          </cell>
          <cell r="S419">
            <v>46587.94</v>
          </cell>
        </row>
        <row r="420">
          <cell r="B420" t="str">
            <v>2108</v>
          </cell>
          <cell r="S420">
            <v>10416651.809999999</v>
          </cell>
        </row>
        <row r="421">
          <cell r="B421" t="str">
            <v>ITX</v>
          </cell>
          <cell r="S421">
            <v>-828.37</v>
          </cell>
        </row>
        <row r="422">
          <cell r="B422" t="str">
            <v>1408</v>
          </cell>
          <cell r="S422">
            <v>0</v>
          </cell>
        </row>
        <row r="423">
          <cell r="B423" t="str">
            <v>1408</v>
          </cell>
          <cell r="S423">
            <v>0</v>
          </cell>
        </row>
        <row r="424">
          <cell r="B424" t="str">
            <v>1408</v>
          </cell>
          <cell r="S424">
            <v>0</v>
          </cell>
        </row>
        <row r="425">
          <cell r="B425" t="str">
            <v>1408</v>
          </cell>
          <cell r="S425">
            <v>0</v>
          </cell>
        </row>
        <row r="426">
          <cell r="B426" t="str">
            <v>1408</v>
          </cell>
          <cell r="S426">
            <v>0</v>
          </cell>
        </row>
        <row r="427">
          <cell r="B427" t="str">
            <v>1408</v>
          </cell>
          <cell r="S427">
            <v>0</v>
          </cell>
        </row>
        <row r="428">
          <cell r="B428" t="str">
            <v>1408</v>
          </cell>
          <cell r="S428">
            <v>324000000</v>
          </cell>
        </row>
        <row r="429">
          <cell r="B429" t="str">
            <v>1408</v>
          </cell>
          <cell r="S429">
            <v>43094194.800000004</v>
          </cell>
        </row>
        <row r="430">
          <cell r="B430" t="str">
            <v>1408</v>
          </cell>
          <cell r="S430">
            <v>1143898</v>
          </cell>
        </row>
        <row r="431">
          <cell r="B431" t="str">
            <v>0610</v>
          </cell>
          <cell r="S431">
            <v>-274060.11</v>
          </cell>
        </row>
        <row r="432">
          <cell r="B432" t="str">
            <v>0610</v>
          </cell>
          <cell r="S432">
            <v>2149791.29</v>
          </cell>
        </row>
        <row r="433">
          <cell r="B433" t="str">
            <v>1408</v>
          </cell>
          <cell r="S433">
            <v>8822994.7200000007</v>
          </cell>
        </row>
        <row r="434">
          <cell r="B434" t="str">
            <v>1408</v>
          </cell>
          <cell r="S434">
            <v>1025158.7099999998</v>
          </cell>
        </row>
        <row r="435">
          <cell r="B435" t="str">
            <v>1408</v>
          </cell>
          <cell r="S435">
            <v>37182.6</v>
          </cell>
        </row>
        <row r="436">
          <cell r="B436" t="str">
            <v>1408</v>
          </cell>
          <cell r="S436">
            <v>0</v>
          </cell>
        </row>
        <row r="437">
          <cell r="B437" t="str">
            <v>1408</v>
          </cell>
          <cell r="S437">
            <v>0</v>
          </cell>
        </row>
        <row r="438">
          <cell r="B438" t="str">
            <v>1008</v>
          </cell>
          <cell r="S438">
            <v>-8046060.8600000003</v>
          </cell>
        </row>
        <row r="439">
          <cell r="B439" t="str">
            <v>1008</v>
          </cell>
          <cell r="S439">
            <v>9332650.9600000009</v>
          </cell>
        </row>
        <row r="440">
          <cell r="B440" t="str">
            <v>1008</v>
          </cell>
          <cell r="S440">
            <v>26328092.340000004</v>
          </cell>
        </row>
        <row r="441">
          <cell r="B441" t="str">
            <v>1008</v>
          </cell>
          <cell r="S441">
            <v>48951561.190000005</v>
          </cell>
        </row>
        <row r="442">
          <cell r="B442" t="str">
            <v>1008</v>
          </cell>
          <cell r="S442">
            <v>2531889.63</v>
          </cell>
        </row>
        <row r="443">
          <cell r="B443" t="str">
            <v>1008</v>
          </cell>
          <cell r="S443">
            <v>375745.07</v>
          </cell>
        </row>
        <row r="444">
          <cell r="B444" t="str">
            <v>1008</v>
          </cell>
          <cell r="S444">
            <v>561015722.07999992</v>
          </cell>
        </row>
        <row r="445">
          <cell r="B445" t="str">
            <v>1008</v>
          </cell>
          <cell r="S445">
            <v>4222067.6399999997</v>
          </cell>
        </row>
        <row r="446">
          <cell r="B446" t="str">
            <v>1008</v>
          </cell>
          <cell r="S446">
            <v>1357378.1</v>
          </cell>
        </row>
        <row r="447">
          <cell r="B447" t="str">
            <v>1008</v>
          </cell>
          <cell r="S447">
            <v>11898212.010000002</v>
          </cell>
        </row>
        <row r="448">
          <cell r="B448" t="str">
            <v>1408</v>
          </cell>
          <cell r="S448">
            <v>0</v>
          </cell>
        </row>
        <row r="449">
          <cell r="B449" t="str">
            <v>1408</v>
          </cell>
          <cell r="S449">
            <v>13815293.939999998</v>
          </cell>
        </row>
        <row r="450">
          <cell r="B450" t="str">
            <v>1008</v>
          </cell>
          <cell r="S450">
            <v>-90379.209999999992</v>
          </cell>
        </row>
        <row r="451">
          <cell r="B451" t="str">
            <v>1008</v>
          </cell>
          <cell r="S451">
            <v>-919.17000000000007</v>
          </cell>
        </row>
        <row r="452">
          <cell r="B452" t="str">
            <v>1008</v>
          </cell>
          <cell r="S452">
            <v>2578955.4200000004</v>
          </cell>
        </row>
        <row r="453">
          <cell r="B453" t="str">
            <v>1008</v>
          </cell>
          <cell r="S453">
            <v>544706903.11000001</v>
          </cell>
        </row>
        <row r="454">
          <cell r="B454" t="str">
            <v>1008</v>
          </cell>
          <cell r="S454">
            <v>8261.8399999999983</v>
          </cell>
        </row>
        <row r="455">
          <cell r="B455" t="str">
            <v>1008</v>
          </cell>
          <cell r="S455">
            <v>8659076.3499999996</v>
          </cell>
        </row>
        <row r="456">
          <cell r="B456" t="str">
            <v>1008</v>
          </cell>
          <cell r="S456">
            <v>1321.53</v>
          </cell>
        </row>
        <row r="457">
          <cell r="B457" t="str">
            <v>1008</v>
          </cell>
          <cell r="S457">
            <v>4331924108.0099993</v>
          </cell>
        </row>
        <row r="458">
          <cell r="B458" t="str">
            <v>1008</v>
          </cell>
          <cell r="S458">
            <v>12459213.310000001</v>
          </cell>
        </row>
        <row r="459">
          <cell r="B459" t="str">
            <v>1008</v>
          </cell>
          <cell r="S459">
            <v>237.93</v>
          </cell>
        </row>
        <row r="460">
          <cell r="B460" t="str">
            <v>1008</v>
          </cell>
          <cell r="S460">
            <v>42043280.479999997</v>
          </cell>
        </row>
        <row r="461">
          <cell r="B461" t="str">
            <v>1301</v>
          </cell>
          <cell r="S461">
            <v>58637319.060000002</v>
          </cell>
        </row>
        <row r="462">
          <cell r="B462" t="str">
            <v>1008</v>
          </cell>
          <cell r="S462">
            <v>1484.97</v>
          </cell>
        </row>
        <row r="463">
          <cell r="B463" t="str">
            <v>1008</v>
          </cell>
          <cell r="S463">
            <v>-1643.53</v>
          </cell>
        </row>
        <row r="464">
          <cell r="B464" t="str">
            <v>1008</v>
          </cell>
          <cell r="S464">
            <v>868930508.01999998</v>
          </cell>
        </row>
        <row r="465">
          <cell r="B465" t="str">
            <v>1408</v>
          </cell>
          <cell r="S465">
            <v>158377022.04000002</v>
          </cell>
        </row>
        <row r="466">
          <cell r="B466" t="str">
            <v>1408</v>
          </cell>
          <cell r="S466">
            <v>394529.01</v>
          </cell>
        </row>
        <row r="467">
          <cell r="B467" t="str">
            <v>1408</v>
          </cell>
          <cell r="S467">
            <v>6008047.5</v>
          </cell>
        </row>
        <row r="468">
          <cell r="B468" t="str">
            <v>1008</v>
          </cell>
          <cell r="S468">
            <v>9573730.5399999991</v>
          </cell>
        </row>
        <row r="469">
          <cell r="B469" t="str">
            <v>1008</v>
          </cell>
          <cell r="S469">
            <v>7615699.5</v>
          </cell>
        </row>
        <row r="470">
          <cell r="B470" t="str">
            <v>1408</v>
          </cell>
          <cell r="S470">
            <v>3436188.5599999996</v>
          </cell>
        </row>
        <row r="471">
          <cell r="B471" t="str">
            <v>1408</v>
          </cell>
          <cell r="S471">
            <v>33797317.18</v>
          </cell>
        </row>
        <row r="472">
          <cell r="B472" t="str">
            <v>1408</v>
          </cell>
          <cell r="S472">
            <v>100757.38</v>
          </cell>
        </row>
        <row r="473">
          <cell r="B473" t="str">
            <v>1408</v>
          </cell>
          <cell r="S473">
            <v>2970412.0700000003</v>
          </cell>
        </row>
        <row r="474">
          <cell r="B474" t="str">
            <v>1408</v>
          </cell>
          <cell r="S474">
            <v>274408767.86999995</v>
          </cell>
        </row>
        <row r="475">
          <cell r="B475" t="str">
            <v>1408</v>
          </cell>
          <cell r="S475">
            <v>34312600</v>
          </cell>
        </row>
        <row r="476">
          <cell r="B476" t="str">
            <v>1408</v>
          </cell>
          <cell r="S476">
            <v>281831.5</v>
          </cell>
        </row>
        <row r="477">
          <cell r="B477" t="str">
            <v>1408</v>
          </cell>
          <cell r="S477">
            <v>165508456.12</v>
          </cell>
        </row>
        <row r="478">
          <cell r="B478" t="str">
            <v>1008</v>
          </cell>
          <cell r="S478">
            <v>75699484.299999982</v>
          </cell>
        </row>
        <row r="479">
          <cell r="B479" t="str">
            <v>1408</v>
          </cell>
          <cell r="S479">
            <v>0</v>
          </cell>
        </row>
        <row r="480">
          <cell r="B480" t="str">
            <v>1408</v>
          </cell>
          <cell r="S480">
            <v>4448224.46</v>
          </cell>
        </row>
        <row r="481">
          <cell r="B481" t="str">
            <v>1008</v>
          </cell>
          <cell r="S481">
            <v>2609879.69</v>
          </cell>
        </row>
        <row r="482">
          <cell r="B482" t="str">
            <v>1408</v>
          </cell>
          <cell r="S482">
            <v>399814.40000000002</v>
          </cell>
        </row>
        <row r="483">
          <cell r="B483" t="str">
            <v>1408</v>
          </cell>
          <cell r="S483">
            <v>356851000.83000004</v>
          </cell>
        </row>
        <row r="484">
          <cell r="B484" t="str">
            <v>1408</v>
          </cell>
          <cell r="S484">
            <v>1151793.29</v>
          </cell>
        </row>
        <row r="485">
          <cell r="B485" t="str">
            <v>1408</v>
          </cell>
          <cell r="S485">
            <v>29328081.449999999</v>
          </cell>
        </row>
        <row r="486">
          <cell r="B486" t="str">
            <v>1008</v>
          </cell>
          <cell r="S486">
            <v>-838.08</v>
          </cell>
        </row>
        <row r="487">
          <cell r="B487" t="str">
            <v>1008</v>
          </cell>
          <cell r="S487">
            <v>42607714.809999995</v>
          </cell>
        </row>
        <row r="488">
          <cell r="B488" t="str">
            <v>1408</v>
          </cell>
          <cell r="S488">
            <v>0</v>
          </cell>
        </row>
        <row r="489">
          <cell r="B489" t="str">
            <v>1408</v>
          </cell>
          <cell r="S489">
            <v>180421.36</v>
          </cell>
        </row>
        <row r="490">
          <cell r="B490" t="str">
            <v>1408</v>
          </cell>
          <cell r="S490">
            <v>0</v>
          </cell>
        </row>
        <row r="491">
          <cell r="B491" t="str">
            <v>1408</v>
          </cell>
          <cell r="S491">
            <v>65771.260000000009</v>
          </cell>
        </row>
        <row r="492">
          <cell r="B492" t="str">
            <v>1008</v>
          </cell>
          <cell r="S492">
            <v>1185604.06</v>
          </cell>
        </row>
        <row r="493">
          <cell r="B493" t="str">
            <v>1008</v>
          </cell>
          <cell r="S493">
            <v>1646045.1</v>
          </cell>
        </row>
        <row r="494">
          <cell r="B494" t="str">
            <v>1008</v>
          </cell>
          <cell r="S494">
            <v>3328642.1100000003</v>
          </cell>
        </row>
        <row r="495">
          <cell r="B495" t="str">
            <v>1008</v>
          </cell>
          <cell r="S495">
            <v>239305.73</v>
          </cell>
        </row>
        <row r="496">
          <cell r="B496" t="str">
            <v>1008</v>
          </cell>
          <cell r="S496">
            <v>266293.98</v>
          </cell>
        </row>
        <row r="497">
          <cell r="B497" t="str">
            <v>1008</v>
          </cell>
          <cell r="S497">
            <v>4342540.71</v>
          </cell>
        </row>
        <row r="498">
          <cell r="B498" t="str">
            <v>1008</v>
          </cell>
          <cell r="S498">
            <v>238659575.63</v>
          </cell>
        </row>
        <row r="499">
          <cell r="B499" t="str">
            <v>1008</v>
          </cell>
          <cell r="S499">
            <v>62949.599999999999</v>
          </cell>
        </row>
        <row r="500">
          <cell r="B500" t="str">
            <v>1408</v>
          </cell>
          <cell r="S500">
            <v>5148732</v>
          </cell>
        </row>
        <row r="501">
          <cell r="B501" t="str">
            <v>1408</v>
          </cell>
          <cell r="S501">
            <v>274663491.24999994</v>
          </cell>
        </row>
        <row r="502">
          <cell r="B502" t="str">
            <v>1408</v>
          </cell>
          <cell r="S502">
            <v>332054827.19999999</v>
          </cell>
        </row>
        <row r="503">
          <cell r="B503" t="str">
            <v>1008</v>
          </cell>
          <cell r="S503">
            <v>358274.06</v>
          </cell>
        </row>
        <row r="504">
          <cell r="B504" t="str">
            <v>1408</v>
          </cell>
          <cell r="S504">
            <v>0</v>
          </cell>
        </row>
        <row r="505">
          <cell r="B505" t="str">
            <v>1408</v>
          </cell>
          <cell r="S505">
            <v>0</v>
          </cell>
        </row>
        <row r="506">
          <cell r="B506" t="str">
            <v>1408</v>
          </cell>
          <cell r="S506">
            <v>572311.32999999996</v>
          </cell>
        </row>
        <row r="507">
          <cell r="B507" t="str">
            <v>1408</v>
          </cell>
          <cell r="S507">
            <v>1558146.62</v>
          </cell>
        </row>
        <row r="508">
          <cell r="B508" t="str">
            <v>1408</v>
          </cell>
          <cell r="S508">
            <v>3476260.45</v>
          </cell>
        </row>
        <row r="509">
          <cell r="B509" t="str">
            <v>1408</v>
          </cell>
          <cell r="S509">
            <v>1069321.95</v>
          </cell>
        </row>
        <row r="510">
          <cell r="B510" t="str">
            <v>1408</v>
          </cell>
          <cell r="S510">
            <v>97049089.299999997</v>
          </cell>
        </row>
        <row r="511">
          <cell r="B511" t="str">
            <v>1408</v>
          </cell>
          <cell r="S511">
            <v>39289061.319999993</v>
          </cell>
        </row>
        <row r="512">
          <cell r="B512" t="str">
            <v>1408</v>
          </cell>
          <cell r="S512">
            <v>0</v>
          </cell>
        </row>
        <row r="513">
          <cell r="B513" t="str">
            <v>1408</v>
          </cell>
          <cell r="S513">
            <v>421606923.13999999</v>
          </cell>
        </row>
        <row r="514">
          <cell r="B514" t="str">
            <v>1408</v>
          </cell>
          <cell r="S514">
            <v>9405693.6799999997</v>
          </cell>
        </row>
        <row r="515">
          <cell r="B515" t="str">
            <v>1408</v>
          </cell>
          <cell r="S515">
            <v>0</v>
          </cell>
        </row>
        <row r="516">
          <cell r="B516" t="str">
            <v>1408</v>
          </cell>
          <cell r="S516">
            <v>1007748361.8600003</v>
          </cell>
        </row>
        <row r="517">
          <cell r="B517" t="str">
            <v>1408</v>
          </cell>
          <cell r="S517">
            <v>369737.39</v>
          </cell>
        </row>
        <row r="518">
          <cell r="B518" t="str">
            <v>1408</v>
          </cell>
          <cell r="S518">
            <v>12883065.679999998</v>
          </cell>
        </row>
        <row r="519">
          <cell r="B519" t="str">
            <v>1408</v>
          </cell>
          <cell r="S519">
            <v>153695</v>
          </cell>
        </row>
        <row r="520">
          <cell r="B520" t="str">
            <v>1408</v>
          </cell>
          <cell r="S520">
            <v>16824754.640000004</v>
          </cell>
        </row>
        <row r="521">
          <cell r="B521" t="str">
            <v>1408</v>
          </cell>
          <cell r="S521">
            <v>23473039.84</v>
          </cell>
        </row>
        <row r="522">
          <cell r="B522" t="str">
            <v>1408</v>
          </cell>
          <cell r="S522">
            <v>6286714.3200000003</v>
          </cell>
        </row>
        <row r="523">
          <cell r="B523" t="str">
            <v>1408</v>
          </cell>
          <cell r="S523">
            <v>3293.2400000000002</v>
          </cell>
        </row>
        <row r="524">
          <cell r="B524" t="str">
            <v>1008</v>
          </cell>
          <cell r="S524">
            <v>100699842.89</v>
          </cell>
        </row>
        <row r="525">
          <cell r="B525" t="str">
            <v>1408</v>
          </cell>
          <cell r="S525">
            <v>35145346.350000001</v>
          </cell>
        </row>
        <row r="526">
          <cell r="B526" t="str">
            <v>1408</v>
          </cell>
          <cell r="S526">
            <v>3080326</v>
          </cell>
        </row>
        <row r="527">
          <cell r="B527" t="str">
            <v>1408</v>
          </cell>
          <cell r="S527">
            <v>-7454219.7200000007</v>
          </cell>
        </row>
        <row r="528">
          <cell r="B528" t="str">
            <v>1408</v>
          </cell>
          <cell r="S528">
            <v>-355148.52999999991</v>
          </cell>
        </row>
        <row r="529">
          <cell r="B529" t="str">
            <v>0610</v>
          </cell>
          <cell r="S529">
            <v>-24.81</v>
          </cell>
        </row>
        <row r="530">
          <cell r="B530" t="str">
            <v>1408</v>
          </cell>
          <cell r="S530">
            <v>-5113894.6999999993</v>
          </cell>
        </row>
        <row r="531">
          <cell r="B531" t="str">
            <v>1008</v>
          </cell>
          <cell r="S531">
            <v>-277.25</v>
          </cell>
        </row>
        <row r="532">
          <cell r="B532" t="str">
            <v>1008</v>
          </cell>
          <cell r="S532">
            <v>-109155913.25999999</v>
          </cell>
        </row>
        <row r="533">
          <cell r="B533" t="str">
            <v>1008</v>
          </cell>
          <cell r="S533">
            <v>-2316848.2999999998</v>
          </cell>
        </row>
        <row r="534">
          <cell r="B534" t="str">
            <v>1408</v>
          </cell>
          <cell r="S534">
            <v>0</v>
          </cell>
        </row>
        <row r="535">
          <cell r="B535" t="str">
            <v>1008</v>
          </cell>
          <cell r="S535">
            <v>-14678203.33</v>
          </cell>
        </row>
        <row r="536">
          <cell r="B536" t="str">
            <v>1008</v>
          </cell>
          <cell r="S536">
            <v>-134.04</v>
          </cell>
        </row>
        <row r="537">
          <cell r="B537" t="str">
            <v>1008</v>
          </cell>
          <cell r="S537">
            <v>-40278.300000000003</v>
          </cell>
        </row>
        <row r="538">
          <cell r="B538" t="str">
            <v>1008</v>
          </cell>
          <cell r="S538">
            <v>-915228387.10000002</v>
          </cell>
        </row>
        <row r="539">
          <cell r="B539" t="str">
            <v>1008</v>
          </cell>
          <cell r="S539">
            <v>-43398872.759999998</v>
          </cell>
        </row>
        <row r="540">
          <cell r="B540" t="str">
            <v>1008</v>
          </cell>
          <cell r="S540">
            <v>-59.46</v>
          </cell>
        </row>
        <row r="541">
          <cell r="B541" t="str">
            <v>1008</v>
          </cell>
          <cell r="S541">
            <v>-34215.620000000003</v>
          </cell>
        </row>
        <row r="542">
          <cell r="B542" t="str">
            <v>1408</v>
          </cell>
          <cell r="S542">
            <v>-26752.809999999998</v>
          </cell>
        </row>
        <row r="543">
          <cell r="B543" t="str">
            <v>1008</v>
          </cell>
          <cell r="S543">
            <v>-2269591.13</v>
          </cell>
        </row>
        <row r="544">
          <cell r="B544" t="str">
            <v>1008</v>
          </cell>
          <cell r="S544">
            <v>-1961216.9700000002</v>
          </cell>
        </row>
        <row r="545">
          <cell r="B545" t="str">
            <v>1408</v>
          </cell>
          <cell r="S545">
            <v>338224399.39000005</v>
          </cell>
        </row>
        <row r="546">
          <cell r="B546" t="str">
            <v>1408</v>
          </cell>
          <cell r="S546">
            <v>17631648.640000001</v>
          </cell>
        </row>
        <row r="547">
          <cell r="B547" t="str">
            <v>1408</v>
          </cell>
          <cell r="S547">
            <v>390000</v>
          </cell>
        </row>
        <row r="548">
          <cell r="B548" t="str">
            <v>1408</v>
          </cell>
          <cell r="S548">
            <v>174645.62</v>
          </cell>
        </row>
        <row r="549">
          <cell r="B549" t="str">
            <v>1408</v>
          </cell>
          <cell r="S549">
            <v>85356792.059999987</v>
          </cell>
        </row>
        <row r="550">
          <cell r="B550" t="str">
            <v>1408</v>
          </cell>
          <cell r="S550">
            <v>315495.07</v>
          </cell>
        </row>
        <row r="551">
          <cell r="B551" t="str">
            <v>1408</v>
          </cell>
          <cell r="S551">
            <v>2158911.52</v>
          </cell>
        </row>
        <row r="552">
          <cell r="B552" t="str">
            <v>1408</v>
          </cell>
          <cell r="S552">
            <v>22881807.039999995</v>
          </cell>
        </row>
        <row r="553">
          <cell r="B553" t="str">
            <v>1408</v>
          </cell>
          <cell r="S553">
            <v>5199499.21</v>
          </cell>
        </row>
        <row r="554">
          <cell r="B554" t="str">
            <v>1408</v>
          </cell>
          <cell r="S554">
            <v>12273832.319999998</v>
          </cell>
        </row>
        <row r="555">
          <cell r="S555">
            <v>125367251145.58006</v>
          </cell>
        </row>
        <row r="556">
          <cell r="B556">
            <v>0</v>
          </cell>
          <cell r="S556">
            <v>125367251145.58</v>
          </cell>
        </row>
        <row r="557">
          <cell r="B557">
            <v>0</v>
          </cell>
          <cell r="S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E83F35"/>
      </a:dk2>
      <a:lt2>
        <a:srgbClr val="007B87"/>
      </a:lt2>
      <a:accent1>
        <a:srgbClr val="8DD0D2"/>
      </a:accent1>
      <a:accent2>
        <a:srgbClr val="37424A"/>
      </a:accent2>
      <a:accent3>
        <a:srgbClr val="D1DBD2"/>
      </a:accent3>
      <a:accent4>
        <a:srgbClr val="EBC000"/>
      </a:accent4>
      <a:accent5>
        <a:srgbClr val="683C5B"/>
      </a:accent5>
      <a:accent6>
        <a:srgbClr val="8BB96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DACE-56B6-4E07-A492-173F6F4A9BD1}">
  <sheetPr codeName="Sheet6">
    <tabColor theme="0" tint="-0.499984740745262"/>
  </sheetPr>
  <dimension ref="A1:H46"/>
  <sheetViews>
    <sheetView showGridLines="0" tabSelected="1" zoomScaleNormal="100" workbookViewId="0"/>
  </sheetViews>
  <sheetFormatPr baseColWidth="10" defaultColWidth="8.85546875" defaultRowHeight="12.75" x14ac:dyDescent="0.2"/>
  <cols>
    <col min="1" max="1" width="5.85546875" style="15" customWidth="1"/>
    <col min="2" max="2" width="8.85546875" style="15"/>
    <col min="3" max="3" width="40.140625" style="15" customWidth="1"/>
    <col min="4" max="4" width="82" style="15" customWidth="1"/>
    <col min="5" max="5" width="22" style="15" customWidth="1"/>
    <col min="6" max="16384" width="8.85546875" style="15"/>
  </cols>
  <sheetData>
    <row r="1" spans="1:8" s="33" customFormat="1" ht="20.25" x14ac:dyDescent="0.3">
      <c r="B1" s="33" t="s">
        <v>12</v>
      </c>
    </row>
    <row r="3" spans="1:8" ht="30.95" customHeight="1" x14ac:dyDescent="0.2">
      <c r="C3" s="98" t="s">
        <v>92</v>
      </c>
      <c r="D3" s="99"/>
      <c r="E3" s="16"/>
      <c r="F3" s="16"/>
      <c r="G3" s="16"/>
      <c r="H3" s="16"/>
    </row>
    <row r="5" spans="1:8" s="34" customFormat="1" ht="15" customHeight="1" thickBot="1" x14ac:dyDescent="0.3">
      <c r="A5" s="34">
        <v>1</v>
      </c>
      <c r="B5" s="34" t="s">
        <v>13</v>
      </c>
    </row>
    <row r="7" spans="1:8" ht="12.95" customHeight="1" x14ac:dyDescent="0.2">
      <c r="C7" s="17" t="s">
        <v>14</v>
      </c>
      <c r="D7" s="17" t="s">
        <v>15</v>
      </c>
    </row>
    <row r="9" spans="1:8" ht="20.100000000000001" customHeight="1" x14ac:dyDescent="0.2">
      <c r="C9" s="38" t="s">
        <v>16</v>
      </c>
    </row>
    <row r="10" spans="1:8" ht="20.100000000000001" customHeight="1" x14ac:dyDescent="0.2">
      <c r="C10" s="88" t="s">
        <v>62</v>
      </c>
      <c r="D10" s="21" t="s">
        <v>66</v>
      </c>
    </row>
    <row r="11" spans="1:8" ht="20.100000000000001" customHeight="1" x14ac:dyDescent="0.2">
      <c r="C11" s="87" t="s">
        <v>50</v>
      </c>
      <c r="D11" s="21" t="s">
        <v>67</v>
      </c>
    </row>
    <row r="12" spans="1:8" ht="20.100000000000001" customHeight="1" x14ac:dyDescent="0.2">
      <c r="C12" s="87" t="s">
        <v>51</v>
      </c>
      <c r="D12" s="21" t="s">
        <v>68</v>
      </c>
    </row>
    <row r="13" spans="1:8" ht="20.100000000000001" customHeight="1" x14ac:dyDescent="0.2">
      <c r="C13" s="87" t="s">
        <v>52</v>
      </c>
      <c r="D13" s="21" t="s">
        <v>69</v>
      </c>
    </row>
    <row r="14" spans="1:8" ht="20.100000000000001" customHeight="1" x14ac:dyDescent="0.2">
      <c r="C14" s="87" t="s">
        <v>53</v>
      </c>
      <c r="D14" s="21" t="s">
        <v>70</v>
      </c>
    </row>
    <row r="15" spans="1:8" ht="20.100000000000001" customHeight="1" x14ac:dyDescent="0.2">
      <c r="C15" s="87" t="s">
        <v>54</v>
      </c>
      <c r="D15" s="21" t="s">
        <v>71</v>
      </c>
    </row>
    <row r="16" spans="1:8" ht="20.100000000000001" customHeight="1" x14ac:dyDescent="0.2">
      <c r="C16" s="87" t="s">
        <v>55</v>
      </c>
      <c r="D16" s="21" t="s">
        <v>86</v>
      </c>
    </row>
    <row r="17" spans="1:5" ht="20.100000000000001" customHeight="1" x14ac:dyDescent="0.2">
      <c r="C17" s="19" t="s">
        <v>17</v>
      </c>
      <c r="D17" s="18"/>
    </row>
    <row r="18" spans="1:5" ht="20.100000000000001" customHeight="1" x14ac:dyDescent="0.2">
      <c r="C18" s="20" t="s">
        <v>18</v>
      </c>
      <c r="D18" s="18" t="s">
        <v>64</v>
      </c>
    </row>
    <row r="19" spans="1:5" ht="20.100000000000001" customHeight="1" x14ac:dyDescent="0.2">
      <c r="C19" s="20" t="s">
        <v>63</v>
      </c>
      <c r="D19" s="18" t="s">
        <v>65</v>
      </c>
    </row>
    <row r="20" spans="1:5" ht="20.100000000000001" customHeight="1" x14ac:dyDescent="0.2"/>
    <row r="21" spans="1:5" s="34" customFormat="1" ht="15" customHeight="1" thickBot="1" x14ac:dyDescent="0.3">
      <c r="A21" s="34">
        <v>2</v>
      </c>
      <c r="B21" s="34" t="s">
        <v>20</v>
      </c>
    </row>
    <row r="24" spans="1:5" ht="29.1" customHeight="1" x14ac:dyDescent="0.2">
      <c r="C24" s="45" t="s">
        <v>21</v>
      </c>
      <c r="D24" s="22" t="s">
        <v>22</v>
      </c>
      <c r="E24" s="23"/>
    </row>
    <row r="25" spans="1:5" ht="17.100000000000001" customHeight="1" x14ac:dyDescent="0.2">
      <c r="C25" s="46" t="s">
        <v>23</v>
      </c>
      <c r="D25" s="24" t="s">
        <v>24</v>
      </c>
      <c r="E25" s="23"/>
    </row>
    <row r="26" spans="1:5" ht="17.100000000000001" customHeight="1" x14ac:dyDescent="0.2">
      <c r="C26" s="47" t="s">
        <v>25</v>
      </c>
      <c r="D26" s="22" t="s">
        <v>26</v>
      </c>
      <c r="E26" s="23"/>
    </row>
    <row r="27" spans="1:5" ht="17.100000000000001" customHeight="1" x14ac:dyDescent="0.2">
      <c r="C27" s="25" t="s">
        <v>27</v>
      </c>
      <c r="D27" s="22" t="s">
        <v>28</v>
      </c>
      <c r="E27" s="23"/>
    </row>
    <row r="28" spans="1:5" ht="17.100000000000001" customHeight="1" x14ac:dyDescent="0.2">
      <c r="C28" s="26" t="s">
        <v>29</v>
      </c>
      <c r="D28" s="22" t="s">
        <v>30</v>
      </c>
      <c r="E28" s="23"/>
    </row>
    <row r="29" spans="1:5" ht="17.100000000000001" customHeight="1" x14ac:dyDescent="0.2">
      <c r="C29" s="48" t="s">
        <v>19</v>
      </c>
      <c r="D29" s="22" t="s">
        <v>31</v>
      </c>
      <c r="E29" s="23"/>
    </row>
    <row r="30" spans="1:5" ht="17.100000000000001" customHeight="1" x14ac:dyDescent="0.2">
      <c r="C30" s="27" t="s">
        <v>32</v>
      </c>
      <c r="D30" s="22" t="s">
        <v>33</v>
      </c>
      <c r="E30" s="23"/>
    </row>
    <row r="31" spans="1:5" ht="17.100000000000001" customHeight="1" x14ac:dyDescent="0.2">
      <c r="C31" s="28" t="s">
        <v>16</v>
      </c>
      <c r="D31" s="22" t="s">
        <v>34</v>
      </c>
    </row>
    <row r="33" spans="1:4" s="34" customFormat="1" ht="15" customHeight="1" thickBot="1" x14ac:dyDescent="0.3">
      <c r="A33" s="34">
        <v>3</v>
      </c>
      <c r="B33" s="34" t="s">
        <v>35</v>
      </c>
    </row>
    <row r="35" spans="1:4" s="29" customFormat="1" x14ac:dyDescent="0.2">
      <c r="A35" s="29">
        <v>3.1</v>
      </c>
      <c r="B35" s="29" t="s">
        <v>73</v>
      </c>
    </row>
    <row r="37" spans="1:4" ht="20.100000000000001" customHeight="1" x14ac:dyDescent="0.2">
      <c r="C37" s="30" t="s">
        <v>74</v>
      </c>
    </row>
    <row r="39" spans="1:4" x14ac:dyDescent="0.2">
      <c r="A39" s="29">
        <v>3.2</v>
      </c>
      <c r="B39" s="29" t="s">
        <v>72</v>
      </c>
      <c r="C39" s="29"/>
    </row>
    <row r="41" spans="1:4" ht="17.45" customHeight="1" x14ac:dyDescent="0.2">
      <c r="C41" s="30" t="s">
        <v>43</v>
      </c>
    </row>
    <row r="43" spans="1:4" s="34" customFormat="1" ht="15" customHeight="1" thickBot="1" x14ac:dyDescent="0.3">
      <c r="A43" s="34">
        <v>4</v>
      </c>
      <c r="B43" s="34" t="s">
        <v>36</v>
      </c>
    </row>
    <row r="45" spans="1:4" x14ac:dyDescent="0.2">
      <c r="B45" s="31">
        <v>1</v>
      </c>
      <c r="C45" s="100" t="s">
        <v>44</v>
      </c>
      <c r="D45" s="100"/>
    </row>
    <row r="46" spans="1:4" ht="15" customHeight="1" x14ac:dyDescent="0.2">
      <c r="B46" s="31">
        <v>2</v>
      </c>
      <c r="C46" s="32" t="s">
        <v>45</v>
      </c>
      <c r="D46" s="21"/>
    </row>
  </sheetData>
  <mergeCells count="2">
    <mergeCell ref="C3:D3"/>
    <mergeCell ref="C45:D45"/>
  </mergeCells>
  <hyperlinks>
    <hyperlink ref="C9" location="'Resultados &gt;&gt;'!A1" display="Resultados" xr:uid="{FD2EE34D-8F09-432F-8B1A-890E41BD9223}"/>
    <hyperlink ref="C17" location="'Requerimiento de información &gt;&gt;'!A1" display="Requerimientos de información" xr:uid="{CF4A1DA0-173C-44AC-9535-D5D4F769CAE8}"/>
    <hyperlink ref="C37" location="'Consolidado Resultados'!A1" display="Ir a Consolidado Resultados &gt;&gt;" xr:uid="{CC5DAB1E-BD75-45F6-93C1-1373E5C67007}"/>
    <hyperlink ref="C18" location="'Ofertas insignia'!A1" display="Ofertas insignia" xr:uid="{148BF3E5-2C89-4DDF-9D3A-20E5131786C0}"/>
    <hyperlink ref="C11" location="'SAIB Nacional'!A1" display="SAIB Nacional" xr:uid="{E68DD3C7-209A-4ECB-A0CA-3ED46C95EAE6}"/>
    <hyperlink ref="C12" location="'SAIB Regional'!A1" display="SAIB Regional" xr:uid="{2E6BD288-A03D-4E03-8B1A-ED2ADA54C91A}"/>
    <hyperlink ref="C13" location="'SAIB Local'!A1" display="SAIB Local" xr:uid="{83CC8CA8-A2A4-4BF8-BC99-431FCE25E31A}"/>
    <hyperlink ref="C14" location="'Desagregacion compartida'!A1" display="Desagregación compartida del bucle local" xr:uid="{4D6017E2-96E2-479D-9E0B-BE1B54E4C79A}"/>
    <hyperlink ref="C15" location="'Desagregacion total'!A1" display="Desagregación total del bucle local" xr:uid="{A63ED99D-D163-41C0-B4BC-EF2F84BA001C}"/>
    <hyperlink ref="C16" location="'Desagregacion virtual'!A1" display="Desagregación virtual del bucle local" xr:uid="{F7621A62-8E22-4FCD-9AC7-4C5A5422CCC4}"/>
    <hyperlink ref="C41" location="'Ofertas insignia'!A1" display="Ir a Ofertas insignia &gt;&gt;" xr:uid="{F3CDA915-2E9D-4AC5-B57A-12BEA98402B4}"/>
    <hyperlink ref="C10" location="Resumen!A1" display="Resumen" xr:uid="{DF230334-54E0-49F8-87EC-CD38DB95EAF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ABAF-77C3-4CBE-AE7B-C9753AEB2CB5}">
  <sheetPr codeName="Hoja19">
    <tabColor theme="7"/>
  </sheetPr>
  <dimension ref="B3:C12"/>
  <sheetViews>
    <sheetView workbookViewId="0"/>
  </sheetViews>
  <sheetFormatPr baseColWidth="10" defaultColWidth="9.140625" defaultRowHeight="12.75" x14ac:dyDescent="0.2"/>
  <cols>
    <col min="1" max="16384" width="9.140625" style="36"/>
  </cols>
  <sheetData>
    <row r="3" spans="2:3" ht="28.5" x14ac:dyDescent="0.45">
      <c r="B3" s="35"/>
    </row>
    <row r="12" spans="2:3" ht="27.75" x14ac:dyDescent="0.4">
      <c r="C12" s="37" t="s">
        <v>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45D8-C675-47CA-8AAB-C9ECB7B0B452}">
  <sheetPr codeName="Sheet5">
    <tabColor theme="7" tint="0.79998168889431442"/>
  </sheetPr>
  <dimension ref="A1:Y256"/>
  <sheetViews>
    <sheetView showGridLines="0" zoomScaleNormal="100" workbookViewId="0"/>
  </sheetViews>
  <sheetFormatPr baseColWidth="10" defaultColWidth="8.7109375" defaultRowHeight="15" x14ac:dyDescent="0.25"/>
  <cols>
    <col min="1" max="1" width="4.85546875" customWidth="1"/>
    <col min="2" max="2" width="30.5703125" customWidth="1"/>
    <col min="3" max="8" width="14.85546875" customWidth="1"/>
    <col min="9" max="9" width="11.85546875" customWidth="1"/>
    <col min="10" max="10" width="3.42578125" customWidth="1"/>
    <col min="11" max="11" width="11.140625" customWidth="1"/>
    <col min="12" max="12" width="9.85546875" customWidth="1"/>
    <col min="13" max="13" width="4.5703125" customWidth="1"/>
    <col min="14" max="20" width="14.85546875" customWidth="1"/>
    <col min="21" max="21" width="3.85546875" customWidth="1"/>
    <col min="22" max="23" width="9.85546875" customWidth="1"/>
    <col min="25" max="25" width="11.140625" customWidth="1"/>
  </cols>
  <sheetData>
    <row r="1" spans="1:25" s="12" customFormat="1" ht="20.25" x14ac:dyDescent="0.3">
      <c r="B1" s="12" t="s">
        <v>1</v>
      </c>
    </row>
    <row r="3" spans="1:25" ht="18.95" customHeight="1" x14ac:dyDescent="0.25">
      <c r="B3" s="38" t="s">
        <v>48</v>
      </c>
    </row>
    <row r="6" spans="1:25" x14ac:dyDescent="0.25">
      <c r="B6" s="43" t="s">
        <v>38</v>
      </c>
      <c r="C6" s="44" t="s">
        <v>39</v>
      </c>
      <c r="E6" s="44" t="s">
        <v>40</v>
      </c>
    </row>
    <row r="7" spans="1:25" x14ac:dyDescent="0.25">
      <c r="C7" s="49">
        <f>'Consolidado Resultados'!D4</f>
        <v>44378</v>
      </c>
      <c r="E7" s="49">
        <f>'Consolidado Resultados'!F4</f>
        <v>44561</v>
      </c>
    </row>
    <row r="9" spans="1:25" ht="30.6" customHeight="1" x14ac:dyDescent="0.25">
      <c r="B9" s="103" t="s">
        <v>87</v>
      </c>
      <c r="C9" s="104"/>
      <c r="D9" s="104"/>
      <c r="E9" s="104"/>
      <c r="F9" s="105"/>
    </row>
    <row r="10" spans="1:25" x14ac:dyDescent="0.25">
      <c r="B10" s="5"/>
      <c r="C10" s="5"/>
      <c r="D10" s="5"/>
    </row>
    <row r="11" spans="1:25" x14ac:dyDescent="0.25">
      <c r="B11" s="106" t="s">
        <v>42</v>
      </c>
      <c r="C11" s="106"/>
      <c r="D11" s="106"/>
      <c r="E11" s="106"/>
      <c r="F11" s="106"/>
      <c r="G11" s="106"/>
      <c r="H11" s="106"/>
      <c r="I11" s="106"/>
      <c r="J11" s="106"/>
      <c r="K11" s="106"/>
      <c r="L11" s="106"/>
      <c r="N11" s="106" t="s">
        <v>4</v>
      </c>
      <c r="O11" s="106"/>
      <c r="P11" s="106"/>
      <c r="Q11" s="106"/>
      <c r="R11" s="106"/>
      <c r="S11" s="106"/>
      <c r="T11" s="106"/>
      <c r="U11" s="106"/>
      <c r="V11" s="106"/>
      <c r="W11" s="106"/>
    </row>
    <row r="12" spans="1:25" s="51" customFormat="1" x14ac:dyDescent="0.25">
      <c r="B12" s="52"/>
      <c r="C12" s="52"/>
      <c r="D12" s="52"/>
      <c r="E12" s="52"/>
      <c r="F12" s="52"/>
      <c r="G12" s="52"/>
      <c r="H12" s="57"/>
      <c r="I12" s="57"/>
      <c r="J12" s="57"/>
      <c r="K12" s="57"/>
      <c r="N12" s="52"/>
      <c r="O12" s="52"/>
      <c r="P12" s="52"/>
      <c r="Q12" s="52"/>
      <c r="R12" s="52"/>
      <c r="S12" s="57"/>
      <c r="T12" s="57"/>
      <c r="U12" s="57"/>
      <c r="V12" s="57"/>
    </row>
    <row r="13" spans="1:25" ht="38.25" x14ac:dyDescent="0.25">
      <c r="B13" s="65" t="s">
        <v>0</v>
      </c>
      <c r="C13" s="53" t="str">
        <f>TEXT(C7,"mmm-yy")</f>
        <v>Jul-21</v>
      </c>
      <c r="D13" s="54" t="str">
        <f>TEXT(C13+32,"mmm-yy")</f>
        <v>Aug-21</v>
      </c>
      <c r="E13" s="54" t="str">
        <f t="shared" ref="E13:H13" si="0">TEXT(D13+32,"mmm-yy")</f>
        <v>Sep-21</v>
      </c>
      <c r="F13" s="54" t="str">
        <f t="shared" si="0"/>
        <v>Oct-21</v>
      </c>
      <c r="G13" s="54" t="str">
        <f t="shared" si="0"/>
        <v>Nov-21</v>
      </c>
      <c r="H13" s="54" t="str">
        <f t="shared" si="0"/>
        <v>Dec-21</v>
      </c>
      <c r="I13" s="50" t="s">
        <v>41</v>
      </c>
      <c r="K13" s="57" t="s">
        <v>79</v>
      </c>
      <c r="L13" s="57" t="s">
        <v>76</v>
      </c>
      <c r="N13" s="53" t="str">
        <f>TEXT(C7,"mmm-yy")</f>
        <v>Jul-21</v>
      </c>
      <c r="O13" s="54" t="str">
        <f>TEXT(N13+32,"mmm-yy")</f>
        <v>Aug-21</v>
      </c>
      <c r="P13" s="54" t="str">
        <f t="shared" ref="P13:S13" si="1">TEXT(O13+32,"mmm-yy")</f>
        <v>Sep-21</v>
      </c>
      <c r="Q13" s="54" t="str">
        <f t="shared" si="1"/>
        <v>Oct-21</v>
      </c>
      <c r="R13" s="54" t="str">
        <f t="shared" si="1"/>
        <v>Nov-21</v>
      </c>
      <c r="S13" s="54" t="str">
        <f t="shared" si="1"/>
        <v>Dec-21</v>
      </c>
      <c r="T13" s="50" t="s">
        <v>41</v>
      </c>
      <c r="V13" s="57" t="s">
        <v>80</v>
      </c>
      <c r="W13" s="57" t="s">
        <v>75</v>
      </c>
      <c r="Y13" s="57"/>
    </row>
    <row r="14" spans="1:25" x14ac:dyDescent="0.25">
      <c r="B14" s="42"/>
      <c r="Y14" s="61"/>
    </row>
    <row r="15" spans="1:25" x14ac:dyDescent="0.25">
      <c r="A15" s="58">
        <v>1</v>
      </c>
      <c r="B15" s="42" t="str">
        <f>IF(INDEX('Consolidado Resultados'!$A$8:$L$705,MATCH('Ofertas insignia'!$A15,'Consolidado Resultados'!$A$8:$A$705,0),3)=0,"",INDEX('Consolidado Resultados'!$A$8:$L$705,MATCH('Ofertas insignia'!$A15,'Consolidado Resultados'!$A$8:$A$705,0),3))</f>
        <v>Oferta 1</v>
      </c>
      <c r="C15" s="55">
        <v>7245.2106505596512</v>
      </c>
      <c r="D15" s="55">
        <f>C15*1.01</f>
        <v>7317.6627570652481</v>
      </c>
      <c r="E15" s="55">
        <f t="shared" ref="E15:H15" si="2">D15*1.01</f>
        <v>7390.8393846359004</v>
      </c>
      <c r="F15" s="55">
        <f t="shared" si="2"/>
        <v>7464.7477784822595</v>
      </c>
      <c r="G15" s="55">
        <f t="shared" si="2"/>
        <v>7539.395256267082</v>
      </c>
      <c r="H15" s="55">
        <f t="shared" si="2"/>
        <v>7614.7892088297531</v>
      </c>
      <c r="I15" s="56">
        <f>IF(B15="","",AVERAGE(C15:H15))</f>
        <v>7428.7741726399809</v>
      </c>
      <c r="K15" s="58">
        <f>IFERROR(RANK($I15,$I$15:$I$64),"")</f>
        <v>3</v>
      </c>
      <c r="L15" s="81">
        <f>IF(I15="","",I15/SUM($I$15:$I$64))</f>
        <v>1.1322179067239258E-3</v>
      </c>
      <c r="N15" s="82">
        <v>51553.285845664694</v>
      </c>
      <c r="O15" s="82">
        <f>N15*1.01</f>
        <v>52068.818704121339</v>
      </c>
      <c r="P15" s="82">
        <f t="shared" ref="P15:S15" si="3">O15*1.01</f>
        <v>52589.506891162549</v>
      </c>
      <c r="Q15" s="82">
        <f t="shared" si="3"/>
        <v>53115.401960074174</v>
      </c>
      <c r="R15" s="82">
        <f t="shared" si="3"/>
        <v>53646.555979674915</v>
      </c>
      <c r="S15" s="82">
        <f t="shared" si="3"/>
        <v>54183.021539471665</v>
      </c>
      <c r="T15" s="56">
        <f>IF(B15="","",AVERAGE(N15:S15))</f>
        <v>52859.431820028229</v>
      </c>
      <c r="V15" s="58">
        <f>IFERROR(RANK($T15,$T$15:$T$64),"")</f>
        <v>1</v>
      </c>
      <c r="W15" s="81">
        <f>IF(T15="","",T15/SUM($T$15:$T$64))</f>
        <v>0.46838961101522514</v>
      </c>
      <c r="Y15" s="61"/>
    </row>
    <row r="16" spans="1:25" x14ac:dyDescent="0.25">
      <c r="A16" s="58">
        <f>A15+1</f>
        <v>2</v>
      </c>
      <c r="B16" s="42" t="str">
        <f>IF(INDEX('Consolidado Resultados'!$A$8:$L$705,MATCH('Ofertas insignia'!$A16,'Consolidado Resultados'!$A$8:$A$705,0),3)=0,"",INDEX('Consolidado Resultados'!$A$8:$L$705,MATCH('Ofertas insignia'!$A16,'Consolidado Resultados'!$A$8:$A$705,0),3))</f>
        <v>Oferta 2</v>
      </c>
      <c r="C16" s="55">
        <v>1052.7406728289372</v>
      </c>
      <c r="D16" s="55">
        <f t="shared" ref="D16:H16" si="4">C16*1.01</f>
        <v>1063.2680795572267</v>
      </c>
      <c r="E16" s="55">
        <f t="shared" si="4"/>
        <v>1073.9007603527989</v>
      </c>
      <c r="F16" s="55">
        <f t="shared" si="4"/>
        <v>1084.639767956327</v>
      </c>
      <c r="G16" s="55">
        <f t="shared" si="4"/>
        <v>1095.4861656358903</v>
      </c>
      <c r="H16" s="55">
        <f t="shared" si="4"/>
        <v>1106.4410272922491</v>
      </c>
      <c r="I16" s="56">
        <f t="shared" ref="I16:I64" si="5">IF(B16="","",AVERAGE(C16:H16))</f>
        <v>1079.4127456039048</v>
      </c>
      <c r="K16" s="58">
        <f t="shared" ref="K16:K64" si="6">IFERROR(RANK($I16,$I$15:$I$64),"")</f>
        <v>4</v>
      </c>
      <c r="L16" s="81">
        <f t="shared" ref="L16:L64" si="7">IF(I16="","",I16/SUM($I$15:$I$64))</f>
        <v>1.6451306917093526E-4</v>
      </c>
      <c r="N16" s="82">
        <v>30607.455929287305</v>
      </c>
      <c r="O16" s="82">
        <f t="shared" ref="O16:S16" si="8">N16*1.01</f>
        <v>30913.530488580178</v>
      </c>
      <c r="P16" s="82">
        <f t="shared" si="8"/>
        <v>31222.665793465982</v>
      </c>
      <c r="Q16" s="82">
        <f t="shared" si="8"/>
        <v>31534.892451400643</v>
      </c>
      <c r="R16" s="82">
        <f t="shared" si="8"/>
        <v>31850.241375914651</v>
      </c>
      <c r="S16" s="82">
        <f t="shared" si="8"/>
        <v>32168.743789673797</v>
      </c>
      <c r="T16" s="56">
        <f t="shared" ref="T16:T64" si="9">IF(B16="","",AVERAGE(N16:S16))</f>
        <v>31382.921638053765</v>
      </c>
      <c r="V16" s="58">
        <f t="shared" ref="V16:V64" si="10">IFERROR(RANK($T16,$T$15:$T$64),"")</f>
        <v>2</v>
      </c>
      <c r="W16" s="81">
        <f t="shared" ref="W16:W64" si="11">IF(T16="","",T16/SUM($T$15:$T$64))</f>
        <v>0.27808536627137442</v>
      </c>
      <c r="Y16" s="61"/>
    </row>
    <row r="17" spans="1:25" x14ac:dyDescent="0.25">
      <c r="A17" s="58">
        <f t="shared" ref="A17:A64" si="12">A16+1</f>
        <v>3</v>
      </c>
      <c r="B17" s="42" t="str">
        <f>IF(INDEX('Consolidado Resultados'!$A$8:$L$705,MATCH('Ofertas insignia'!$A17,'Consolidado Resultados'!$A$8:$A$705,0),3)=0,"",INDEX('Consolidado Resultados'!$A$8:$L$705,MATCH('Ofertas insignia'!$A17,'Consolidado Resultados'!$A$8:$A$705,0),3))</f>
        <v>Oferta 3</v>
      </c>
      <c r="C17" s="55">
        <v>6197088</v>
      </c>
      <c r="D17" s="55">
        <f t="shared" ref="D17:H17" si="13">C17*1.01</f>
        <v>6259058.8799999999</v>
      </c>
      <c r="E17" s="55">
        <f t="shared" si="13"/>
        <v>6321649.4687999999</v>
      </c>
      <c r="F17" s="55">
        <f t="shared" si="13"/>
        <v>6384865.9634879995</v>
      </c>
      <c r="G17" s="55">
        <f t="shared" si="13"/>
        <v>6448714.6231228793</v>
      </c>
      <c r="H17" s="55">
        <f t="shared" si="13"/>
        <v>6513201.7693541078</v>
      </c>
      <c r="I17" s="56">
        <f t="shared" si="5"/>
        <v>6354096.4507941641</v>
      </c>
      <c r="K17" s="58">
        <f t="shared" si="6"/>
        <v>1</v>
      </c>
      <c r="L17" s="81">
        <f t="shared" si="7"/>
        <v>0.96842650152649179</v>
      </c>
      <c r="N17" s="82">
        <v>12922.761792897789</v>
      </c>
      <c r="O17" s="82">
        <f t="shared" ref="O17:S17" si="14">N17*1.01</f>
        <v>13051.989410826767</v>
      </c>
      <c r="P17" s="82">
        <f t="shared" si="14"/>
        <v>13182.509304935034</v>
      </c>
      <c r="Q17" s="82">
        <f t="shared" si="14"/>
        <v>13314.334397984385</v>
      </c>
      <c r="R17" s="82">
        <f t="shared" si="14"/>
        <v>13447.477741964229</v>
      </c>
      <c r="S17" s="82">
        <f t="shared" si="14"/>
        <v>13581.952519383871</v>
      </c>
      <c r="T17" s="56">
        <f t="shared" si="9"/>
        <v>13250.170861332013</v>
      </c>
      <c r="V17" s="58">
        <f t="shared" si="10"/>
        <v>4</v>
      </c>
      <c r="W17" s="81">
        <f t="shared" si="11"/>
        <v>0.11741031187688725</v>
      </c>
      <c r="Y17" s="61"/>
    </row>
    <row r="18" spans="1:25" x14ac:dyDescent="0.25">
      <c r="A18" s="58">
        <f t="shared" si="12"/>
        <v>4</v>
      </c>
      <c r="B18" s="42" t="str">
        <f>IF(INDEX('Consolidado Resultados'!$A$8:$L$705,MATCH('Ofertas insignia'!$A18,'Consolidado Resultados'!$A$8:$A$705,0),3)=0,"",INDEX('Consolidado Resultados'!$A$8:$L$705,MATCH('Ofertas insignia'!$A18,'Consolidado Resultados'!$A$8:$A$705,0),3))</f>
        <v>Oferta 4</v>
      </c>
      <c r="C18" s="55">
        <v>193745</v>
      </c>
      <c r="D18" s="55">
        <f t="shared" ref="D18:H18" si="15">C18*1.01</f>
        <v>195682.45</v>
      </c>
      <c r="E18" s="55">
        <f t="shared" si="15"/>
        <v>197639.2745</v>
      </c>
      <c r="F18" s="55">
        <f t="shared" si="15"/>
        <v>199615.66724499999</v>
      </c>
      <c r="G18" s="55">
        <f t="shared" si="15"/>
        <v>201611.82391745</v>
      </c>
      <c r="H18" s="55">
        <f t="shared" si="15"/>
        <v>203627.94215662451</v>
      </c>
      <c r="I18" s="56">
        <f t="shared" si="5"/>
        <v>198653.69296984575</v>
      </c>
      <c r="K18" s="58">
        <f t="shared" si="6"/>
        <v>2</v>
      </c>
      <c r="L18" s="81">
        <f t="shared" si="7"/>
        <v>3.0276767497613422E-2</v>
      </c>
      <c r="N18" s="82">
        <v>14981.460797871248</v>
      </c>
      <c r="O18" s="82">
        <f t="shared" ref="O18:S18" si="16">N18*1.01</f>
        <v>15131.275405849961</v>
      </c>
      <c r="P18" s="82">
        <f t="shared" si="16"/>
        <v>15282.588159908461</v>
      </c>
      <c r="Q18" s="82">
        <f t="shared" si="16"/>
        <v>15435.414041507545</v>
      </c>
      <c r="R18" s="82">
        <f t="shared" si="16"/>
        <v>15589.768181922622</v>
      </c>
      <c r="S18" s="82">
        <f t="shared" si="16"/>
        <v>15745.665863741848</v>
      </c>
      <c r="T18" s="56">
        <f t="shared" si="9"/>
        <v>15361.028741800279</v>
      </c>
      <c r="V18" s="58">
        <f t="shared" si="10"/>
        <v>3</v>
      </c>
      <c r="W18" s="81">
        <f t="shared" si="11"/>
        <v>0.13611471083651316</v>
      </c>
      <c r="Y18" s="60"/>
    </row>
    <row r="19" spans="1:25" x14ac:dyDescent="0.25">
      <c r="A19" s="58">
        <f t="shared" si="12"/>
        <v>5</v>
      </c>
      <c r="B19" s="42" t="str">
        <f>IF(INDEX('Consolidado Resultados'!$A$8:$L$705,MATCH('Ofertas insignia'!$A19,'Consolidado Resultados'!$A$8:$A$705,0),3)=0,"",INDEX('Consolidado Resultados'!$A$8:$L$705,MATCH('Ofertas insignia'!$A19,'Consolidado Resultados'!$A$8:$A$705,0),3))</f>
        <v/>
      </c>
      <c r="C19" s="55">
        <v>90502</v>
      </c>
      <c r="D19" s="55">
        <f t="shared" ref="D19:H19" si="17">C19*1.01</f>
        <v>91407.02</v>
      </c>
      <c r="E19" s="55">
        <f t="shared" si="17"/>
        <v>92321.090200000006</v>
      </c>
      <c r="F19" s="55">
        <f t="shared" si="17"/>
        <v>93244.301102000012</v>
      </c>
      <c r="G19" s="55">
        <f t="shared" si="17"/>
        <v>94176.744113020017</v>
      </c>
      <c r="H19" s="55">
        <f t="shared" si="17"/>
        <v>95118.511554150216</v>
      </c>
      <c r="I19" s="56" t="str">
        <f t="shared" si="5"/>
        <v/>
      </c>
      <c r="K19" s="58" t="str">
        <f t="shared" si="6"/>
        <v/>
      </c>
      <c r="L19" s="81" t="str">
        <f t="shared" si="7"/>
        <v/>
      </c>
      <c r="N19" s="82">
        <v>20681.331520635635</v>
      </c>
      <c r="O19" s="82">
        <f t="shared" ref="O19:S19" si="18">N19*1.01</f>
        <v>20888.144835841991</v>
      </c>
      <c r="P19" s="82">
        <f t="shared" si="18"/>
        <v>21097.026284200412</v>
      </c>
      <c r="Q19" s="82">
        <f t="shared" si="18"/>
        <v>21307.996547042418</v>
      </c>
      <c r="R19" s="82">
        <f t="shared" si="18"/>
        <v>21521.076512512842</v>
      </c>
      <c r="S19" s="82">
        <f t="shared" si="18"/>
        <v>21736.28727763797</v>
      </c>
      <c r="T19" s="56" t="str">
        <f t="shared" si="9"/>
        <v/>
      </c>
      <c r="V19" s="58" t="str">
        <f t="shared" si="10"/>
        <v/>
      </c>
      <c r="W19" s="81" t="str">
        <f t="shared" si="11"/>
        <v/>
      </c>
      <c r="Y19" s="60"/>
    </row>
    <row r="20" spans="1:25" x14ac:dyDescent="0.25">
      <c r="A20" s="58">
        <f t="shared" si="12"/>
        <v>6</v>
      </c>
      <c r="B20" s="42" t="str">
        <f>IF(INDEX('Consolidado Resultados'!$A$8:$L$705,MATCH('Ofertas insignia'!$A20,'Consolidado Resultados'!$A$8:$A$705,0),3)=0,"",INDEX('Consolidado Resultados'!$A$8:$L$705,MATCH('Ofertas insignia'!$A20,'Consolidado Resultados'!$A$8:$A$705,0),3))</f>
        <v/>
      </c>
      <c r="C20" s="13"/>
      <c r="D20" s="13"/>
      <c r="I20" s="56" t="str">
        <f t="shared" si="5"/>
        <v/>
      </c>
      <c r="K20" s="58" t="str">
        <f t="shared" si="6"/>
        <v/>
      </c>
      <c r="L20" s="81" t="str">
        <f t="shared" si="7"/>
        <v/>
      </c>
      <c r="T20" s="56" t="str">
        <f t="shared" si="9"/>
        <v/>
      </c>
      <c r="V20" s="58" t="str">
        <f t="shared" si="10"/>
        <v/>
      </c>
      <c r="W20" s="81" t="str">
        <f t="shared" si="11"/>
        <v/>
      </c>
      <c r="Y20" s="60"/>
    </row>
    <row r="21" spans="1:25" x14ac:dyDescent="0.25">
      <c r="A21" s="58">
        <f t="shared" si="12"/>
        <v>7</v>
      </c>
      <c r="B21" s="42" t="str">
        <f>IF(INDEX('Consolidado Resultados'!$A$8:$L$705,MATCH('Ofertas insignia'!$A21,'Consolidado Resultados'!$A$8:$A$705,0),3)=0,"",INDEX('Consolidado Resultados'!$A$8:$L$705,MATCH('Ofertas insignia'!$A21,'Consolidado Resultados'!$A$8:$A$705,0),3))</f>
        <v/>
      </c>
      <c r="C21" s="13"/>
      <c r="D21" s="13"/>
      <c r="I21" s="56" t="str">
        <f t="shared" si="5"/>
        <v/>
      </c>
      <c r="K21" s="58" t="str">
        <f t="shared" si="6"/>
        <v/>
      </c>
      <c r="L21" s="81" t="str">
        <f t="shared" si="7"/>
        <v/>
      </c>
      <c r="T21" s="56" t="str">
        <f t="shared" si="9"/>
        <v/>
      </c>
      <c r="V21" s="58" t="str">
        <f t="shared" si="10"/>
        <v/>
      </c>
      <c r="W21" s="81" t="str">
        <f t="shared" si="11"/>
        <v/>
      </c>
      <c r="Y21" s="60"/>
    </row>
    <row r="22" spans="1:25" x14ac:dyDescent="0.25">
      <c r="A22" s="58">
        <f t="shared" si="12"/>
        <v>8</v>
      </c>
      <c r="B22" s="42" t="str">
        <f>IF(INDEX('Consolidado Resultados'!$A$8:$L$705,MATCH('Ofertas insignia'!$A22,'Consolidado Resultados'!$A$8:$A$705,0),3)=0,"",INDEX('Consolidado Resultados'!$A$8:$L$705,MATCH('Ofertas insignia'!$A22,'Consolidado Resultados'!$A$8:$A$705,0),3))</f>
        <v/>
      </c>
      <c r="C22" s="13"/>
      <c r="D22" s="13"/>
      <c r="I22" s="56" t="str">
        <f t="shared" si="5"/>
        <v/>
      </c>
      <c r="K22" s="58" t="str">
        <f t="shared" si="6"/>
        <v/>
      </c>
      <c r="L22" s="81" t="str">
        <f t="shared" si="7"/>
        <v/>
      </c>
      <c r="T22" s="56" t="str">
        <f t="shared" si="9"/>
        <v/>
      </c>
      <c r="V22" s="58" t="str">
        <f t="shared" si="10"/>
        <v/>
      </c>
      <c r="W22" s="81" t="str">
        <f t="shared" si="11"/>
        <v/>
      </c>
      <c r="Y22" s="60"/>
    </row>
    <row r="23" spans="1:25" x14ac:dyDescent="0.25">
      <c r="A23" s="58">
        <f t="shared" si="12"/>
        <v>9</v>
      </c>
      <c r="B23" s="42" t="str">
        <f>IF(INDEX('Consolidado Resultados'!$A$8:$L$705,MATCH('Ofertas insignia'!$A23,'Consolidado Resultados'!$A$8:$A$705,0),3)=0,"",INDEX('Consolidado Resultados'!$A$8:$L$705,MATCH('Ofertas insignia'!$A23,'Consolidado Resultados'!$A$8:$A$705,0),3))</f>
        <v/>
      </c>
      <c r="C23" s="13"/>
      <c r="D23" s="13"/>
      <c r="I23" s="56" t="str">
        <f t="shared" si="5"/>
        <v/>
      </c>
      <c r="K23" s="58" t="str">
        <f t="shared" si="6"/>
        <v/>
      </c>
      <c r="L23" s="81" t="str">
        <f t="shared" si="7"/>
        <v/>
      </c>
      <c r="T23" s="56" t="str">
        <f t="shared" si="9"/>
        <v/>
      </c>
      <c r="V23" s="58" t="str">
        <f t="shared" si="10"/>
        <v/>
      </c>
      <c r="W23" s="81" t="str">
        <f t="shared" si="11"/>
        <v/>
      </c>
      <c r="Y23" s="60" t="str">
        <f>IFERROR(RANK(#REF!,#REF!),"")</f>
        <v/>
      </c>
    </row>
    <row r="24" spans="1:25" x14ac:dyDescent="0.25">
      <c r="A24" s="58">
        <f t="shared" si="12"/>
        <v>10</v>
      </c>
      <c r="B24" s="42" t="str">
        <f>IF(INDEX('Consolidado Resultados'!$A$8:$L$705,MATCH('Ofertas insignia'!$A24,'Consolidado Resultados'!$A$8:$A$705,0),3)=0,"",INDEX('Consolidado Resultados'!$A$8:$L$705,MATCH('Ofertas insignia'!$A24,'Consolidado Resultados'!$A$8:$A$705,0),3))</f>
        <v/>
      </c>
      <c r="C24" s="13"/>
      <c r="D24" s="13"/>
      <c r="I24" s="56" t="str">
        <f t="shared" si="5"/>
        <v/>
      </c>
      <c r="K24" s="58" t="str">
        <f t="shared" si="6"/>
        <v/>
      </c>
      <c r="L24" s="81" t="str">
        <f t="shared" si="7"/>
        <v/>
      </c>
      <c r="T24" s="56" t="str">
        <f t="shared" si="9"/>
        <v/>
      </c>
      <c r="V24" s="58" t="str">
        <f t="shared" si="10"/>
        <v/>
      </c>
      <c r="W24" s="81" t="str">
        <f t="shared" si="11"/>
        <v/>
      </c>
      <c r="Y24" s="60" t="str">
        <f>IFERROR(RANK(#REF!,#REF!),"")</f>
        <v/>
      </c>
    </row>
    <row r="25" spans="1:25" x14ac:dyDescent="0.25">
      <c r="A25" s="58">
        <f t="shared" si="12"/>
        <v>11</v>
      </c>
      <c r="B25" s="42" t="str">
        <f>IF(INDEX('Consolidado Resultados'!$A$8:$L$705,MATCH('Ofertas insignia'!$A25,'Consolidado Resultados'!$A$8:$A$705,0),3)=0,"",INDEX('Consolidado Resultados'!$A$8:$L$705,MATCH('Ofertas insignia'!$A25,'Consolidado Resultados'!$A$8:$A$705,0),3))</f>
        <v/>
      </c>
      <c r="C25" s="13"/>
      <c r="D25" s="13"/>
      <c r="I25" s="56" t="str">
        <f t="shared" si="5"/>
        <v/>
      </c>
      <c r="K25" s="58" t="str">
        <f t="shared" si="6"/>
        <v/>
      </c>
      <c r="L25" s="81" t="str">
        <f t="shared" si="7"/>
        <v/>
      </c>
      <c r="T25" s="56" t="str">
        <f t="shared" si="9"/>
        <v/>
      </c>
      <c r="V25" s="58" t="str">
        <f t="shared" si="10"/>
        <v/>
      </c>
      <c r="W25" s="81" t="str">
        <f t="shared" si="11"/>
        <v/>
      </c>
      <c r="Y25" s="60" t="str">
        <f>IFERROR(RANK(#REF!,#REF!),"")</f>
        <v/>
      </c>
    </row>
    <row r="26" spans="1:25" x14ac:dyDescent="0.25">
      <c r="A26" s="58">
        <f t="shared" si="12"/>
        <v>12</v>
      </c>
      <c r="B26" s="42" t="str">
        <f>IF(INDEX('Consolidado Resultados'!$A$8:$L$705,MATCH('Ofertas insignia'!$A26,'Consolidado Resultados'!$A$8:$A$705,0),3)=0,"",INDEX('Consolidado Resultados'!$A$8:$L$705,MATCH('Ofertas insignia'!$A26,'Consolidado Resultados'!$A$8:$A$705,0),3))</f>
        <v/>
      </c>
      <c r="C26" s="13"/>
      <c r="D26" s="13"/>
      <c r="I26" s="56" t="str">
        <f t="shared" si="5"/>
        <v/>
      </c>
      <c r="K26" s="58" t="str">
        <f t="shared" si="6"/>
        <v/>
      </c>
      <c r="L26" s="81" t="str">
        <f t="shared" si="7"/>
        <v/>
      </c>
      <c r="T26" s="56" t="str">
        <f t="shared" si="9"/>
        <v/>
      </c>
      <c r="V26" s="58" t="str">
        <f t="shared" si="10"/>
        <v/>
      </c>
      <c r="W26" s="81" t="str">
        <f t="shared" si="11"/>
        <v/>
      </c>
      <c r="Y26" s="60" t="str">
        <f>IFERROR(RANK(#REF!,#REF!),"")</f>
        <v/>
      </c>
    </row>
    <row r="27" spans="1:25" x14ac:dyDescent="0.25">
      <c r="A27" s="58">
        <f t="shared" si="12"/>
        <v>13</v>
      </c>
      <c r="B27" s="42" t="str">
        <f>IF(INDEX('Consolidado Resultados'!$A$8:$L$705,MATCH('Ofertas insignia'!$A27,'Consolidado Resultados'!$A$8:$A$705,0),3)=0,"",INDEX('Consolidado Resultados'!$A$8:$L$705,MATCH('Ofertas insignia'!$A27,'Consolidado Resultados'!$A$8:$A$705,0),3))</f>
        <v/>
      </c>
      <c r="C27" s="13"/>
      <c r="D27" s="13"/>
      <c r="I27" s="56" t="str">
        <f t="shared" si="5"/>
        <v/>
      </c>
      <c r="K27" s="58" t="str">
        <f t="shared" si="6"/>
        <v/>
      </c>
      <c r="L27" s="81" t="str">
        <f t="shared" si="7"/>
        <v/>
      </c>
      <c r="T27" s="56" t="str">
        <f t="shared" si="9"/>
        <v/>
      </c>
      <c r="V27" s="58" t="str">
        <f t="shared" si="10"/>
        <v/>
      </c>
      <c r="W27" s="81" t="str">
        <f t="shared" si="11"/>
        <v/>
      </c>
      <c r="Y27" s="60" t="str">
        <f>IFERROR(RANK(#REF!,#REF!),"")</f>
        <v/>
      </c>
    </row>
    <row r="28" spans="1:25" x14ac:dyDescent="0.25">
      <c r="A28" s="58">
        <f t="shared" si="12"/>
        <v>14</v>
      </c>
      <c r="B28" s="42" t="str">
        <f>IF(INDEX('Consolidado Resultados'!$A$8:$L$705,MATCH('Ofertas insignia'!$A28,'Consolidado Resultados'!$A$8:$A$705,0),3)=0,"",INDEX('Consolidado Resultados'!$A$8:$L$705,MATCH('Ofertas insignia'!$A28,'Consolidado Resultados'!$A$8:$A$705,0),3))</f>
        <v/>
      </c>
      <c r="C28" s="13"/>
      <c r="D28" s="13"/>
      <c r="I28" s="56" t="str">
        <f t="shared" si="5"/>
        <v/>
      </c>
      <c r="K28" s="58" t="str">
        <f t="shared" si="6"/>
        <v/>
      </c>
      <c r="L28" s="81" t="str">
        <f t="shared" si="7"/>
        <v/>
      </c>
      <c r="T28" s="56" t="str">
        <f t="shared" si="9"/>
        <v/>
      </c>
      <c r="V28" s="58" t="str">
        <f t="shared" si="10"/>
        <v/>
      </c>
      <c r="W28" s="81" t="str">
        <f t="shared" si="11"/>
        <v/>
      </c>
      <c r="Y28" s="60" t="str">
        <f>IFERROR(RANK(#REF!,#REF!),"")</f>
        <v/>
      </c>
    </row>
    <row r="29" spans="1:25" x14ac:dyDescent="0.25">
      <c r="A29" s="58">
        <f t="shared" si="12"/>
        <v>15</v>
      </c>
      <c r="B29" s="42" t="str">
        <f>IF(INDEX('Consolidado Resultados'!$A$8:$L$705,MATCH('Ofertas insignia'!$A29,'Consolidado Resultados'!$A$8:$A$705,0),3)=0,"",INDEX('Consolidado Resultados'!$A$8:$L$705,MATCH('Ofertas insignia'!$A29,'Consolidado Resultados'!$A$8:$A$705,0),3))</f>
        <v/>
      </c>
      <c r="C29" s="13"/>
      <c r="D29" s="13"/>
      <c r="I29" s="56" t="str">
        <f t="shared" si="5"/>
        <v/>
      </c>
      <c r="K29" s="58" t="str">
        <f t="shared" si="6"/>
        <v/>
      </c>
      <c r="L29" s="81" t="str">
        <f t="shared" si="7"/>
        <v/>
      </c>
      <c r="T29" s="56" t="str">
        <f t="shared" si="9"/>
        <v/>
      </c>
      <c r="V29" s="58" t="str">
        <f t="shared" si="10"/>
        <v/>
      </c>
      <c r="W29" s="81" t="str">
        <f t="shared" si="11"/>
        <v/>
      </c>
      <c r="Y29" s="60" t="str">
        <f>IFERROR(RANK(#REF!,#REF!),"")</f>
        <v/>
      </c>
    </row>
    <row r="30" spans="1:25" x14ac:dyDescent="0.25">
      <c r="A30" s="58">
        <f t="shared" si="12"/>
        <v>16</v>
      </c>
      <c r="B30" s="42" t="str">
        <f>IF(INDEX('Consolidado Resultados'!$A$8:$L$705,MATCH('Ofertas insignia'!$A30,'Consolidado Resultados'!$A$8:$A$705,0),3)=0,"",INDEX('Consolidado Resultados'!$A$8:$L$705,MATCH('Ofertas insignia'!$A30,'Consolidado Resultados'!$A$8:$A$705,0),3))</f>
        <v/>
      </c>
      <c r="C30" s="13"/>
      <c r="D30" s="13"/>
      <c r="I30" s="56" t="str">
        <f t="shared" si="5"/>
        <v/>
      </c>
      <c r="K30" s="58" t="str">
        <f t="shared" si="6"/>
        <v/>
      </c>
      <c r="L30" s="81" t="str">
        <f t="shared" si="7"/>
        <v/>
      </c>
      <c r="T30" s="56" t="str">
        <f t="shared" si="9"/>
        <v/>
      </c>
      <c r="V30" s="58" t="str">
        <f t="shared" si="10"/>
        <v/>
      </c>
      <c r="W30" s="81" t="str">
        <f t="shared" si="11"/>
        <v/>
      </c>
      <c r="Y30" s="60" t="str">
        <f>IFERROR(RANK(#REF!,#REF!),"")</f>
        <v/>
      </c>
    </row>
    <row r="31" spans="1:25" x14ac:dyDescent="0.25">
      <c r="A31" s="58">
        <f t="shared" si="12"/>
        <v>17</v>
      </c>
      <c r="B31" s="42" t="str">
        <f>IF(INDEX('Consolidado Resultados'!$A$8:$L$705,MATCH('Ofertas insignia'!$A31,'Consolidado Resultados'!$A$8:$A$705,0),3)=0,"",INDEX('Consolidado Resultados'!$A$8:$L$705,MATCH('Ofertas insignia'!$A31,'Consolidado Resultados'!$A$8:$A$705,0),3))</f>
        <v/>
      </c>
      <c r="C31" s="13"/>
      <c r="D31" s="13"/>
      <c r="I31" s="56" t="str">
        <f t="shared" si="5"/>
        <v/>
      </c>
      <c r="K31" s="58" t="str">
        <f t="shared" si="6"/>
        <v/>
      </c>
      <c r="L31" s="81" t="str">
        <f t="shared" si="7"/>
        <v/>
      </c>
      <c r="T31" s="56" t="str">
        <f t="shared" si="9"/>
        <v/>
      </c>
      <c r="V31" s="58" t="str">
        <f t="shared" si="10"/>
        <v/>
      </c>
      <c r="W31" s="81" t="str">
        <f t="shared" si="11"/>
        <v/>
      </c>
      <c r="Y31" s="60" t="str">
        <f>IFERROR(RANK(#REF!,#REF!),"")</f>
        <v/>
      </c>
    </row>
    <row r="32" spans="1:25" x14ac:dyDescent="0.25">
      <c r="A32" s="58">
        <f t="shared" si="12"/>
        <v>18</v>
      </c>
      <c r="B32" s="42" t="str">
        <f>IF(INDEX('Consolidado Resultados'!$A$8:$L$705,MATCH('Ofertas insignia'!$A32,'Consolidado Resultados'!$A$8:$A$705,0),3)=0,"",INDEX('Consolidado Resultados'!$A$8:$L$705,MATCH('Ofertas insignia'!$A32,'Consolidado Resultados'!$A$8:$A$705,0),3))</f>
        <v/>
      </c>
      <c r="C32" s="13"/>
      <c r="D32" s="13"/>
      <c r="I32" s="56" t="str">
        <f t="shared" si="5"/>
        <v/>
      </c>
      <c r="K32" s="58" t="str">
        <f t="shared" si="6"/>
        <v/>
      </c>
      <c r="L32" s="81" t="str">
        <f t="shared" si="7"/>
        <v/>
      </c>
      <c r="T32" s="56" t="str">
        <f t="shared" si="9"/>
        <v/>
      </c>
      <c r="V32" s="58" t="str">
        <f t="shared" si="10"/>
        <v/>
      </c>
      <c r="W32" s="81" t="str">
        <f t="shared" si="11"/>
        <v/>
      </c>
      <c r="Y32" s="60" t="str">
        <f>IFERROR(RANK(#REF!,#REF!),"")</f>
        <v/>
      </c>
    </row>
    <row r="33" spans="1:25" x14ac:dyDescent="0.25">
      <c r="A33" s="58">
        <f t="shared" si="12"/>
        <v>19</v>
      </c>
      <c r="B33" s="42" t="str">
        <f>IF(INDEX('Consolidado Resultados'!$A$8:$L$705,MATCH('Ofertas insignia'!$A33,'Consolidado Resultados'!$A$8:$A$705,0),3)=0,"",INDEX('Consolidado Resultados'!$A$8:$L$705,MATCH('Ofertas insignia'!$A33,'Consolidado Resultados'!$A$8:$A$705,0),3))</f>
        <v/>
      </c>
      <c r="C33" s="13"/>
      <c r="D33" s="13"/>
      <c r="I33" s="56" t="str">
        <f t="shared" si="5"/>
        <v/>
      </c>
      <c r="K33" s="58" t="str">
        <f t="shared" si="6"/>
        <v/>
      </c>
      <c r="L33" s="81" t="str">
        <f t="shared" si="7"/>
        <v/>
      </c>
      <c r="T33" s="56" t="str">
        <f t="shared" si="9"/>
        <v/>
      </c>
      <c r="V33" s="58" t="str">
        <f t="shared" si="10"/>
        <v/>
      </c>
      <c r="W33" s="81" t="str">
        <f t="shared" si="11"/>
        <v/>
      </c>
      <c r="Y33" s="60" t="str">
        <f>IFERROR(RANK(#REF!,#REF!),"")</f>
        <v/>
      </c>
    </row>
    <row r="34" spans="1:25" x14ac:dyDescent="0.25">
      <c r="A34" s="58">
        <f t="shared" si="12"/>
        <v>20</v>
      </c>
      <c r="B34" s="42" t="str">
        <f>IF(INDEX('Consolidado Resultados'!$A$8:$L$705,MATCH('Ofertas insignia'!$A34,'Consolidado Resultados'!$A$8:$A$705,0),3)=0,"",INDEX('Consolidado Resultados'!$A$8:$L$705,MATCH('Ofertas insignia'!$A34,'Consolidado Resultados'!$A$8:$A$705,0),3))</f>
        <v/>
      </c>
      <c r="C34" s="13"/>
      <c r="D34" s="13"/>
      <c r="I34" s="56" t="str">
        <f t="shared" si="5"/>
        <v/>
      </c>
      <c r="K34" s="58" t="str">
        <f t="shared" si="6"/>
        <v/>
      </c>
      <c r="L34" s="81" t="str">
        <f t="shared" si="7"/>
        <v/>
      </c>
      <c r="T34" s="56" t="str">
        <f t="shared" si="9"/>
        <v/>
      </c>
      <c r="V34" s="58" t="str">
        <f t="shared" si="10"/>
        <v/>
      </c>
      <c r="W34" s="81" t="str">
        <f t="shared" si="11"/>
        <v/>
      </c>
      <c r="Y34" s="60" t="str">
        <f>IFERROR(RANK(#REF!,#REF!),"")</f>
        <v/>
      </c>
    </row>
    <row r="35" spans="1:25" x14ac:dyDescent="0.25">
      <c r="A35" s="58">
        <f t="shared" si="12"/>
        <v>21</v>
      </c>
      <c r="B35" s="42" t="str">
        <f>IF(INDEX('Consolidado Resultados'!$A$8:$L$705,MATCH('Ofertas insignia'!$A35,'Consolidado Resultados'!$A$8:$A$705,0),3)=0,"",INDEX('Consolidado Resultados'!$A$8:$L$705,MATCH('Ofertas insignia'!$A35,'Consolidado Resultados'!$A$8:$A$705,0),3))</f>
        <v/>
      </c>
      <c r="C35" s="13"/>
      <c r="D35" s="13"/>
      <c r="I35" s="56" t="str">
        <f t="shared" si="5"/>
        <v/>
      </c>
      <c r="K35" s="58" t="str">
        <f t="shared" si="6"/>
        <v/>
      </c>
      <c r="L35" s="81" t="str">
        <f t="shared" si="7"/>
        <v/>
      </c>
      <c r="T35" s="56" t="str">
        <f t="shared" si="9"/>
        <v/>
      </c>
      <c r="V35" s="58" t="str">
        <f t="shared" si="10"/>
        <v/>
      </c>
      <c r="W35" s="81" t="str">
        <f t="shared" si="11"/>
        <v/>
      </c>
      <c r="Y35" s="60" t="str">
        <f>IFERROR(RANK(#REF!,#REF!),"")</f>
        <v/>
      </c>
    </row>
    <row r="36" spans="1:25" x14ac:dyDescent="0.25">
      <c r="A36" s="58">
        <f t="shared" si="12"/>
        <v>22</v>
      </c>
      <c r="B36" s="42" t="str">
        <f>IF(INDEX('Consolidado Resultados'!$A$8:$L$705,MATCH('Ofertas insignia'!$A36,'Consolidado Resultados'!$A$8:$A$705,0),3)=0,"",INDEX('Consolidado Resultados'!$A$8:$L$705,MATCH('Ofertas insignia'!$A36,'Consolidado Resultados'!$A$8:$A$705,0),3))</f>
        <v/>
      </c>
      <c r="C36" s="13"/>
      <c r="D36" s="13"/>
      <c r="I36" s="56" t="str">
        <f t="shared" si="5"/>
        <v/>
      </c>
      <c r="K36" s="58" t="str">
        <f t="shared" si="6"/>
        <v/>
      </c>
      <c r="L36" s="81" t="str">
        <f t="shared" si="7"/>
        <v/>
      </c>
      <c r="T36" s="56" t="str">
        <f t="shared" si="9"/>
        <v/>
      </c>
      <c r="V36" s="58" t="str">
        <f t="shared" si="10"/>
        <v/>
      </c>
      <c r="W36" s="81" t="str">
        <f t="shared" si="11"/>
        <v/>
      </c>
      <c r="Y36" s="60" t="str">
        <f>IFERROR(RANK(#REF!,#REF!),"")</f>
        <v/>
      </c>
    </row>
    <row r="37" spans="1:25" x14ac:dyDescent="0.25">
      <c r="A37" s="58">
        <f t="shared" si="12"/>
        <v>23</v>
      </c>
      <c r="B37" s="42" t="str">
        <f>IF(INDEX('Consolidado Resultados'!$A$8:$L$705,MATCH('Ofertas insignia'!$A37,'Consolidado Resultados'!$A$8:$A$705,0),3)=0,"",INDEX('Consolidado Resultados'!$A$8:$L$705,MATCH('Ofertas insignia'!$A37,'Consolidado Resultados'!$A$8:$A$705,0),3))</f>
        <v/>
      </c>
      <c r="C37" s="13"/>
      <c r="D37" s="13"/>
      <c r="I37" s="56" t="str">
        <f t="shared" si="5"/>
        <v/>
      </c>
      <c r="K37" s="58" t="str">
        <f t="shared" si="6"/>
        <v/>
      </c>
      <c r="L37" s="81" t="str">
        <f t="shared" si="7"/>
        <v/>
      </c>
      <c r="T37" s="56" t="str">
        <f t="shared" si="9"/>
        <v/>
      </c>
      <c r="V37" s="58" t="str">
        <f t="shared" si="10"/>
        <v/>
      </c>
      <c r="W37" s="81" t="str">
        <f t="shared" si="11"/>
        <v/>
      </c>
      <c r="Y37" s="60" t="str">
        <f>IFERROR(RANK(#REF!,#REF!),"")</f>
        <v/>
      </c>
    </row>
    <row r="38" spans="1:25" x14ac:dyDescent="0.25">
      <c r="A38" s="58">
        <f t="shared" si="12"/>
        <v>24</v>
      </c>
      <c r="B38" s="42" t="str">
        <f>IF(INDEX('Consolidado Resultados'!$A$8:$L$705,MATCH('Ofertas insignia'!$A38,'Consolidado Resultados'!$A$8:$A$705,0),3)=0,"",INDEX('Consolidado Resultados'!$A$8:$L$705,MATCH('Ofertas insignia'!$A38,'Consolidado Resultados'!$A$8:$A$705,0),3))</f>
        <v/>
      </c>
      <c r="C38" s="13"/>
      <c r="D38" s="13"/>
      <c r="I38" s="56" t="str">
        <f t="shared" si="5"/>
        <v/>
      </c>
      <c r="K38" s="58" t="str">
        <f t="shared" si="6"/>
        <v/>
      </c>
      <c r="L38" s="81" t="str">
        <f t="shared" si="7"/>
        <v/>
      </c>
      <c r="T38" s="56" t="str">
        <f t="shared" si="9"/>
        <v/>
      </c>
      <c r="V38" s="58" t="str">
        <f t="shared" si="10"/>
        <v/>
      </c>
      <c r="W38" s="81" t="str">
        <f t="shared" si="11"/>
        <v/>
      </c>
      <c r="Y38" s="60" t="str">
        <f>IFERROR(RANK(#REF!,#REF!),"")</f>
        <v/>
      </c>
    </row>
    <row r="39" spans="1:25" x14ac:dyDescent="0.25">
      <c r="A39" s="58">
        <f t="shared" si="12"/>
        <v>25</v>
      </c>
      <c r="B39" s="42" t="str">
        <f>IF(INDEX('Consolidado Resultados'!$A$8:$L$705,MATCH('Ofertas insignia'!$A39,'Consolidado Resultados'!$A$8:$A$705,0),3)=0,"",INDEX('Consolidado Resultados'!$A$8:$L$705,MATCH('Ofertas insignia'!$A39,'Consolidado Resultados'!$A$8:$A$705,0),3))</f>
        <v/>
      </c>
      <c r="C39" s="13"/>
      <c r="D39" s="13"/>
      <c r="I39" s="56" t="str">
        <f t="shared" si="5"/>
        <v/>
      </c>
      <c r="K39" s="58" t="str">
        <f t="shared" si="6"/>
        <v/>
      </c>
      <c r="L39" s="81" t="str">
        <f t="shared" si="7"/>
        <v/>
      </c>
      <c r="T39" s="56" t="str">
        <f t="shared" si="9"/>
        <v/>
      </c>
      <c r="V39" s="58" t="str">
        <f t="shared" si="10"/>
        <v/>
      </c>
      <c r="W39" s="81" t="str">
        <f t="shared" si="11"/>
        <v/>
      </c>
      <c r="Y39" s="60" t="str">
        <f>IFERROR(RANK(#REF!,#REF!),"")</f>
        <v/>
      </c>
    </row>
    <row r="40" spans="1:25" x14ac:dyDescent="0.25">
      <c r="A40" s="58">
        <f t="shared" si="12"/>
        <v>26</v>
      </c>
      <c r="B40" s="42" t="str">
        <f>IF(INDEX('Consolidado Resultados'!$A$8:$L$705,MATCH('Ofertas insignia'!$A40,'Consolidado Resultados'!$A$8:$A$705,0),3)=0,"",INDEX('Consolidado Resultados'!$A$8:$L$705,MATCH('Ofertas insignia'!$A40,'Consolidado Resultados'!$A$8:$A$705,0),3))</f>
        <v/>
      </c>
      <c r="C40" s="13"/>
      <c r="D40" s="13"/>
      <c r="I40" s="56" t="str">
        <f t="shared" si="5"/>
        <v/>
      </c>
      <c r="K40" s="58" t="str">
        <f t="shared" si="6"/>
        <v/>
      </c>
      <c r="L40" s="81" t="str">
        <f t="shared" si="7"/>
        <v/>
      </c>
      <c r="T40" s="56" t="str">
        <f t="shared" si="9"/>
        <v/>
      </c>
      <c r="V40" s="58" t="str">
        <f t="shared" si="10"/>
        <v/>
      </c>
      <c r="W40" s="81" t="str">
        <f t="shared" si="11"/>
        <v/>
      </c>
      <c r="Y40" s="60" t="str">
        <f>IFERROR(RANK(#REF!,#REF!),"")</f>
        <v/>
      </c>
    </row>
    <row r="41" spans="1:25" x14ac:dyDescent="0.25">
      <c r="A41" s="58">
        <f t="shared" si="12"/>
        <v>27</v>
      </c>
      <c r="B41" s="42" t="str">
        <f>IF(INDEX('Consolidado Resultados'!$A$8:$L$705,MATCH('Ofertas insignia'!$A41,'Consolidado Resultados'!$A$8:$A$705,0),3)=0,"",INDEX('Consolidado Resultados'!$A$8:$L$705,MATCH('Ofertas insignia'!$A41,'Consolidado Resultados'!$A$8:$A$705,0),3))</f>
        <v/>
      </c>
      <c r="C41" s="13"/>
      <c r="D41" s="13"/>
      <c r="I41" s="56" t="str">
        <f t="shared" si="5"/>
        <v/>
      </c>
      <c r="K41" s="58" t="str">
        <f t="shared" si="6"/>
        <v/>
      </c>
      <c r="L41" s="81" t="str">
        <f t="shared" si="7"/>
        <v/>
      </c>
      <c r="T41" s="56" t="str">
        <f t="shared" si="9"/>
        <v/>
      </c>
      <c r="V41" s="58" t="str">
        <f t="shared" si="10"/>
        <v/>
      </c>
      <c r="W41" s="81" t="str">
        <f t="shared" si="11"/>
        <v/>
      </c>
      <c r="Y41" s="60" t="str">
        <f>IFERROR(RANK(#REF!,#REF!),"")</f>
        <v/>
      </c>
    </row>
    <row r="42" spans="1:25" x14ac:dyDescent="0.25">
      <c r="A42" s="58">
        <f t="shared" si="12"/>
        <v>28</v>
      </c>
      <c r="B42" s="42" t="str">
        <f>IF(INDEX('Consolidado Resultados'!$A$8:$L$705,MATCH('Ofertas insignia'!$A42,'Consolidado Resultados'!$A$8:$A$705,0),3)=0,"",INDEX('Consolidado Resultados'!$A$8:$L$705,MATCH('Ofertas insignia'!$A42,'Consolidado Resultados'!$A$8:$A$705,0),3))</f>
        <v/>
      </c>
      <c r="C42" s="13"/>
      <c r="D42" s="13"/>
      <c r="I42" s="56" t="str">
        <f t="shared" si="5"/>
        <v/>
      </c>
      <c r="K42" s="58" t="str">
        <f t="shared" si="6"/>
        <v/>
      </c>
      <c r="L42" s="81" t="str">
        <f t="shared" si="7"/>
        <v/>
      </c>
      <c r="T42" s="56" t="str">
        <f t="shared" si="9"/>
        <v/>
      </c>
      <c r="V42" s="58" t="str">
        <f t="shared" si="10"/>
        <v/>
      </c>
      <c r="W42" s="81" t="str">
        <f t="shared" si="11"/>
        <v/>
      </c>
      <c r="Y42" s="60" t="str">
        <f>IFERROR(RANK(#REF!,#REF!),"")</f>
        <v/>
      </c>
    </row>
    <row r="43" spans="1:25" x14ac:dyDescent="0.25">
      <c r="A43" s="58">
        <f t="shared" si="12"/>
        <v>29</v>
      </c>
      <c r="B43" s="42" t="str">
        <f>IF(INDEX('Consolidado Resultados'!$A$8:$L$705,MATCH('Ofertas insignia'!$A43,'Consolidado Resultados'!$A$8:$A$705,0),3)=0,"",INDEX('Consolidado Resultados'!$A$8:$L$705,MATCH('Ofertas insignia'!$A43,'Consolidado Resultados'!$A$8:$A$705,0),3))</f>
        <v/>
      </c>
      <c r="C43" s="13"/>
      <c r="D43" s="13"/>
      <c r="I43" s="56" t="str">
        <f t="shared" si="5"/>
        <v/>
      </c>
      <c r="K43" s="58" t="str">
        <f t="shared" si="6"/>
        <v/>
      </c>
      <c r="L43" s="81" t="str">
        <f t="shared" si="7"/>
        <v/>
      </c>
      <c r="T43" s="56" t="str">
        <f t="shared" si="9"/>
        <v/>
      </c>
      <c r="V43" s="58" t="str">
        <f t="shared" si="10"/>
        <v/>
      </c>
      <c r="W43" s="81" t="str">
        <f t="shared" si="11"/>
        <v/>
      </c>
      <c r="Y43" s="60" t="str">
        <f>IFERROR(RANK(#REF!,#REF!),"")</f>
        <v/>
      </c>
    </row>
    <row r="44" spans="1:25" x14ac:dyDescent="0.25">
      <c r="A44" s="58">
        <f t="shared" si="12"/>
        <v>30</v>
      </c>
      <c r="B44" s="42" t="str">
        <f>IF(INDEX('Consolidado Resultados'!$A$8:$L$705,MATCH('Ofertas insignia'!$A44,'Consolidado Resultados'!$A$8:$A$705,0),3)=0,"",INDEX('Consolidado Resultados'!$A$8:$L$705,MATCH('Ofertas insignia'!$A44,'Consolidado Resultados'!$A$8:$A$705,0),3))</f>
        <v/>
      </c>
      <c r="C44" s="13"/>
      <c r="D44" s="13"/>
      <c r="I44" s="56" t="str">
        <f t="shared" si="5"/>
        <v/>
      </c>
      <c r="K44" s="58" t="str">
        <f t="shared" si="6"/>
        <v/>
      </c>
      <c r="L44" s="81" t="str">
        <f t="shared" si="7"/>
        <v/>
      </c>
      <c r="T44" s="56" t="str">
        <f t="shared" si="9"/>
        <v/>
      </c>
      <c r="V44" s="58" t="str">
        <f t="shared" si="10"/>
        <v/>
      </c>
      <c r="W44" s="81" t="str">
        <f t="shared" si="11"/>
        <v/>
      </c>
      <c r="Y44" s="60" t="str">
        <f>IFERROR(RANK(#REF!,#REF!),"")</f>
        <v/>
      </c>
    </row>
    <row r="45" spans="1:25" x14ac:dyDescent="0.25">
      <c r="A45" s="58">
        <f t="shared" si="12"/>
        <v>31</v>
      </c>
      <c r="B45" s="42" t="str">
        <f>IF(INDEX('Consolidado Resultados'!$A$8:$L$705,MATCH('Ofertas insignia'!$A45,'Consolidado Resultados'!$A$8:$A$705,0),3)=0,"",INDEX('Consolidado Resultados'!$A$8:$L$705,MATCH('Ofertas insignia'!$A45,'Consolidado Resultados'!$A$8:$A$705,0),3))</f>
        <v/>
      </c>
      <c r="C45" s="13"/>
      <c r="D45" s="13"/>
      <c r="I45" s="56" t="str">
        <f t="shared" si="5"/>
        <v/>
      </c>
      <c r="K45" s="58" t="str">
        <f t="shared" si="6"/>
        <v/>
      </c>
      <c r="L45" s="81" t="str">
        <f t="shared" si="7"/>
        <v/>
      </c>
      <c r="T45" s="56" t="str">
        <f t="shared" si="9"/>
        <v/>
      </c>
      <c r="V45" s="58" t="str">
        <f t="shared" si="10"/>
        <v/>
      </c>
      <c r="W45" s="81" t="str">
        <f t="shared" si="11"/>
        <v/>
      </c>
      <c r="Y45" s="60" t="str">
        <f>IFERROR(RANK(#REF!,#REF!),"")</f>
        <v/>
      </c>
    </row>
    <row r="46" spans="1:25" x14ac:dyDescent="0.25">
      <c r="A46" s="58">
        <f t="shared" si="12"/>
        <v>32</v>
      </c>
      <c r="B46" s="42" t="str">
        <f>IF(INDEX('Consolidado Resultados'!$A$8:$L$705,MATCH('Ofertas insignia'!$A46,'Consolidado Resultados'!$A$8:$A$705,0),3)=0,"",INDEX('Consolidado Resultados'!$A$8:$L$705,MATCH('Ofertas insignia'!$A46,'Consolidado Resultados'!$A$8:$A$705,0),3))</f>
        <v/>
      </c>
      <c r="C46" s="13"/>
      <c r="D46" s="13"/>
      <c r="I46" s="56" t="str">
        <f t="shared" si="5"/>
        <v/>
      </c>
      <c r="K46" s="58" t="str">
        <f t="shared" si="6"/>
        <v/>
      </c>
      <c r="L46" s="81" t="str">
        <f t="shared" si="7"/>
        <v/>
      </c>
      <c r="T46" s="56" t="str">
        <f t="shared" si="9"/>
        <v/>
      </c>
      <c r="V46" s="58" t="str">
        <f t="shared" si="10"/>
        <v/>
      </c>
      <c r="W46" s="81" t="str">
        <f t="shared" si="11"/>
        <v/>
      </c>
      <c r="Y46" s="60" t="str">
        <f>IFERROR(RANK(#REF!,#REF!),"")</f>
        <v/>
      </c>
    </row>
    <row r="47" spans="1:25" x14ac:dyDescent="0.25">
      <c r="A47" s="58">
        <f t="shared" si="12"/>
        <v>33</v>
      </c>
      <c r="B47" s="42" t="str">
        <f>IF(INDEX('Consolidado Resultados'!$A$8:$L$705,MATCH('Ofertas insignia'!$A47,'Consolidado Resultados'!$A$8:$A$705,0),3)=0,"",INDEX('Consolidado Resultados'!$A$8:$L$705,MATCH('Ofertas insignia'!$A47,'Consolidado Resultados'!$A$8:$A$705,0),3))</f>
        <v/>
      </c>
      <c r="C47" s="13"/>
      <c r="D47" s="13"/>
      <c r="I47" s="56" t="str">
        <f t="shared" si="5"/>
        <v/>
      </c>
      <c r="K47" s="58" t="str">
        <f t="shared" si="6"/>
        <v/>
      </c>
      <c r="L47" s="81" t="str">
        <f t="shared" si="7"/>
        <v/>
      </c>
      <c r="T47" s="56" t="str">
        <f t="shared" si="9"/>
        <v/>
      </c>
      <c r="V47" s="58" t="str">
        <f t="shared" si="10"/>
        <v/>
      </c>
      <c r="W47" s="81" t="str">
        <f t="shared" si="11"/>
        <v/>
      </c>
      <c r="Y47" s="60" t="str">
        <f>IFERROR(RANK(#REF!,#REF!),"")</f>
        <v/>
      </c>
    </row>
    <row r="48" spans="1:25" x14ac:dyDescent="0.25">
      <c r="A48" s="58">
        <f>A47+1</f>
        <v>34</v>
      </c>
      <c r="B48" s="42" t="str">
        <f>IF(INDEX('Consolidado Resultados'!$A$8:$L$705,MATCH('Ofertas insignia'!$A48,'Consolidado Resultados'!$A$8:$A$705,0),3)=0,"",INDEX('Consolidado Resultados'!$A$8:$L$705,MATCH('Ofertas insignia'!$A48,'Consolidado Resultados'!$A$8:$A$705,0),3))</f>
        <v/>
      </c>
      <c r="C48" s="13"/>
      <c r="D48" s="13"/>
      <c r="I48" s="56" t="str">
        <f t="shared" si="5"/>
        <v/>
      </c>
      <c r="K48" s="58" t="str">
        <f t="shared" si="6"/>
        <v/>
      </c>
      <c r="L48" s="81" t="str">
        <f t="shared" si="7"/>
        <v/>
      </c>
      <c r="T48" s="56" t="str">
        <f t="shared" si="9"/>
        <v/>
      </c>
      <c r="V48" s="58" t="str">
        <f t="shared" si="10"/>
        <v/>
      </c>
      <c r="W48" s="81" t="str">
        <f t="shared" si="11"/>
        <v/>
      </c>
      <c r="Y48" s="60" t="str">
        <f>IFERROR(RANK(#REF!,#REF!),"")</f>
        <v/>
      </c>
    </row>
    <row r="49" spans="1:25" x14ac:dyDescent="0.25">
      <c r="A49" s="58">
        <f t="shared" si="12"/>
        <v>35</v>
      </c>
      <c r="B49" s="42" t="str">
        <f>IF(INDEX('Consolidado Resultados'!$A$8:$L$705,MATCH('Ofertas insignia'!$A49,'Consolidado Resultados'!$A$8:$A$705,0),3)=0,"",INDEX('Consolidado Resultados'!$A$8:$L$705,MATCH('Ofertas insignia'!$A49,'Consolidado Resultados'!$A$8:$A$705,0),3))</f>
        <v/>
      </c>
      <c r="C49" s="13"/>
      <c r="D49" s="13"/>
      <c r="I49" s="56" t="str">
        <f t="shared" si="5"/>
        <v/>
      </c>
      <c r="K49" s="58" t="str">
        <f t="shared" si="6"/>
        <v/>
      </c>
      <c r="L49" s="81" t="str">
        <f t="shared" si="7"/>
        <v/>
      </c>
      <c r="T49" s="56" t="str">
        <f t="shared" si="9"/>
        <v/>
      </c>
      <c r="V49" s="58" t="str">
        <f t="shared" si="10"/>
        <v/>
      </c>
      <c r="W49" s="81" t="str">
        <f t="shared" si="11"/>
        <v/>
      </c>
      <c r="Y49" s="60" t="str">
        <f>IFERROR(RANK(#REF!,#REF!),"")</f>
        <v/>
      </c>
    </row>
    <row r="50" spans="1:25" x14ac:dyDescent="0.25">
      <c r="A50" s="58">
        <f t="shared" si="12"/>
        <v>36</v>
      </c>
      <c r="B50" s="42" t="str">
        <f>IF(INDEX('Consolidado Resultados'!$A$8:$L$705,MATCH('Ofertas insignia'!$A50,'Consolidado Resultados'!$A$8:$A$705,0),3)=0,"",INDEX('Consolidado Resultados'!$A$8:$L$705,MATCH('Ofertas insignia'!$A50,'Consolidado Resultados'!$A$8:$A$705,0),3))</f>
        <v/>
      </c>
      <c r="C50" s="13"/>
      <c r="D50" s="13"/>
      <c r="I50" s="56" t="str">
        <f t="shared" si="5"/>
        <v/>
      </c>
      <c r="K50" s="58" t="str">
        <f t="shared" si="6"/>
        <v/>
      </c>
      <c r="L50" s="81" t="str">
        <f t="shared" si="7"/>
        <v/>
      </c>
      <c r="T50" s="56" t="str">
        <f t="shared" si="9"/>
        <v/>
      </c>
      <c r="V50" s="58" t="str">
        <f t="shared" si="10"/>
        <v/>
      </c>
      <c r="W50" s="81" t="str">
        <f t="shared" si="11"/>
        <v/>
      </c>
      <c r="Y50" s="60" t="str">
        <f>IFERROR(RANK(#REF!,#REF!),"")</f>
        <v/>
      </c>
    </row>
    <row r="51" spans="1:25" x14ac:dyDescent="0.25">
      <c r="A51" s="58">
        <f t="shared" si="12"/>
        <v>37</v>
      </c>
      <c r="B51" s="42" t="str">
        <f>IF(INDEX('Consolidado Resultados'!$A$8:$L$705,MATCH('Ofertas insignia'!$A51,'Consolidado Resultados'!$A$8:$A$705,0),3)=0,"",INDEX('Consolidado Resultados'!$A$8:$L$705,MATCH('Ofertas insignia'!$A51,'Consolidado Resultados'!$A$8:$A$705,0),3))</f>
        <v/>
      </c>
      <c r="C51" s="13"/>
      <c r="D51" s="13"/>
      <c r="I51" s="56" t="str">
        <f t="shared" si="5"/>
        <v/>
      </c>
      <c r="K51" s="58" t="str">
        <f t="shared" si="6"/>
        <v/>
      </c>
      <c r="L51" s="81" t="str">
        <f t="shared" si="7"/>
        <v/>
      </c>
      <c r="T51" s="56" t="str">
        <f>IF(B51="","",AVERAGE(N51:S51))</f>
        <v/>
      </c>
      <c r="V51" s="58" t="str">
        <f t="shared" si="10"/>
        <v/>
      </c>
      <c r="W51" s="81" t="str">
        <f t="shared" si="11"/>
        <v/>
      </c>
    </row>
    <row r="52" spans="1:25" x14ac:dyDescent="0.25">
      <c r="A52" s="58">
        <f t="shared" si="12"/>
        <v>38</v>
      </c>
      <c r="B52" s="42" t="str">
        <f>IF(INDEX('Consolidado Resultados'!$A$8:$L$705,MATCH('Ofertas insignia'!$A52,'Consolidado Resultados'!$A$8:$A$705,0),3)=0,"",INDEX('Consolidado Resultados'!$A$8:$L$705,MATCH('Ofertas insignia'!$A52,'Consolidado Resultados'!$A$8:$A$705,0),3))</f>
        <v/>
      </c>
      <c r="C52" s="13"/>
      <c r="D52" s="13"/>
      <c r="I52" s="56" t="str">
        <f t="shared" si="5"/>
        <v/>
      </c>
      <c r="K52" s="58" t="str">
        <f t="shared" si="6"/>
        <v/>
      </c>
      <c r="L52" s="81" t="str">
        <f t="shared" si="7"/>
        <v/>
      </c>
      <c r="T52" s="56" t="str">
        <f t="shared" si="9"/>
        <v/>
      </c>
      <c r="V52" s="58" t="str">
        <f t="shared" si="10"/>
        <v/>
      </c>
      <c r="W52" s="81" t="str">
        <f t="shared" si="11"/>
        <v/>
      </c>
    </row>
    <row r="53" spans="1:25" x14ac:dyDescent="0.25">
      <c r="A53" s="58">
        <f t="shared" si="12"/>
        <v>39</v>
      </c>
      <c r="B53" s="42" t="str">
        <f>IF(INDEX('Consolidado Resultados'!$A$8:$L$705,MATCH('Ofertas insignia'!$A53,'Consolidado Resultados'!$A$8:$A$705,0),3)=0,"",INDEX('Consolidado Resultados'!$A$8:$L$705,MATCH('Ofertas insignia'!$A53,'Consolidado Resultados'!$A$8:$A$705,0),3))</f>
        <v/>
      </c>
      <c r="C53" s="13"/>
      <c r="D53" s="13"/>
      <c r="I53" s="56" t="str">
        <f t="shared" si="5"/>
        <v/>
      </c>
      <c r="K53" s="58" t="str">
        <f t="shared" si="6"/>
        <v/>
      </c>
      <c r="L53" s="81" t="str">
        <f t="shared" si="7"/>
        <v/>
      </c>
      <c r="T53" s="56" t="str">
        <f t="shared" si="9"/>
        <v/>
      </c>
      <c r="V53" s="58" t="str">
        <f t="shared" si="10"/>
        <v/>
      </c>
      <c r="W53" s="81" t="str">
        <f t="shared" si="11"/>
        <v/>
      </c>
    </row>
    <row r="54" spans="1:25" x14ac:dyDescent="0.25">
      <c r="A54" s="58">
        <f t="shared" si="12"/>
        <v>40</v>
      </c>
      <c r="B54" s="42" t="str">
        <f>IF(INDEX('Consolidado Resultados'!$A$8:$L$705,MATCH('Ofertas insignia'!$A54,'Consolidado Resultados'!$A$8:$A$705,0),3)=0,"",INDEX('Consolidado Resultados'!$A$8:$L$705,MATCH('Ofertas insignia'!$A54,'Consolidado Resultados'!$A$8:$A$705,0),3))</f>
        <v/>
      </c>
      <c r="C54" s="13"/>
      <c r="D54" s="13"/>
      <c r="I54" s="56" t="str">
        <f t="shared" si="5"/>
        <v/>
      </c>
      <c r="K54" s="58" t="str">
        <f t="shared" si="6"/>
        <v/>
      </c>
      <c r="L54" s="81" t="str">
        <f t="shared" si="7"/>
        <v/>
      </c>
      <c r="T54" s="56" t="str">
        <f t="shared" si="9"/>
        <v/>
      </c>
      <c r="V54" s="58" t="str">
        <f t="shared" si="10"/>
        <v/>
      </c>
      <c r="W54" s="81" t="str">
        <f t="shared" si="11"/>
        <v/>
      </c>
    </row>
    <row r="55" spans="1:25" x14ac:dyDescent="0.25">
      <c r="A55" s="58">
        <f t="shared" si="12"/>
        <v>41</v>
      </c>
      <c r="B55" s="42" t="str">
        <f>IF(INDEX('Consolidado Resultados'!$A$8:$L$705,MATCH('Ofertas insignia'!$A55,'Consolidado Resultados'!$A$8:$A$705,0),3)=0,"",INDEX('Consolidado Resultados'!$A$8:$L$705,MATCH('Ofertas insignia'!$A55,'Consolidado Resultados'!$A$8:$A$705,0),3))</f>
        <v/>
      </c>
      <c r="C55" s="13"/>
      <c r="D55" s="13"/>
      <c r="I55" s="56" t="str">
        <f t="shared" si="5"/>
        <v/>
      </c>
      <c r="K55" s="58" t="str">
        <f t="shared" si="6"/>
        <v/>
      </c>
      <c r="L55" s="81" t="str">
        <f t="shared" si="7"/>
        <v/>
      </c>
      <c r="T55" s="56" t="str">
        <f t="shared" si="9"/>
        <v/>
      </c>
      <c r="V55" s="58" t="str">
        <f t="shared" si="10"/>
        <v/>
      </c>
      <c r="W55" s="81" t="str">
        <f t="shared" si="11"/>
        <v/>
      </c>
    </row>
    <row r="56" spans="1:25" x14ac:dyDescent="0.25">
      <c r="A56" s="58">
        <f t="shared" si="12"/>
        <v>42</v>
      </c>
      <c r="B56" s="42" t="str">
        <f>IF(INDEX('Consolidado Resultados'!$A$8:$L$705,MATCH('Ofertas insignia'!$A56,'Consolidado Resultados'!$A$8:$A$705,0),3)=0,"",INDEX('Consolidado Resultados'!$A$8:$L$705,MATCH('Ofertas insignia'!$A56,'Consolidado Resultados'!$A$8:$A$705,0),3))</f>
        <v/>
      </c>
      <c r="C56" s="13"/>
      <c r="D56" s="13"/>
      <c r="I56" s="56" t="str">
        <f t="shared" si="5"/>
        <v/>
      </c>
      <c r="K56" s="58" t="str">
        <f t="shared" si="6"/>
        <v/>
      </c>
      <c r="L56" s="81" t="str">
        <f t="shared" si="7"/>
        <v/>
      </c>
      <c r="T56" s="56" t="str">
        <f t="shared" si="9"/>
        <v/>
      </c>
      <c r="V56" s="58" t="str">
        <f t="shared" si="10"/>
        <v/>
      </c>
      <c r="W56" s="81" t="str">
        <f t="shared" si="11"/>
        <v/>
      </c>
    </row>
    <row r="57" spans="1:25" x14ac:dyDescent="0.25">
      <c r="A57" s="58">
        <f t="shared" si="12"/>
        <v>43</v>
      </c>
      <c r="B57" s="42" t="str">
        <f>IF(INDEX('Consolidado Resultados'!$A$8:$L$705,MATCH('Ofertas insignia'!$A57,'Consolidado Resultados'!$A$8:$A$705,0),3)=0,"",INDEX('Consolidado Resultados'!$A$8:$L$705,MATCH('Ofertas insignia'!$A57,'Consolidado Resultados'!$A$8:$A$705,0),3))</f>
        <v/>
      </c>
      <c r="C57" s="13"/>
      <c r="D57" s="13"/>
      <c r="I57" s="56" t="str">
        <f t="shared" si="5"/>
        <v/>
      </c>
      <c r="K57" s="58" t="str">
        <f t="shared" si="6"/>
        <v/>
      </c>
      <c r="L57" s="81" t="str">
        <f t="shared" si="7"/>
        <v/>
      </c>
      <c r="T57" s="56" t="str">
        <f t="shared" si="9"/>
        <v/>
      </c>
      <c r="V57" s="58" t="str">
        <f t="shared" si="10"/>
        <v/>
      </c>
      <c r="W57" s="81" t="str">
        <f t="shared" si="11"/>
        <v/>
      </c>
    </row>
    <row r="58" spans="1:25" x14ac:dyDescent="0.25">
      <c r="A58" s="58">
        <f>A57+1</f>
        <v>44</v>
      </c>
      <c r="B58" s="42" t="str">
        <f>IF(INDEX('Consolidado Resultados'!$A$8:$L$705,MATCH('Ofertas insignia'!$A58,'Consolidado Resultados'!$A$8:$A$705,0),3)=0,"",INDEX('Consolidado Resultados'!$A$8:$L$705,MATCH('Ofertas insignia'!$A58,'Consolidado Resultados'!$A$8:$A$705,0),3))</f>
        <v/>
      </c>
      <c r="C58" s="13"/>
      <c r="D58" s="13"/>
      <c r="I58" s="56" t="str">
        <f t="shared" si="5"/>
        <v/>
      </c>
      <c r="K58" s="58" t="str">
        <f t="shared" si="6"/>
        <v/>
      </c>
      <c r="L58" s="81" t="str">
        <f t="shared" si="7"/>
        <v/>
      </c>
      <c r="T58" s="56" t="str">
        <f t="shared" si="9"/>
        <v/>
      </c>
      <c r="V58" s="58" t="str">
        <f t="shared" si="10"/>
        <v/>
      </c>
      <c r="W58" s="81" t="str">
        <f t="shared" si="11"/>
        <v/>
      </c>
    </row>
    <row r="59" spans="1:25" x14ac:dyDescent="0.25">
      <c r="A59" s="58">
        <f t="shared" si="12"/>
        <v>45</v>
      </c>
      <c r="B59" s="42" t="str">
        <f>IF(INDEX('Consolidado Resultados'!$A$8:$L$705,MATCH('Ofertas insignia'!$A59,'Consolidado Resultados'!$A$8:$A$705,0),3)=0,"",INDEX('Consolidado Resultados'!$A$8:$L$705,MATCH('Ofertas insignia'!$A59,'Consolidado Resultados'!$A$8:$A$705,0),3))</f>
        <v/>
      </c>
      <c r="C59" s="13"/>
      <c r="D59" s="13"/>
      <c r="I59" s="56" t="str">
        <f t="shared" si="5"/>
        <v/>
      </c>
      <c r="K59" s="58" t="str">
        <f>IFERROR(RANK($I59,$I$15:$I$64),"")</f>
        <v/>
      </c>
      <c r="L59" s="81" t="str">
        <f t="shared" si="7"/>
        <v/>
      </c>
      <c r="T59" s="56" t="str">
        <f t="shared" si="9"/>
        <v/>
      </c>
      <c r="V59" s="58" t="str">
        <f t="shared" si="10"/>
        <v/>
      </c>
      <c r="W59" s="81" t="str">
        <f t="shared" si="11"/>
        <v/>
      </c>
    </row>
    <row r="60" spans="1:25" x14ac:dyDescent="0.25">
      <c r="A60" s="58">
        <f t="shared" si="12"/>
        <v>46</v>
      </c>
      <c r="B60" s="42" t="str">
        <f>IF(INDEX('Consolidado Resultados'!$A$8:$L$705,MATCH('Ofertas insignia'!$A60,'Consolidado Resultados'!$A$8:$A$705,0),3)=0,"",INDEX('Consolidado Resultados'!$A$8:$L$705,MATCH('Ofertas insignia'!$A60,'Consolidado Resultados'!$A$8:$A$705,0),3))</f>
        <v/>
      </c>
      <c r="C60" s="13"/>
      <c r="D60" s="13"/>
      <c r="I60" s="56" t="str">
        <f t="shared" si="5"/>
        <v/>
      </c>
      <c r="K60" s="58" t="str">
        <f t="shared" si="6"/>
        <v/>
      </c>
      <c r="L60" s="81" t="str">
        <f t="shared" si="7"/>
        <v/>
      </c>
      <c r="T60" s="56" t="str">
        <f t="shared" si="9"/>
        <v/>
      </c>
      <c r="V60" s="58" t="str">
        <f t="shared" si="10"/>
        <v/>
      </c>
      <c r="W60" s="81" t="str">
        <f t="shared" si="11"/>
        <v/>
      </c>
    </row>
    <row r="61" spans="1:25" x14ac:dyDescent="0.25">
      <c r="A61" s="58">
        <f t="shared" si="12"/>
        <v>47</v>
      </c>
      <c r="B61" s="42" t="str">
        <f>IF(INDEX('Consolidado Resultados'!$A$8:$L$705,MATCH('Ofertas insignia'!$A61,'Consolidado Resultados'!$A$8:$A$705,0),3)=0,"",INDEX('Consolidado Resultados'!$A$8:$L$705,MATCH('Ofertas insignia'!$A61,'Consolidado Resultados'!$A$8:$A$705,0),3))</f>
        <v/>
      </c>
      <c r="C61" s="13"/>
      <c r="D61" s="13"/>
      <c r="I61" s="56" t="str">
        <f t="shared" si="5"/>
        <v/>
      </c>
      <c r="K61" s="58" t="str">
        <f t="shared" si="6"/>
        <v/>
      </c>
      <c r="L61" s="81" t="str">
        <f t="shared" si="7"/>
        <v/>
      </c>
      <c r="T61" s="56" t="str">
        <f>IF(B61="","",AVERAGE(N61:S61))</f>
        <v/>
      </c>
      <c r="V61" s="58" t="str">
        <f t="shared" si="10"/>
        <v/>
      </c>
      <c r="W61" s="81" t="str">
        <f t="shared" si="11"/>
        <v/>
      </c>
    </row>
    <row r="62" spans="1:25" x14ac:dyDescent="0.25">
      <c r="A62" s="58">
        <f>A61+1</f>
        <v>48</v>
      </c>
      <c r="B62" s="42" t="str">
        <f>IF(INDEX('Consolidado Resultados'!$A$8:$L$705,MATCH('Ofertas insignia'!$A62,'Consolidado Resultados'!$A$8:$A$705,0),3)=0,"",INDEX('Consolidado Resultados'!$A$8:$L$705,MATCH('Ofertas insignia'!$A62,'Consolidado Resultados'!$A$8:$A$705,0),3))</f>
        <v/>
      </c>
      <c r="C62" s="13"/>
      <c r="D62" s="13"/>
      <c r="I62" s="56" t="str">
        <f t="shared" si="5"/>
        <v/>
      </c>
      <c r="K62" s="58" t="str">
        <f t="shared" si="6"/>
        <v/>
      </c>
      <c r="L62" s="81" t="str">
        <f t="shared" si="7"/>
        <v/>
      </c>
      <c r="T62" s="56" t="str">
        <f t="shared" si="9"/>
        <v/>
      </c>
      <c r="V62" s="58" t="str">
        <f t="shared" si="10"/>
        <v/>
      </c>
      <c r="W62" s="81" t="str">
        <f t="shared" si="11"/>
        <v/>
      </c>
    </row>
    <row r="63" spans="1:25" x14ac:dyDescent="0.25">
      <c r="A63" s="58">
        <f t="shared" si="12"/>
        <v>49</v>
      </c>
      <c r="B63" s="42" t="str">
        <f>IF(INDEX('Consolidado Resultados'!$A$8:$L$705,MATCH('Ofertas insignia'!$A63,'Consolidado Resultados'!$A$8:$A$705,0),3)=0,"",INDEX('Consolidado Resultados'!$A$8:$L$705,MATCH('Ofertas insignia'!$A63,'Consolidado Resultados'!$A$8:$A$705,0),3))</f>
        <v/>
      </c>
      <c r="C63" s="13"/>
      <c r="D63" s="13"/>
      <c r="I63" s="56" t="str">
        <f t="shared" si="5"/>
        <v/>
      </c>
      <c r="K63" s="58" t="str">
        <f t="shared" si="6"/>
        <v/>
      </c>
      <c r="L63" s="81" t="str">
        <f t="shared" si="7"/>
        <v/>
      </c>
      <c r="T63" s="56" t="str">
        <f t="shared" si="9"/>
        <v/>
      </c>
      <c r="V63" s="58" t="str">
        <f t="shared" si="10"/>
        <v/>
      </c>
      <c r="W63" s="81" t="str">
        <f t="shared" si="11"/>
        <v/>
      </c>
    </row>
    <row r="64" spans="1:25" x14ac:dyDescent="0.25">
      <c r="A64" s="58">
        <f t="shared" si="12"/>
        <v>50</v>
      </c>
      <c r="B64" s="42" t="str">
        <f>IF(INDEX('Consolidado Resultados'!$A$8:$L$705,MATCH('Ofertas insignia'!$A64,'Consolidado Resultados'!$A$8:$A$705,0),3)=0,"",INDEX('Consolidado Resultados'!$A$8:$L$705,MATCH('Ofertas insignia'!$A64,'Consolidado Resultados'!$A$8:$A$705,0),3))</f>
        <v/>
      </c>
      <c r="C64" s="13"/>
      <c r="D64" s="13"/>
      <c r="I64" s="56" t="str">
        <f t="shared" si="5"/>
        <v/>
      </c>
      <c r="K64" s="58" t="str">
        <f t="shared" si="6"/>
        <v/>
      </c>
      <c r="L64" s="81" t="str">
        <f t="shared" si="7"/>
        <v/>
      </c>
      <c r="T64" s="56" t="str">
        <f t="shared" si="9"/>
        <v/>
      </c>
      <c r="V64" s="58" t="str">
        <f t="shared" si="10"/>
        <v/>
      </c>
      <c r="W64" s="81" t="str">
        <f t="shared" si="11"/>
        <v/>
      </c>
    </row>
    <row r="65" spans="2:22" x14ac:dyDescent="0.25">
      <c r="B65" s="42"/>
      <c r="C65" s="13"/>
      <c r="D65" s="13"/>
      <c r="I65" s="56"/>
      <c r="K65" s="58"/>
      <c r="L65" s="60"/>
      <c r="V65" s="58"/>
    </row>
    <row r="66" spans="2:22" x14ac:dyDescent="0.25">
      <c r="B66" s="42"/>
      <c r="C66" s="13"/>
      <c r="D66" s="13"/>
      <c r="L66" s="60"/>
      <c r="V66" s="58"/>
    </row>
    <row r="67" spans="2:22" x14ac:dyDescent="0.25">
      <c r="B67" s="42"/>
      <c r="C67" s="13"/>
      <c r="D67" s="13"/>
      <c r="V67" s="58"/>
    </row>
    <row r="68" spans="2:22" x14ac:dyDescent="0.25">
      <c r="B68" s="42"/>
      <c r="C68" s="13"/>
      <c r="D68" s="13"/>
      <c r="V68" s="58"/>
    </row>
    <row r="69" spans="2:22" x14ac:dyDescent="0.25">
      <c r="B69" s="42"/>
      <c r="C69" s="13"/>
      <c r="D69" s="13"/>
      <c r="V69" s="58"/>
    </row>
    <row r="70" spans="2:22" x14ac:dyDescent="0.25">
      <c r="B70" s="42"/>
      <c r="C70" s="13"/>
      <c r="D70" s="13"/>
      <c r="V70" s="58"/>
    </row>
    <row r="71" spans="2:22" x14ac:dyDescent="0.25">
      <c r="B71" s="42"/>
      <c r="C71" s="13"/>
      <c r="D71" s="13"/>
    </row>
    <row r="72" spans="2:22" x14ac:dyDescent="0.25">
      <c r="B72" s="42"/>
      <c r="C72" s="13"/>
      <c r="D72" s="13"/>
    </row>
    <row r="73" spans="2:22" x14ac:dyDescent="0.25">
      <c r="B73" s="42"/>
      <c r="C73" s="13"/>
      <c r="D73" s="13"/>
    </row>
    <row r="74" spans="2:22" x14ac:dyDescent="0.25">
      <c r="B74" s="42"/>
      <c r="C74" s="13"/>
      <c r="D74" s="13"/>
    </row>
    <row r="75" spans="2:22" x14ac:dyDescent="0.25">
      <c r="B75" s="42"/>
      <c r="C75" s="13"/>
      <c r="D75" s="13"/>
    </row>
    <row r="76" spans="2:22" x14ac:dyDescent="0.25">
      <c r="B76" s="42"/>
      <c r="C76" s="13"/>
      <c r="D76" s="13"/>
    </row>
    <row r="77" spans="2:22" x14ac:dyDescent="0.25">
      <c r="B77" s="42"/>
      <c r="C77" s="13"/>
      <c r="D77" s="13"/>
    </row>
    <row r="78" spans="2:22" x14ac:dyDescent="0.25">
      <c r="C78" s="13"/>
      <c r="D78" s="13"/>
    </row>
    <row r="79" spans="2:22" x14ac:dyDescent="0.25">
      <c r="C79" s="13"/>
      <c r="D79" s="13"/>
    </row>
    <row r="80" spans="2:22" x14ac:dyDescent="0.25">
      <c r="C80" s="13"/>
      <c r="D80" s="13"/>
    </row>
    <row r="81" spans="3:4" x14ac:dyDescent="0.25">
      <c r="C81" s="13"/>
      <c r="D81" s="13"/>
    </row>
    <row r="82" spans="3:4" x14ac:dyDescent="0.25">
      <c r="C82" s="13"/>
      <c r="D82" s="13"/>
    </row>
    <row r="83" spans="3:4" x14ac:dyDescent="0.25">
      <c r="C83" s="13"/>
      <c r="D83" s="13"/>
    </row>
    <row r="84" spans="3:4" x14ac:dyDescent="0.25">
      <c r="C84" s="13"/>
      <c r="D84" s="13"/>
    </row>
    <row r="85" spans="3:4" x14ac:dyDescent="0.25">
      <c r="C85" s="13"/>
      <c r="D85" s="13"/>
    </row>
    <row r="86" spans="3:4" x14ac:dyDescent="0.25">
      <c r="C86" s="13"/>
      <c r="D86" s="13"/>
    </row>
    <row r="87" spans="3:4" x14ac:dyDescent="0.25">
      <c r="C87" s="13"/>
      <c r="D87" s="13"/>
    </row>
    <row r="88" spans="3:4" x14ac:dyDescent="0.25">
      <c r="C88" s="13"/>
      <c r="D88" s="13"/>
    </row>
    <row r="89" spans="3:4" x14ac:dyDescent="0.25">
      <c r="C89" s="13"/>
      <c r="D89" s="13"/>
    </row>
    <row r="90" spans="3:4" x14ac:dyDescent="0.25">
      <c r="C90" s="13"/>
      <c r="D90" s="13"/>
    </row>
    <row r="91" spans="3:4" x14ac:dyDescent="0.25">
      <c r="C91" s="13"/>
      <c r="D91" s="13"/>
    </row>
    <row r="92" spans="3:4" x14ac:dyDescent="0.25">
      <c r="C92" s="13"/>
      <c r="D92" s="13"/>
    </row>
    <row r="93" spans="3:4" x14ac:dyDescent="0.25">
      <c r="C93" s="13"/>
      <c r="D93" s="13"/>
    </row>
    <row r="94" spans="3:4" x14ac:dyDescent="0.25">
      <c r="C94" s="13"/>
      <c r="D94" s="13"/>
    </row>
    <row r="95" spans="3:4" x14ac:dyDescent="0.25">
      <c r="C95" s="13"/>
      <c r="D95" s="13"/>
    </row>
    <row r="96" spans="3:4" x14ac:dyDescent="0.25">
      <c r="C96" s="13"/>
      <c r="D96" s="13"/>
    </row>
    <row r="97" spans="3:4" x14ac:dyDescent="0.25">
      <c r="C97" s="13"/>
      <c r="D97" s="13"/>
    </row>
    <row r="98" spans="3:4" x14ac:dyDescent="0.25">
      <c r="C98" s="13"/>
      <c r="D98" s="13"/>
    </row>
    <row r="99" spans="3:4" x14ac:dyDescent="0.25">
      <c r="C99" s="13"/>
      <c r="D99" s="13"/>
    </row>
    <row r="100" spans="3:4" x14ac:dyDescent="0.25">
      <c r="C100" s="13"/>
      <c r="D100" s="13"/>
    </row>
    <row r="101" spans="3:4" x14ac:dyDescent="0.25">
      <c r="C101" s="13"/>
      <c r="D101" s="13"/>
    </row>
    <row r="102" spans="3:4" x14ac:dyDescent="0.25">
      <c r="C102" s="13"/>
      <c r="D102" s="13"/>
    </row>
    <row r="103" spans="3:4" x14ac:dyDescent="0.25">
      <c r="C103" s="13"/>
      <c r="D103" s="13"/>
    </row>
    <row r="104" spans="3:4" x14ac:dyDescent="0.25">
      <c r="C104" s="13"/>
      <c r="D104" s="13"/>
    </row>
    <row r="105" spans="3:4" x14ac:dyDescent="0.25">
      <c r="C105" s="13"/>
      <c r="D105" s="13"/>
    </row>
    <row r="106" spans="3:4" x14ac:dyDescent="0.25">
      <c r="C106" s="13"/>
      <c r="D106" s="13"/>
    </row>
    <row r="107" spans="3:4" x14ac:dyDescent="0.25">
      <c r="C107" s="13"/>
      <c r="D107" s="13"/>
    </row>
    <row r="108" spans="3:4" x14ac:dyDescent="0.25">
      <c r="C108" s="13"/>
      <c r="D108" s="13"/>
    </row>
    <row r="109" spans="3:4" x14ac:dyDescent="0.25">
      <c r="C109" s="13"/>
      <c r="D109" s="13"/>
    </row>
    <row r="110" spans="3:4" x14ac:dyDescent="0.25">
      <c r="C110" s="13"/>
      <c r="D110" s="13"/>
    </row>
    <row r="111" spans="3:4" x14ac:dyDescent="0.25">
      <c r="C111" s="13"/>
      <c r="D111" s="13"/>
    </row>
    <row r="112" spans="3:4" x14ac:dyDescent="0.25">
      <c r="C112" s="13"/>
      <c r="D112" s="13"/>
    </row>
    <row r="113" spans="3:4" x14ac:dyDescent="0.25">
      <c r="C113" s="13"/>
      <c r="D113" s="13"/>
    </row>
    <row r="114" spans="3:4" x14ac:dyDescent="0.25">
      <c r="C114" s="13"/>
      <c r="D114" s="13"/>
    </row>
    <row r="115" spans="3:4" x14ac:dyDescent="0.25">
      <c r="C115" s="13"/>
      <c r="D115" s="13"/>
    </row>
    <row r="116" spans="3:4" x14ac:dyDescent="0.25">
      <c r="C116" s="13"/>
      <c r="D116" s="13"/>
    </row>
    <row r="117" spans="3:4" x14ac:dyDescent="0.25">
      <c r="C117" s="13"/>
      <c r="D117" s="13"/>
    </row>
    <row r="118" spans="3:4" x14ac:dyDescent="0.25">
      <c r="C118" s="13"/>
      <c r="D118" s="13"/>
    </row>
    <row r="119" spans="3:4" x14ac:dyDescent="0.25">
      <c r="C119" s="13"/>
      <c r="D119" s="13"/>
    </row>
    <row r="120" spans="3:4" x14ac:dyDescent="0.25">
      <c r="C120" s="13"/>
      <c r="D120" s="13"/>
    </row>
    <row r="121" spans="3:4" x14ac:dyDescent="0.25">
      <c r="C121" s="13"/>
      <c r="D121" s="13"/>
    </row>
    <row r="122" spans="3:4" x14ac:dyDescent="0.25">
      <c r="C122" s="13"/>
      <c r="D122" s="13"/>
    </row>
    <row r="123" spans="3:4" x14ac:dyDescent="0.25">
      <c r="C123" s="13"/>
      <c r="D123" s="13"/>
    </row>
    <row r="124" spans="3:4" x14ac:dyDescent="0.25">
      <c r="C124" s="13"/>
      <c r="D124" s="13"/>
    </row>
    <row r="125" spans="3:4" x14ac:dyDescent="0.25">
      <c r="C125" s="13"/>
      <c r="D125" s="13"/>
    </row>
    <row r="126" spans="3:4" x14ac:dyDescent="0.25">
      <c r="C126" s="13"/>
      <c r="D126" s="13"/>
    </row>
    <row r="127" spans="3:4" x14ac:dyDescent="0.25">
      <c r="C127" s="13"/>
      <c r="D127" s="13"/>
    </row>
    <row r="128" spans="3:4" x14ac:dyDescent="0.25">
      <c r="C128" s="13"/>
      <c r="D128" s="13"/>
    </row>
    <row r="129" spans="3:4" x14ac:dyDescent="0.25">
      <c r="C129" s="13"/>
      <c r="D129" s="13"/>
    </row>
    <row r="130" spans="3:4" x14ac:dyDescent="0.25">
      <c r="C130" s="13"/>
      <c r="D130" s="13"/>
    </row>
    <row r="131" spans="3:4" x14ac:dyDescent="0.25">
      <c r="C131" s="13"/>
      <c r="D131" s="13"/>
    </row>
    <row r="132" spans="3:4" x14ac:dyDescent="0.25">
      <c r="C132" s="13"/>
      <c r="D132" s="13"/>
    </row>
    <row r="133" spans="3:4" x14ac:dyDescent="0.25">
      <c r="C133" s="13"/>
      <c r="D133" s="13"/>
    </row>
    <row r="134" spans="3:4" x14ac:dyDescent="0.25">
      <c r="C134" s="13"/>
      <c r="D134" s="13"/>
    </row>
    <row r="135" spans="3:4" x14ac:dyDescent="0.25">
      <c r="C135" s="13"/>
      <c r="D135" s="13"/>
    </row>
    <row r="136" spans="3:4" x14ac:dyDescent="0.25">
      <c r="C136" s="13"/>
      <c r="D136" s="13"/>
    </row>
    <row r="137" spans="3:4" x14ac:dyDescent="0.25">
      <c r="C137" s="13"/>
      <c r="D137" s="13"/>
    </row>
    <row r="138" spans="3:4" x14ac:dyDescent="0.25">
      <c r="C138" s="13"/>
      <c r="D138" s="13"/>
    </row>
    <row r="139" spans="3:4" x14ac:dyDescent="0.25">
      <c r="C139" s="13"/>
      <c r="D139" s="13"/>
    </row>
    <row r="140" spans="3:4" x14ac:dyDescent="0.25">
      <c r="C140" s="13"/>
      <c r="D140" s="13"/>
    </row>
    <row r="141" spans="3:4" x14ac:dyDescent="0.25">
      <c r="C141" s="13"/>
      <c r="D141" s="13"/>
    </row>
    <row r="142" spans="3:4" x14ac:dyDescent="0.25">
      <c r="C142" s="13"/>
      <c r="D142" s="13"/>
    </row>
    <row r="143" spans="3:4" x14ac:dyDescent="0.25">
      <c r="C143" s="13"/>
      <c r="D143" s="13"/>
    </row>
    <row r="144" spans="3:4" x14ac:dyDescent="0.25">
      <c r="C144" s="13"/>
      <c r="D144" s="13"/>
    </row>
    <row r="145" spans="3:4" x14ac:dyDescent="0.25">
      <c r="C145" s="13"/>
      <c r="D145" s="13"/>
    </row>
    <row r="146" spans="3:4" x14ac:dyDescent="0.25">
      <c r="C146" s="13"/>
      <c r="D146" s="13"/>
    </row>
    <row r="147" spans="3:4" x14ac:dyDescent="0.25">
      <c r="C147" s="13"/>
      <c r="D147" s="13"/>
    </row>
    <row r="148" spans="3:4" x14ac:dyDescent="0.25">
      <c r="C148" s="13"/>
      <c r="D148" s="13"/>
    </row>
    <row r="149" spans="3:4" x14ac:dyDescent="0.25">
      <c r="C149" s="13"/>
      <c r="D149" s="13"/>
    </row>
    <row r="150" spans="3:4" x14ac:dyDescent="0.25">
      <c r="C150" s="13"/>
      <c r="D150" s="13"/>
    </row>
    <row r="151" spans="3:4" x14ac:dyDescent="0.25">
      <c r="C151" s="13"/>
      <c r="D151" s="13"/>
    </row>
    <row r="152" spans="3:4" x14ac:dyDescent="0.25">
      <c r="C152" s="13"/>
      <c r="D152" s="13"/>
    </row>
    <row r="153" spans="3:4" x14ac:dyDescent="0.25">
      <c r="C153" s="13"/>
      <c r="D153" s="13"/>
    </row>
    <row r="154" spans="3:4" x14ac:dyDescent="0.25">
      <c r="C154" s="13"/>
      <c r="D154" s="13"/>
    </row>
    <row r="155" spans="3:4" x14ac:dyDescent="0.25">
      <c r="C155" s="13"/>
      <c r="D155" s="13"/>
    </row>
    <row r="156" spans="3:4" x14ac:dyDescent="0.25">
      <c r="C156" s="13"/>
      <c r="D156" s="13"/>
    </row>
    <row r="157" spans="3:4" x14ac:dyDescent="0.25">
      <c r="C157" s="13"/>
      <c r="D157" s="13"/>
    </row>
    <row r="158" spans="3:4" x14ac:dyDescent="0.25">
      <c r="C158" s="13"/>
      <c r="D158" s="13"/>
    </row>
    <row r="159" spans="3:4" x14ac:dyDescent="0.25">
      <c r="C159" s="13"/>
      <c r="D159" s="13"/>
    </row>
    <row r="160" spans="3:4" x14ac:dyDescent="0.25">
      <c r="C160" s="13"/>
      <c r="D160" s="13"/>
    </row>
    <row r="161" spans="3:4" x14ac:dyDescent="0.25">
      <c r="C161" s="13"/>
      <c r="D161" s="13"/>
    </row>
    <row r="162" spans="3:4" x14ac:dyDescent="0.25">
      <c r="C162" s="13"/>
      <c r="D162" s="13"/>
    </row>
    <row r="163" spans="3:4" x14ac:dyDescent="0.25">
      <c r="C163" s="13"/>
      <c r="D163" s="13"/>
    </row>
    <row r="164" spans="3:4" x14ac:dyDescent="0.25">
      <c r="C164" s="13"/>
      <c r="D164" s="13"/>
    </row>
    <row r="165" spans="3:4" x14ac:dyDescent="0.25">
      <c r="C165" s="13"/>
      <c r="D165" s="13"/>
    </row>
    <row r="166" spans="3:4" x14ac:dyDescent="0.25">
      <c r="C166" s="13"/>
      <c r="D166" s="13"/>
    </row>
    <row r="167" spans="3:4" x14ac:dyDescent="0.25">
      <c r="C167" s="13"/>
      <c r="D167" s="13"/>
    </row>
    <row r="168" spans="3:4" x14ac:dyDescent="0.25">
      <c r="C168" s="13"/>
      <c r="D168" s="13"/>
    </row>
    <row r="169" spans="3:4" x14ac:dyDescent="0.25">
      <c r="C169" s="13"/>
      <c r="D169" s="13"/>
    </row>
    <row r="170" spans="3:4" x14ac:dyDescent="0.25">
      <c r="C170" s="13"/>
      <c r="D170" s="13"/>
    </row>
    <row r="171" spans="3:4" x14ac:dyDescent="0.25">
      <c r="C171" s="13"/>
      <c r="D171" s="13"/>
    </row>
    <row r="172" spans="3:4" x14ac:dyDescent="0.25">
      <c r="C172" s="13"/>
      <c r="D172" s="13"/>
    </row>
    <row r="173" spans="3:4" x14ac:dyDescent="0.25">
      <c r="C173" s="13"/>
      <c r="D173" s="13"/>
    </row>
    <row r="174" spans="3:4" x14ac:dyDescent="0.25">
      <c r="C174" s="13"/>
      <c r="D174" s="13"/>
    </row>
    <row r="175" spans="3:4" x14ac:dyDescent="0.25">
      <c r="C175" s="13"/>
      <c r="D175" s="13"/>
    </row>
    <row r="176" spans="3:4" x14ac:dyDescent="0.25">
      <c r="C176" s="13"/>
      <c r="D176" s="13"/>
    </row>
    <row r="177" spans="3:4" x14ac:dyDescent="0.25">
      <c r="C177" s="13"/>
      <c r="D177" s="13"/>
    </row>
    <row r="178" spans="3:4" x14ac:dyDescent="0.25">
      <c r="C178" s="13"/>
      <c r="D178" s="13"/>
    </row>
    <row r="179" spans="3:4" x14ac:dyDescent="0.25">
      <c r="C179" s="13"/>
      <c r="D179" s="13"/>
    </row>
    <row r="180" spans="3:4" x14ac:dyDescent="0.25">
      <c r="C180" s="13"/>
      <c r="D180" s="13"/>
    </row>
    <row r="181" spans="3:4" x14ac:dyDescent="0.25">
      <c r="C181" s="13"/>
      <c r="D181" s="13"/>
    </row>
    <row r="182" spans="3:4" x14ac:dyDescent="0.25">
      <c r="C182" s="13"/>
      <c r="D182" s="13"/>
    </row>
    <row r="183" spans="3:4" x14ac:dyDescent="0.25">
      <c r="C183" s="13"/>
      <c r="D183" s="13"/>
    </row>
    <row r="184" spans="3:4" x14ac:dyDescent="0.25">
      <c r="C184" s="13"/>
      <c r="D184" s="13"/>
    </row>
    <row r="185" spans="3:4" x14ac:dyDescent="0.25">
      <c r="C185" s="13"/>
      <c r="D185" s="13"/>
    </row>
    <row r="186" spans="3:4" x14ac:dyDescent="0.25">
      <c r="C186" s="13"/>
      <c r="D186" s="13"/>
    </row>
    <row r="187" spans="3:4" x14ac:dyDescent="0.25">
      <c r="C187" s="13"/>
      <c r="D187" s="13"/>
    </row>
    <row r="188" spans="3:4" x14ac:dyDescent="0.25">
      <c r="C188" s="13"/>
      <c r="D188" s="13"/>
    </row>
    <row r="189" spans="3:4" x14ac:dyDescent="0.25">
      <c r="C189" s="13"/>
      <c r="D189" s="13"/>
    </row>
    <row r="190" spans="3:4" x14ac:dyDescent="0.25">
      <c r="C190" s="13"/>
      <c r="D190" s="13"/>
    </row>
    <row r="191" spans="3:4" x14ac:dyDescent="0.25">
      <c r="C191" s="13"/>
      <c r="D191" s="13"/>
    </row>
    <row r="192" spans="3:4" x14ac:dyDescent="0.25">
      <c r="C192" s="13"/>
      <c r="D192" s="13"/>
    </row>
    <row r="193" spans="3:4" x14ac:dyDescent="0.25">
      <c r="C193" s="13"/>
      <c r="D193" s="13"/>
    </row>
    <row r="194" spans="3:4" x14ac:dyDescent="0.25">
      <c r="C194" s="13"/>
      <c r="D194" s="13"/>
    </row>
    <row r="195" spans="3:4" x14ac:dyDescent="0.25">
      <c r="C195" s="13"/>
      <c r="D195" s="13"/>
    </row>
    <row r="196" spans="3:4" x14ac:dyDescent="0.25">
      <c r="C196" s="13"/>
      <c r="D196" s="13"/>
    </row>
    <row r="197" spans="3:4" x14ac:dyDescent="0.25">
      <c r="C197" s="13"/>
      <c r="D197" s="13"/>
    </row>
    <row r="198" spans="3:4" x14ac:dyDescent="0.25">
      <c r="C198" s="13"/>
      <c r="D198" s="13"/>
    </row>
    <row r="199" spans="3:4" x14ac:dyDescent="0.25">
      <c r="C199" s="13"/>
      <c r="D199" s="13"/>
    </row>
    <row r="200" spans="3:4" x14ac:dyDescent="0.25">
      <c r="C200" s="13"/>
      <c r="D200" s="13"/>
    </row>
    <row r="201" spans="3:4" x14ac:dyDescent="0.25">
      <c r="C201" s="13"/>
      <c r="D201" s="13"/>
    </row>
    <row r="202" spans="3:4" x14ac:dyDescent="0.25">
      <c r="C202" s="13"/>
      <c r="D202" s="13"/>
    </row>
    <row r="203" spans="3:4" x14ac:dyDescent="0.25">
      <c r="C203" s="13"/>
      <c r="D203" s="13"/>
    </row>
    <row r="204" spans="3:4" x14ac:dyDescent="0.25">
      <c r="C204" s="13"/>
      <c r="D204" s="13"/>
    </row>
    <row r="205" spans="3:4" x14ac:dyDescent="0.25">
      <c r="C205" s="13"/>
      <c r="D205" s="13"/>
    </row>
    <row r="206" spans="3:4" x14ac:dyDescent="0.25">
      <c r="C206" s="13"/>
      <c r="D206" s="13"/>
    </row>
    <row r="207" spans="3:4" x14ac:dyDescent="0.25">
      <c r="C207" s="13"/>
      <c r="D207" s="13"/>
    </row>
    <row r="208" spans="3:4" x14ac:dyDescent="0.25">
      <c r="C208" s="13"/>
      <c r="D208" s="13"/>
    </row>
    <row r="209" spans="3:4" x14ac:dyDescent="0.25">
      <c r="C209" s="13"/>
      <c r="D209" s="13"/>
    </row>
    <row r="210" spans="3:4" x14ac:dyDescent="0.25">
      <c r="C210" s="13"/>
      <c r="D210" s="13"/>
    </row>
    <row r="211" spans="3:4" x14ac:dyDescent="0.25">
      <c r="C211" s="13"/>
      <c r="D211" s="13"/>
    </row>
    <row r="212" spans="3:4" x14ac:dyDescent="0.25">
      <c r="C212" s="13"/>
      <c r="D212" s="13"/>
    </row>
    <row r="213" spans="3:4" x14ac:dyDescent="0.25">
      <c r="C213" s="13"/>
      <c r="D213" s="13"/>
    </row>
    <row r="214" spans="3:4" x14ac:dyDescent="0.25">
      <c r="C214" s="13"/>
      <c r="D214" s="13"/>
    </row>
    <row r="215" spans="3:4" x14ac:dyDescent="0.25">
      <c r="C215" s="13"/>
      <c r="D215" s="13"/>
    </row>
    <row r="216" spans="3:4" x14ac:dyDescent="0.25">
      <c r="C216" s="13"/>
      <c r="D216" s="13"/>
    </row>
    <row r="217" spans="3:4" x14ac:dyDescent="0.25">
      <c r="C217" s="13"/>
      <c r="D217" s="13"/>
    </row>
    <row r="218" spans="3:4" x14ac:dyDescent="0.25">
      <c r="C218" s="13"/>
      <c r="D218" s="13"/>
    </row>
    <row r="219" spans="3:4" x14ac:dyDescent="0.25">
      <c r="C219" s="13"/>
      <c r="D219" s="13"/>
    </row>
    <row r="220" spans="3:4" x14ac:dyDescent="0.25">
      <c r="C220" s="13"/>
      <c r="D220" s="13"/>
    </row>
    <row r="221" spans="3:4" x14ac:dyDescent="0.25">
      <c r="C221" s="13"/>
      <c r="D221" s="13"/>
    </row>
    <row r="222" spans="3:4" x14ac:dyDescent="0.25">
      <c r="C222" s="13"/>
      <c r="D222" s="13"/>
    </row>
    <row r="223" spans="3:4" x14ac:dyDescent="0.25">
      <c r="C223" s="13"/>
      <c r="D223" s="13"/>
    </row>
    <row r="224" spans="3:4" x14ac:dyDescent="0.25">
      <c r="C224" s="13"/>
      <c r="D224" s="13"/>
    </row>
    <row r="225" spans="3:4" x14ac:dyDescent="0.25">
      <c r="C225" s="13"/>
      <c r="D225" s="13"/>
    </row>
    <row r="226" spans="3:4" x14ac:dyDescent="0.25">
      <c r="C226" s="13"/>
      <c r="D226" s="13"/>
    </row>
    <row r="227" spans="3:4" x14ac:dyDescent="0.25">
      <c r="C227" s="13"/>
      <c r="D227" s="13"/>
    </row>
    <row r="228" spans="3:4" x14ac:dyDescent="0.25">
      <c r="C228" s="13"/>
      <c r="D228" s="13"/>
    </row>
    <row r="229" spans="3:4" x14ac:dyDescent="0.25">
      <c r="C229" s="13"/>
      <c r="D229" s="13"/>
    </row>
    <row r="230" spans="3:4" x14ac:dyDescent="0.25">
      <c r="C230" s="13"/>
      <c r="D230" s="13"/>
    </row>
    <row r="231" spans="3:4" x14ac:dyDescent="0.25">
      <c r="C231" s="13"/>
      <c r="D231" s="13"/>
    </row>
    <row r="232" spans="3:4" x14ac:dyDescent="0.25">
      <c r="C232" s="13"/>
      <c r="D232" s="13"/>
    </row>
    <row r="233" spans="3:4" x14ac:dyDescent="0.25">
      <c r="C233" s="13"/>
      <c r="D233" s="13"/>
    </row>
    <row r="234" spans="3:4" x14ac:dyDescent="0.25">
      <c r="C234" s="13"/>
      <c r="D234" s="13"/>
    </row>
    <row r="235" spans="3:4" x14ac:dyDescent="0.25">
      <c r="C235" s="13"/>
      <c r="D235" s="13"/>
    </row>
    <row r="236" spans="3:4" x14ac:dyDescent="0.25">
      <c r="C236" s="13"/>
      <c r="D236" s="13"/>
    </row>
    <row r="237" spans="3:4" x14ac:dyDescent="0.25">
      <c r="C237" s="13"/>
      <c r="D237" s="13"/>
    </row>
    <row r="238" spans="3:4" x14ac:dyDescent="0.25">
      <c r="C238" s="13"/>
      <c r="D238" s="13"/>
    </row>
    <row r="239" spans="3:4" x14ac:dyDescent="0.25">
      <c r="C239" s="13"/>
      <c r="D239" s="13"/>
    </row>
    <row r="240" spans="3:4" x14ac:dyDescent="0.25">
      <c r="C240" s="13"/>
      <c r="D240" s="13"/>
    </row>
    <row r="241" spans="3:4" x14ac:dyDescent="0.25">
      <c r="C241" s="13"/>
      <c r="D241" s="13"/>
    </row>
    <row r="242" spans="3:4" x14ac:dyDescent="0.25">
      <c r="C242" s="13"/>
      <c r="D242" s="13"/>
    </row>
    <row r="243" spans="3:4" x14ac:dyDescent="0.25">
      <c r="C243" s="13"/>
      <c r="D243" s="13"/>
    </row>
    <row r="244" spans="3:4" x14ac:dyDescent="0.25">
      <c r="C244" s="13"/>
      <c r="D244" s="13"/>
    </row>
    <row r="245" spans="3:4" x14ac:dyDescent="0.25">
      <c r="C245" s="13"/>
      <c r="D245" s="13"/>
    </row>
    <row r="246" spans="3:4" x14ac:dyDescent="0.25">
      <c r="C246" s="13"/>
      <c r="D246" s="13"/>
    </row>
    <row r="247" spans="3:4" x14ac:dyDescent="0.25">
      <c r="C247" s="13"/>
      <c r="D247" s="13"/>
    </row>
    <row r="248" spans="3:4" x14ac:dyDescent="0.25">
      <c r="C248" s="13"/>
      <c r="D248" s="13"/>
    </row>
    <row r="249" spans="3:4" x14ac:dyDescent="0.25">
      <c r="C249" s="13"/>
      <c r="D249" s="13"/>
    </row>
    <row r="250" spans="3:4" x14ac:dyDescent="0.25">
      <c r="C250" s="13"/>
      <c r="D250" s="13"/>
    </row>
    <row r="251" spans="3:4" x14ac:dyDescent="0.25">
      <c r="C251" s="13"/>
      <c r="D251" s="13"/>
    </row>
    <row r="252" spans="3:4" x14ac:dyDescent="0.25">
      <c r="C252" s="13"/>
      <c r="D252" s="13"/>
    </row>
    <row r="253" spans="3:4" x14ac:dyDescent="0.25">
      <c r="C253" s="13"/>
      <c r="D253" s="13"/>
    </row>
    <row r="254" spans="3:4" x14ac:dyDescent="0.25">
      <c r="C254" s="13"/>
      <c r="D254" s="13"/>
    </row>
    <row r="255" spans="3:4" x14ac:dyDescent="0.25">
      <c r="C255" s="13"/>
      <c r="D255" s="13"/>
    </row>
    <row r="256" spans="3:4" x14ac:dyDescent="0.25">
      <c r="C256" s="13"/>
      <c r="D256" s="13"/>
    </row>
  </sheetData>
  <mergeCells count="3">
    <mergeCell ref="B9:F9"/>
    <mergeCell ref="B11:L11"/>
    <mergeCell ref="N11:W11"/>
  </mergeCells>
  <hyperlinks>
    <hyperlink ref="B3" location="'Resultados &gt;&gt;'!A1" display="Ir a Resultados &gt;&gt;" xr:uid="{01CB8261-9F6D-4E1F-8E7B-341C13183723}"/>
  </hyperlinks>
  <pageMargins left="0.7" right="0.7" top="0.75" bottom="0.75" header="0.3" footer="0.3"/>
  <ignoredErrors>
    <ignoredError sqref="C13:H13 N13:S13 D15:H19 O15:S1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08CB-4B2B-482D-AD5A-67CDB20E650A}">
  <sheetPr>
    <tabColor theme="7" tint="0.79998168889431442"/>
  </sheetPr>
  <dimension ref="A1:M707"/>
  <sheetViews>
    <sheetView showGridLines="0" zoomScaleNormal="100" workbookViewId="0"/>
  </sheetViews>
  <sheetFormatPr baseColWidth="10" defaultColWidth="8.7109375" defaultRowHeight="15" x14ac:dyDescent="0.25"/>
  <cols>
    <col min="1" max="1" width="4.85546875" customWidth="1"/>
    <col min="2" max="2" width="35.85546875" customWidth="1"/>
    <col min="3" max="3" width="14.140625" customWidth="1"/>
    <col min="4" max="9" width="12.5703125" customWidth="1"/>
    <col min="10" max="10" width="21.140625" customWidth="1"/>
    <col min="12" max="12" width="24" customWidth="1"/>
  </cols>
  <sheetData>
    <row r="1" spans="1:13" s="12" customFormat="1" ht="20.25" x14ac:dyDescent="0.3">
      <c r="B1" s="12" t="s">
        <v>57</v>
      </c>
    </row>
    <row r="3" spans="1:13" x14ac:dyDescent="0.25">
      <c r="B3" s="43" t="s">
        <v>38</v>
      </c>
      <c r="C3" s="72"/>
      <c r="D3" s="44" t="s">
        <v>39</v>
      </c>
      <c r="E3" s="72"/>
      <c r="F3" s="44" t="s">
        <v>40</v>
      </c>
    </row>
    <row r="4" spans="1:13" x14ac:dyDescent="0.25">
      <c r="C4" s="72"/>
      <c r="D4" s="49">
        <v>44378</v>
      </c>
      <c r="E4" s="72"/>
      <c r="F4" s="49">
        <v>44561</v>
      </c>
    </row>
    <row r="5" spans="1:13" s="59" customFormat="1" x14ac:dyDescent="0.25">
      <c r="C5" s="73"/>
      <c r="D5" s="74"/>
      <c r="E5" s="73"/>
      <c r="F5" s="74"/>
      <c r="H5"/>
      <c r="I5"/>
      <c r="J5"/>
      <c r="K5"/>
      <c r="L5"/>
      <c r="M5"/>
    </row>
    <row r="6" spans="1:13" ht="29.1" customHeight="1" x14ac:dyDescent="0.25">
      <c r="B6" s="103" t="s">
        <v>58</v>
      </c>
      <c r="C6" s="104"/>
      <c r="D6" s="104"/>
      <c r="E6" s="104"/>
      <c r="F6" s="105"/>
    </row>
    <row r="7" spans="1:13" x14ac:dyDescent="0.25">
      <c r="A7" s="58"/>
    </row>
    <row r="8" spans="1:13" x14ac:dyDescent="0.25">
      <c r="A8" s="58">
        <v>1</v>
      </c>
      <c r="B8" s="65" t="s">
        <v>0</v>
      </c>
      <c r="C8" s="66" t="s">
        <v>91</v>
      </c>
      <c r="D8" s="67"/>
      <c r="E8" s="67"/>
      <c r="F8" s="67"/>
      <c r="G8" s="67"/>
      <c r="H8" s="67"/>
      <c r="I8" s="67"/>
      <c r="J8" s="67"/>
      <c r="L8" s="71" t="s">
        <v>56</v>
      </c>
    </row>
    <row r="9" spans="1:13" x14ac:dyDescent="0.25">
      <c r="A9" s="58"/>
      <c r="B9" s="67"/>
      <c r="C9" s="67"/>
      <c r="D9" s="67"/>
      <c r="E9" s="67"/>
      <c r="F9" s="67"/>
      <c r="G9" s="67"/>
      <c r="H9" s="67"/>
      <c r="I9" s="67"/>
      <c r="J9" s="67"/>
    </row>
    <row r="10" spans="1:13" x14ac:dyDescent="0.25">
      <c r="A10" s="58"/>
      <c r="B10" s="68" t="s">
        <v>16</v>
      </c>
      <c r="C10" s="69"/>
      <c r="D10" s="69"/>
      <c r="E10" s="69"/>
      <c r="F10" s="69"/>
      <c r="G10" s="69"/>
      <c r="H10" s="69"/>
      <c r="I10" s="69"/>
      <c r="J10" s="69"/>
    </row>
    <row r="11" spans="1:13" x14ac:dyDescent="0.25">
      <c r="A11" s="58"/>
      <c r="C11" s="67"/>
      <c r="D11" s="67"/>
      <c r="E11" s="67"/>
      <c r="F11" s="67"/>
      <c r="G11" s="67"/>
      <c r="H11" s="67"/>
      <c r="I11" s="67"/>
      <c r="J11" s="67"/>
    </row>
    <row r="12" spans="1:13" x14ac:dyDescent="0.25">
      <c r="A12" s="58"/>
      <c r="B12" s="67"/>
      <c r="C12" s="67"/>
      <c r="D12" s="67"/>
      <c r="E12" s="67"/>
      <c r="F12" s="67"/>
      <c r="G12" s="67"/>
      <c r="H12" s="67"/>
      <c r="I12" s="67"/>
      <c r="J12" s="67"/>
    </row>
    <row r="13" spans="1:13" ht="40.5" customHeight="1" x14ac:dyDescent="0.25">
      <c r="A13" s="58"/>
      <c r="B13" s="70" t="s">
        <v>49</v>
      </c>
      <c r="C13" s="1" t="s">
        <v>2</v>
      </c>
      <c r="D13" s="1" t="s">
        <v>4</v>
      </c>
      <c r="E13" s="1" t="s">
        <v>5</v>
      </c>
      <c r="F13" s="1" t="s">
        <v>6</v>
      </c>
      <c r="G13" s="1" t="s">
        <v>7</v>
      </c>
      <c r="H13" s="1" t="s">
        <v>8</v>
      </c>
      <c r="I13" s="1" t="s">
        <v>9</v>
      </c>
      <c r="J13" s="1" t="s">
        <v>3</v>
      </c>
    </row>
    <row r="14" spans="1:13" x14ac:dyDescent="0.25">
      <c r="A14" s="58"/>
      <c r="B14" s="2" t="s">
        <v>50</v>
      </c>
      <c r="C14" s="75">
        <v>5000</v>
      </c>
      <c r="D14" s="76">
        <v>20000</v>
      </c>
      <c r="E14" s="76">
        <v>25000</v>
      </c>
      <c r="F14" s="77">
        <v>200</v>
      </c>
      <c r="G14" s="76">
        <v>10000</v>
      </c>
      <c r="H14" s="76">
        <v>20000</v>
      </c>
      <c r="I14" s="78">
        <v>0.2</v>
      </c>
      <c r="J14" s="78">
        <v>0.19</v>
      </c>
      <c r="L14" s="71" t="str">
        <f>C8&amp;B14</f>
        <v>Oferta 1SAIB Nacional</v>
      </c>
    </row>
    <row r="15" spans="1:13" x14ac:dyDescent="0.25">
      <c r="A15" s="58"/>
      <c r="B15" s="2" t="s">
        <v>51</v>
      </c>
      <c r="C15" s="75">
        <v>5000</v>
      </c>
      <c r="D15" s="76">
        <v>20000</v>
      </c>
      <c r="E15" s="76">
        <v>25000</v>
      </c>
      <c r="F15" s="77">
        <v>1000</v>
      </c>
      <c r="G15" s="76">
        <v>10000</v>
      </c>
      <c r="H15" s="76">
        <v>20000</v>
      </c>
      <c r="I15" s="78">
        <v>0.26</v>
      </c>
      <c r="J15" s="78">
        <v>0.22</v>
      </c>
      <c r="L15" s="71" t="str">
        <f>C8&amp;B15</f>
        <v>Oferta 1SAIB Regional</v>
      </c>
    </row>
    <row r="16" spans="1:13" x14ac:dyDescent="0.25">
      <c r="A16" s="58"/>
      <c r="B16" s="2" t="s">
        <v>52</v>
      </c>
      <c r="C16" s="75">
        <v>5000</v>
      </c>
      <c r="D16" s="76">
        <v>20000</v>
      </c>
      <c r="E16" s="76">
        <v>25000</v>
      </c>
      <c r="F16" s="76">
        <v>1500</v>
      </c>
      <c r="G16" s="76">
        <v>10000</v>
      </c>
      <c r="H16" s="76">
        <v>20000</v>
      </c>
      <c r="I16" s="78">
        <v>0.35</v>
      </c>
      <c r="J16" s="78">
        <v>0.32</v>
      </c>
      <c r="L16" s="71" t="str">
        <f>C8&amp;B16</f>
        <v>Oferta 1SAIB Local</v>
      </c>
    </row>
    <row r="17" spans="1:12" ht="25.5" x14ac:dyDescent="0.25">
      <c r="A17" s="58"/>
      <c r="B17" s="2" t="s">
        <v>53</v>
      </c>
      <c r="C17" s="75">
        <v>5000</v>
      </c>
      <c r="D17" s="76">
        <v>20000</v>
      </c>
      <c r="E17" s="76">
        <v>25000</v>
      </c>
      <c r="F17" s="76">
        <v>3000</v>
      </c>
      <c r="G17" s="76">
        <v>10000</v>
      </c>
      <c r="H17" s="76">
        <v>20000</v>
      </c>
      <c r="I17" s="78">
        <v>0.6</v>
      </c>
      <c r="J17" s="78">
        <v>0.57999999999999996</v>
      </c>
      <c r="L17" s="71" t="str">
        <f>C8&amp;B17</f>
        <v>Oferta 1Desagregación compartida del bucle local</v>
      </c>
    </row>
    <row r="18" spans="1:12" x14ac:dyDescent="0.25">
      <c r="A18" s="58"/>
      <c r="B18" s="2" t="s">
        <v>54</v>
      </c>
      <c r="C18" s="75">
        <v>5000</v>
      </c>
      <c r="D18" s="76">
        <v>20000</v>
      </c>
      <c r="E18" s="76">
        <v>25000</v>
      </c>
      <c r="F18" s="76">
        <v>3500</v>
      </c>
      <c r="G18" s="76">
        <v>10000</v>
      </c>
      <c r="H18" s="76">
        <v>20000</v>
      </c>
      <c r="I18" s="78">
        <v>0.53</v>
      </c>
      <c r="J18" s="78">
        <v>0.52</v>
      </c>
      <c r="L18" s="71" t="str">
        <f>C8&amp;B18</f>
        <v>Oferta 1Desagregación total del bucle local</v>
      </c>
    </row>
    <row r="19" spans="1:12" x14ac:dyDescent="0.25">
      <c r="A19" s="58"/>
      <c r="B19" s="2" t="s">
        <v>55</v>
      </c>
      <c r="C19" s="75">
        <v>5000</v>
      </c>
      <c r="D19" s="76">
        <v>20000</v>
      </c>
      <c r="E19" s="76">
        <v>25000</v>
      </c>
      <c r="F19" s="76">
        <v>2000</v>
      </c>
      <c r="G19" s="76">
        <v>10000</v>
      </c>
      <c r="H19" s="76">
        <v>20000</v>
      </c>
      <c r="I19" s="78">
        <v>0.15</v>
      </c>
      <c r="J19" s="78">
        <v>0.14000871840786452</v>
      </c>
      <c r="L19" s="71" t="str">
        <f>C8&amp;B19</f>
        <v>Oferta 1Desagregación virtual del bucle local</v>
      </c>
    </row>
    <row r="20" spans="1:12" x14ac:dyDescent="0.25">
      <c r="A20" s="58"/>
      <c r="C20" s="80"/>
      <c r="D20" s="80"/>
      <c r="E20" s="80"/>
      <c r="F20" s="80"/>
      <c r="G20" s="80"/>
      <c r="H20" s="80"/>
      <c r="I20" s="80"/>
      <c r="J20" s="80"/>
    </row>
    <row r="21" spans="1:12" x14ac:dyDescent="0.25">
      <c r="A21" s="58"/>
      <c r="B21" s="79"/>
    </row>
    <row r="22" spans="1:12" x14ac:dyDescent="0.25">
      <c r="A22" s="58">
        <f>A8+1</f>
        <v>2</v>
      </c>
      <c r="B22" s="65" t="s">
        <v>0</v>
      </c>
      <c r="C22" s="66" t="s">
        <v>90</v>
      </c>
      <c r="D22" s="67"/>
      <c r="E22" s="67"/>
      <c r="F22" s="67"/>
      <c r="G22" s="67"/>
      <c r="H22" s="67"/>
      <c r="I22" s="67"/>
      <c r="J22" s="67"/>
    </row>
    <row r="23" spans="1:12" x14ac:dyDescent="0.25">
      <c r="A23" s="58"/>
      <c r="B23" s="67"/>
      <c r="C23" s="67"/>
      <c r="D23" s="67"/>
      <c r="E23" s="67"/>
      <c r="F23" s="67"/>
      <c r="G23" s="67"/>
      <c r="H23" s="67"/>
      <c r="I23" s="67"/>
      <c r="J23" s="67"/>
    </row>
    <row r="24" spans="1:12" x14ac:dyDescent="0.25">
      <c r="A24" s="58"/>
      <c r="B24" s="68" t="s">
        <v>16</v>
      </c>
      <c r="C24" s="69"/>
      <c r="D24" s="69"/>
      <c r="E24" s="69"/>
      <c r="F24" s="69"/>
      <c r="G24" s="69"/>
      <c r="H24" s="69"/>
      <c r="I24" s="69"/>
      <c r="J24" s="69"/>
    </row>
    <row r="25" spans="1:12" x14ac:dyDescent="0.25">
      <c r="A25" s="58"/>
      <c r="C25" s="67"/>
      <c r="D25" s="67"/>
      <c r="E25" s="67"/>
      <c r="F25" s="67"/>
      <c r="G25" s="67"/>
      <c r="H25" s="67"/>
      <c r="I25" s="67"/>
      <c r="J25" s="67"/>
    </row>
    <row r="26" spans="1:12" x14ac:dyDescent="0.25">
      <c r="A26" s="58"/>
      <c r="B26" s="67"/>
      <c r="C26" s="67"/>
      <c r="D26" s="67"/>
      <c r="E26" s="67"/>
      <c r="F26" s="67"/>
      <c r="G26" s="67"/>
      <c r="H26" s="67"/>
      <c r="I26" s="67"/>
      <c r="J26" s="67"/>
    </row>
    <row r="27" spans="1:12" ht="38.25" x14ac:dyDescent="0.25">
      <c r="A27" s="58"/>
      <c r="B27" s="70" t="s">
        <v>49</v>
      </c>
      <c r="C27" s="1" t="s">
        <v>2</v>
      </c>
      <c r="D27" s="1" t="s">
        <v>4</v>
      </c>
      <c r="E27" s="1" t="s">
        <v>5</v>
      </c>
      <c r="F27" s="1" t="s">
        <v>6</v>
      </c>
      <c r="G27" s="1" t="s">
        <v>7</v>
      </c>
      <c r="H27" s="1" t="s">
        <v>8</v>
      </c>
      <c r="I27" s="1" t="s">
        <v>9</v>
      </c>
      <c r="J27" s="1" t="s">
        <v>3</v>
      </c>
      <c r="L27" s="71"/>
    </row>
    <row r="28" spans="1:12" x14ac:dyDescent="0.25">
      <c r="A28" s="58"/>
      <c r="B28" s="2" t="s">
        <v>50</v>
      </c>
      <c r="C28" s="75">
        <v>5001.5</v>
      </c>
      <c r="D28" s="75">
        <v>20001.5</v>
      </c>
      <c r="E28" s="75">
        <v>25001.5</v>
      </c>
      <c r="F28" s="75">
        <v>201.5</v>
      </c>
      <c r="G28" s="75">
        <v>10001.5</v>
      </c>
      <c r="H28" s="75">
        <v>20001.5</v>
      </c>
      <c r="I28" s="78">
        <v>1.6E-2</v>
      </c>
      <c r="J28" s="78">
        <v>1.4400000000000001E-2</v>
      </c>
      <c r="L28" s="71" t="str">
        <f>C22&amp;B28</f>
        <v>Oferta 2SAIB Nacional</v>
      </c>
    </row>
    <row r="29" spans="1:12" x14ac:dyDescent="0.25">
      <c r="A29" s="58"/>
      <c r="B29" s="2" t="s">
        <v>51</v>
      </c>
      <c r="C29" s="75">
        <v>5001.5</v>
      </c>
      <c r="D29" s="75">
        <v>20001.5</v>
      </c>
      <c r="E29" s="75">
        <v>25001.5</v>
      </c>
      <c r="F29" s="75">
        <v>1001.5</v>
      </c>
      <c r="G29" s="75">
        <v>10001.5</v>
      </c>
      <c r="H29" s="75">
        <v>20001.5</v>
      </c>
      <c r="I29" s="78">
        <v>2.0800000000000003E-2</v>
      </c>
      <c r="J29" s="78">
        <v>1.8720000000000004E-2</v>
      </c>
      <c r="L29" s="71" t="str">
        <f>C22&amp;B29</f>
        <v>Oferta 2SAIB Regional</v>
      </c>
    </row>
    <row r="30" spans="1:12" x14ac:dyDescent="0.25">
      <c r="A30" s="58"/>
      <c r="B30" s="2" t="s">
        <v>52</v>
      </c>
      <c r="C30" s="75">
        <v>5001.5</v>
      </c>
      <c r="D30" s="75">
        <v>20001.5</v>
      </c>
      <c r="E30" s="75">
        <v>25001.5</v>
      </c>
      <c r="F30" s="75">
        <v>1501.5</v>
      </c>
      <c r="G30" s="75">
        <v>10001.5</v>
      </c>
      <c r="H30" s="75">
        <v>20001.5</v>
      </c>
      <c r="I30" s="78">
        <v>2.7999999999999997E-2</v>
      </c>
      <c r="J30" s="78">
        <v>2.5199999999999997E-2</v>
      </c>
      <c r="L30" s="71" t="str">
        <f>C22&amp;B30</f>
        <v>Oferta 2SAIB Local</v>
      </c>
    </row>
    <row r="31" spans="1:12" ht="25.5" x14ac:dyDescent="0.25">
      <c r="A31" s="58"/>
      <c r="B31" s="2" t="s">
        <v>53</v>
      </c>
      <c r="C31" s="75">
        <v>5001.5</v>
      </c>
      <c r="D31" s="75">
        <v>20001.5</v>
      </c>
      <c r="E31" s="75">
        <v>25001.5</v>
      </c>
      <c r="F31" s="75">
        <v>3001.5</v>
      </c>
      <c r="G31" s="75">
        <v>10001.5</v>
      </c>
      <c r="H31" s="75">
        <v>20001.5</v>
      </c>
      <c r="I31" s="78">
        <v>4.8000000000000001E-2</v>
      </c>
      <c r="J31" s="78">
        <v>4.3200000000000002E-2</v>
      </c>
      <c r="L31" s="71" t="str">
        <f>C22&amp;B31</f>
        <v>Oferta 2Desagregación compartida del bucle local</v>
      </c>
    </row>
    <row r="32" spans="1:12" x14ac:dyDescent="0.25">
      <c r="A32" s="58"/>
      <c r="B32" s="2" t="s">
        <v>54</v>
      </c>
      <c r="C32" s="75">
        <v>5001.5</v>
      </c>
      <c r="D32" s="75">
        <v>20001.5</v>
      </c>
      <c r="E32" s="75">
        <v>25001.5</v>
      </c>
      <c r="F32" s="75">
        <v>3501.5</v>
      </c>
      <c r="G32" s="75">
        <v>10001.5</v>
      </c>
      <c r="H32" s="75">
        <v>20001.5</v>
      </c>
      <c r="I32" s="78">
        <v>4.24E-2</v>
      </c>
      <c r="J32" s="78">
        <v>3.8159999999999999E-2</v>
      </c>
      <c r="L32" s="71" t="str">
        <f>C22&amp;B32</f>
        <v>Oferta 2Desagregación total del bucle local</v>
      </c>
    </row>
    <row r="33" spans="1:12" x14ac:dyDescent="0.25">
      <c r="A33" s="58"/>
      <c r="B33" s="2" t="s">
        <v>55</v>
      </c>
      <c r="C33" s="75">
        <v>5001.5</v>
      </c>
      <c r="D33" s="75">
        <v>20001.5</v>
      </c>
      <c r="E33" s="75">
        <v>25001.5</v>
      </c>
      <c r="F33" s="75">
        <v>2001.5</v>
      </c>
      <c r="G33" s="75">
        <v>10001.5</v>
      </c>
      <c r="H33" s="75">
        <v>20001.5</v>
      </c>
      <c r="I33" s="78">
        <v>1.2E-2</v>
      </c>
      <c r="J33" s="78">
        <v>1.0800000000000001E-2</v>
      </c>
      <c r="L33" s="71" t="str">
        <f>C22&amp;B33</f>
        <v>Oferta 2Desagregación virtual del bucle local</v>
      </c>
    </row>
    <row r="34" spans="1:12" x14ac:dyDescent="0.25">
      <c r="A34" s="58"/>
      <c r="C34" s="80"/>
      <c r="D34" s="80"/>
      <c r="E34" s="80"/>
      <c r="F34" s="80"/>
      <c r="G34" s="80"/>
      <c r="H34" s="80"/>
      <c r="I34" s="80"/>
      <c r="J34" s="80"/>
    </row>
    <row r="35" spans="1:12" x14ac:dyDescent="0.25">
      <c r="A35" s="58"/>
      <c r="B35" s="79"/>
    </row>
    <row r="36" spans="1:12" x14ac:dyDescent="0.25">
      <c r="A36" s="58">
        <f>A22+1</f>
        <v>3</v>
      </c>
      <c r="B36" s="65" t="s">
        <v>0</v>
      </c>
      <c r="C36" s="66" t="s">
        <v>89</v>
      </c>
      <c r="D36" s="67"/>
      <c r="E36" s="67"/>
      <c r="F36" s="67"/>
      <c r="G36" s="67"/>
      <c r="H36" s="67"/>
      <c r="I36" s="67"/>
      <c r="J36" s="67"/>
    </row>
    <row r="37" spans="1:12" x14ac:dyDescent="0.25">
      <c r="A37" s="58"/>
      <c r="B37" s="67"/>
      <c r="C37" s="67"/>
      <c r="D37" s="67"/>
      <c r="E37" s="67"/>
      <c r="F37" s="67"/>
      <c r="G37" s="67"/>
      <c r="H37" s="67"/>
      <c r="I37" s="67"/>
      <c r="J37" s="67"/>
    </row>
    <row r="38" spans="1:12" x14ac:dyDescent="0.25">
      <c r="A38" s="58"/>
      <c r="B38" s="68" t="s">
        <v>16</v>
      </c>
      <c r="C38" s="69"/>
      <c r="D38" s="69"/>
      <c r="E38" s="69"/>
      <c r="F38" s="69"/>
      <c r="G38" s="69"/>
      <c r="H38" s="69"/>
      <c r="I38" s="69"/>
      <c r="J38" s="69"/>
    </row>
    <row r="39" spans="1:12" x14ac:dyDescent="0.25">
      <c r="A39" s="58"/>
      <c r="C39" s="67"/>
      <c r="D39" s="67"/>
      <c r="E39" s="67"/>
      <c r="F39" s="67"/>
      <c r="G39" s="67"/>
      <c r="H39" s="67"/>
      <c r="I39" s="67"/>
      <c r="J39" s="67"/>
    </row>
    <row r="40" spans="1:12" x14ac:dyDescent="0.25">
      <c r="A40" s="58"/>
      <c r="B40" s="67"/>
      <c r="C40" s="67"/>
      <c r="D40" s="67"/>
      <c r="E40" s="67"/>
      <c r="F40" s="67"/>
      <c r="G40" s="67"/>
      <c r="H40" s="67"/>
      <c r="I40" s="67"/>
      <c r="J40" s="67"/>
    </row>
    <row r="41" spans="1:12" ht="38.25" x14ac:dyDescent="0.25">
      <c r="A41" s="58"/>
      <c r="B41" s="70" t="s">
        <v>49</v>
      </c>
      <c r="C41" s="1" t="s">
        <v>2</v>
      </c>
      <c r="D41" s="1" t="s">
        <v>4</v>
      </c>
      <c r="E41" s="1" t="s">
        <v>5</v>
      </c>
      <c r="F41" s="1" t="s">
        <v>6</v>
      </c>
      <c r="G41" s="1" t="s">
        <v>7</v>
      </c>
      <c r="H41" s="1" t="s">
        <v>8</v>
      </c>
      <c r="I41" s="1" t="s">
        <v>9</v>
      </c>
      <c r="J41" s="1" t="s">
        <v>3</v>
      </c>
      <c r="L41" s="71"/>
    </row>
    <row r="42" spans="1:12" x14ac:dyDescent="0.25">
      <c r="A42" s="58"/>
      <c r="B42" s="2" t="s">
        <v>50</v>
      </c>
      <c r="C42" s="75">
        <v>8502.5499999999993</v>
      </c>
      <c r="D42" s="75">
        <v>34002.549999999996</v>
      </c>
      <c r="E42" s="75">
        <v>42502.549999999996</v>
      </c>
      <c r="F42" s="75">
        <v>342.55</v>
      </c>
      <c r="G42" s="75">
        <v>17002.55</v>
      </c>
      <c r="H42" s="75">
        <v>34002.549999999996</v>
      </c>
      <c r="I42" s="78">
        <v>0.13999999999999999</v>
      </c>
      <c r="J42" s="78">
        <v>0.13299999999999998</v>
      </c>
      <c r="L42" s="71" t="str">
        <f>C36&amp;B42</f>
        <v>Oferta 3SAIB Nacional</v>
      </c>
    </row>
    <row r="43" spans="1:12" x14ac:dyDescent="0.25">
      <c r="A43" s="58"/>
      <c r="B43" s="2" t="s">
        <v>51</v>
      </c>
      <c r="C43" s="75">
        <v>8502.5499999999993</v>
      </c>
      <c r="D43" s="75">
        <v>34002.549999999996</v>
      </c>
      <c r="E43" s="75">
        <v>42502.549999999996</v>
      </c>
      <c r="F43" s="75">
        <v>1702.55</v>
      </c>
      <c r="G43" s="75">
        <v>17002.55</v>
      </c>
      <c r="H43" s="75">
        <v>34002.549999999996</v>
      </c>
      <c r="I43" s="78">
        <v>0.182</v>
      </c>
      <c r="J43" s="78">
        <v>0.154</v>
      </c>
      <c r="L43" s="71" t="str">
        <f>C36&amp;B43</f>
        <v>Oferta 3SAIB Regional</v>
      </c>
    </row>
    <row r="44" spans="1:12" x14ac:dyDescent="0.25">
      <c r="A44" s="58"/>
      <c r="B44" s="2" t="s">
        <v>52</v>
      </c>
      <c r="C44" s="75">
        <v>8502.5499999999993</v>
      </c>
      <c r="D44" s="75">
        <v>34002.549999999996</v>
      </c>
      <c r="E44" s="75">
        <v>42502.549999999996</v>
      </c>
      <c r="F44" s="75">
        <v>2552.5499999999997</v>
      </c>
      <c r="G44" s="75">
        <v>17002.55</v>
      </c>
      <c r="H44" s="75">
        <v>34002.549999999996</v>
      </c>
      <c r="I44" s="78">
        <v>0.24499999999999997</v>
      </c>
      <c r="J44" s="78">
        <v>0.22399999999999998</v>
      </c>
      <c r="L44" s="71" t="str">
        <f>C36&amp;B44</f>
        <v>Oferta 3SAIB Local</v>
      </c>
    </row>
    <row r="45" spans="1:12" ht="25.5" x14ac:dyDescent="0.25">
      <c r="A45" s="58"/>
      <c r="B45" s="2" t="s">
        <v>53</v>
      </c>
      <c r="C45" s="75">
        <v>8502.5499999999993</v>
      </c>
      <c r="D45" s="75">
        <v>34002.549999999996</v>
      </c>
      <c r="E45" s="75">
        <v>42502.549999999996</v>
      </c>
      <c r="F45" s="75">
        <v>5102.55</v>
      </c>
      <c r="G45" s="75">
        <v>17002.55</v>
      </c>
      <c r="H45" s="75">
        <v>34002.549999999996</v>
      </c>
      <c r="I45" s="78">
        <v>0.42</v>
      </c>
      <c r="J45" s="78">
        <v>0.40599999999999997</v>
      </c>
      <c r="L45" s="71" t="str">
        <f>C36&amp;B45</f>
        <v>Oferta 3Desagregación compartida del bucle local</v>
      </c>
    </row>
    <row r="46" spans="1:12" x14ac:dyDescent="0.25">
      <c r="A46" s="58"/>
      <c r="B46" s="2" t="s">
        <v>54</v>
      </c>
      <c r="C46" s="75">
        <v>8502.5499999999993</v>
      </c>
      <c r="D46" s="75">
        <v>34002.549999999996</v>
      </c>
      <c r="E46" s="75">
        <v>42502.549999999996</v>
      </c>
      <c r="F46" s="75">
        <v>5952.55</v>
      </c>
      <c r="G46" s="75">
        <v>17002.55</v>
      </c>
      <c r="H46" s="75">
        <v>34002.549999999996</v>
      </c>
      <c r="I46" s="78">
        <v>0.371</v>
      </c>
      <c r="J46" s="78">
        <v>0.36399999999999999</v>
      </c>
      <c r="L46" s="71" t="str">
        <f>C36&amp;B46</f>
        <v>Oferta 3Desagregación total del bucle local</v>
      </c>
    </row>
    <row r="47" spans="1:12" x14ac:dyDescent="0.25">
      <c r="A47" s="58"/>
      <c r="B47" s="2" t="s">
        <v>55</v>
      </c>
      <c r="C47" s="75">
        <v>8502.5499999999993</v>
      </c>
      <c r="D47" s="75">
        <v>34002.549999999996</v>
      </c>
      <c r="E47" s="75">
        <v>42502.549999999996</v>
      </c>
      <c r="F47" s="75">
        <v>3402.5499999999997</v>
      </c>
      <c r="G47" s="75">
        <v>17002.55</v>
      </c>
      <c r="H47" s="75">
        <v>34002.549999999996</v>
      </c>
      <c r="I47" s="78">
        <v>0.105</v>
      </c>
      <c r="J47" s="78">
        <v>9.8006102885505167E-2</v>
      </c>
      <c r="L47" s="71" t="str">
        <f>C36&amp;B47</f>
        <v>Oferta 3Desagregación virtual del bucle local</v>
      </c>
    </row>
    <row r="48" spans="1:12" x14ac:dyDescent="0.25">
      <c r="A48" s="58"/>
      <c r="C48" s="80"/>
      <c r="D48" s="80"/>
      <c r="E48" s="80"/>
      <c r="F48" s="80"/>
      <c r="G48" s="80"/>
      <c r="H48" s="80"/>
      <c r="I48" s="80"/>
      <c r="J48" s="80"/>
    </row>
    <row r="49" spans="1:12" x14ac:dyDescent="0.25">
      <c r="A49" s="58"/>
      <c r="B49" s="79"/>
    </row>
    <row r="50" spans="1:12" x14ac:dyDescent="0.25">
      <c r="A50" s="58">
        <f>A36+1</f>
        <v>4</v>
      </c>
      <c r="B50" s="65" t="s">
        <v>0</v>
      </c>
      <c r="C50" s="66" t="s">
        <v>88</v>
      </c>
      <c r="D50" s="67"/>
      <c r="E50" s="67"/>
      <c r="F50" s="67"/>
      <c r="G50" s="67"/>
      <c r="H50" s="67"/>
      <c r="I50" s="67"/>
      <c r="J50" s="67"/>
    </row>
    <row r="51" spans="1:12" x14ac:dyDescent="0.25">
      <c r="A51" s="58"/>
      <c r="B51" s="67"/>
      <c r="C51" s="67"/>
      <c r="D51" s="67"/>
      <c r="E51" s="67"/>
      <c r="F51" s="67"/>
      <c r="G51" s="67"/>
      <c r="H51" s="67"/>
      <c r="I51" s="67"/>
      <c r="J51" s="67"/>
    </row>
    <row r="52" spans="1:12" x14ac:dyDescent="0.25">
      <c r="A52" s="58"/>
      <c r="B52" s="68" t="s">
        <v>16</v>
      </c>
      <c r="C52" s="69"/>
      <c r="D52" s="69"/>
      <c r="E52" s="69"/>
      <c r="F52" s="69"/>
      <c r="G52" s="69"/>
      <c r="H52" s="69"/>
      <c r="I52" s="69"/>
      <c r="J52" s="69"/>
    </row>
    <row r="53" spans="1:12" x14ac:dyDescent="0.25">
      <c r="A53" s="58"/>
      <c r="C53" s="67"/>
      <c r="D53" s="67"/>
      <c r="E53" s="67"/>
      <c r="F53" s="67"/>
      <c r="G53" s="67"/>
      <c r="H53" s="67"/>
      <c r="I53" s="67"/>
      <c r="J53" s="67"/>
    </row>
    <row r="54" spans="1:12" x14ac:dyDescent="0.25">
      <c r="A54" s="58"/>
      <c r="B54" s="67"/>
      <c r="C54" s="67"/>
      <c r="D54" s="67"/>
      <c r="E54" s="67"/>
      <c r="F54" s="67"/>
      <c r="G54" s="67"/>
      <c r="H54" s="67"/>
      <c r="I54" s="67"/>
      <c r="J54" s="67"/>
    </row>
    <row r="55" spans="1:12" ht="38.25" x14ac:dyDescent="0.25">
      <c r="A55" s="58"/>
      <c r="B55" s="70" t="s">
        <v>49</v>
      </c>
      <c r="C55" s="1" t="s">
        <v>2</v>
      </c>
      <c r="D55" s="1" t="s">
        <v>4</v>
      </c>
      <c r="E55" s="1" t="s">
        <v>5</v>
      </c>
      <c r="F55" s="1" t="s">
        <v>6</v>
      </c>
      <c r="G55" s="1" t="s">
        <v>7</v>
      </c>
      <c r="H55" s="1" t="s">
        <v>8</v>
      </c>
      <c r="I55" s="1" t="s">
        <v>9</v>
      </c>
      <c r="J55" s="1" t="s">
        <v>3</v>
      </c>
      <c r="L55" s="71"/>
    </row>
    <row r="56" spans="1:12" x14ac:dyDescent="0.25">
      <c r="B56" s="2" t="s">
        <v>50</v>
      </c>
      <c r="C56" s="75">
        <v>145000</v>
      </c>
      <c r="D56" s="76">
        <v>15000</v>
      </c>
      <c r="E56" s="76">
        <v>5000</v>
      </c>
      <c r="F56" s="77">
        <v>100</v>
      </c>
      <c r="G56" s="76">
        <v>1400</v>
      </c>
      <c r="H56" s="76">
        <f>E56+F56+G56</f>
        <v>6500</v>
      </c>
      <c r="I56" s="78">
        <v>0.32</v>
      </c>
      <c r="J56" s="78">
        <v>0.2</v>
      </c>
      <c r="L56" s="71" t="str">
        <f>C50&amp;B56</f>
        <v>Oferta 4SAIB Nacional</v>
      </c>
    </row>
    <row r="57" spans="1:12" x14ac:dyDescent="0.25">
      <c r="B57" s="2" t="s">
        <v>51</v>
      </c>
      <c r="C57" s="75">
        <v>145000</v>
      </c>
      <c r="D57" s="76">
        <v>15000</v>
      </c>
      <c r="E57" s="76">
        <v>5000</v>
      </c>
      <c r="F57" s="77">
        <v>100</v>
      </c>
      <c r="G57" s="76">
        <v>1400</v>
      </c>
      <c r="H57" s="76">
        <f t="shared" ref="H57:H61" si="0">E57+F57+G57</f>
        <v>6500</v>
      </c>
      <c r="I57" s="78">
        <v>0.4</v>
      </c>
      <c r="J57" s="78">
        <v>0.32</v>
      </c>
      <c r="L57" s="71" t="str">
        <f>C50&amp;B57</f>
        <v>Oferta 4SAIB Regional</v>
      </c>
    </row>
    <row r="58" spans="1:12" x14ac:dyDescent="0.25">
      <c r="B58" s="2" t="s">
        <v>52</v>
      </c>
      <c r="C58" s="75">
        <v>145000</v>
      </c>
      <c r="D58" s="76">
        <v>15000</v>
      </c>
      <c r="E58" s="76">
        <v>5000</v>
      </c>
      <c r="F58" s="77">
        <v>100</v>
      </c>
      <c r="G58" s="76">
        <v>1400</v>
      </c>
      <c r="H58" s="76">
        <f t="shared" si="0"/>
        <v>6500</v>
      </c>
      <c r="I58" s="78">
        <v>0.45</v>
      </c>
      <c r="J58" s="78">
        <v>0.4</v>
      </c>
      <c r="L58" s="71" t="str">
        <f>C50&amp;B58</f>
        <v>Oferta 4SAIB Local</v>
      </c>
    </row>
    <row r="59" spans="1:12" ht="25.5" x14ac:dyDescent="0.25">
      <c r="A59" s="58"/>
      <c r="B59" s="2" t="s">
        <v>53</v>
      </c>
      <c r="C59" s="75">
        <v>145000</v>
      </c>
      <c r="D59" s="76">
        <v>15000</v>
      </c>
      <c r="E59" s="76">
        <v>5000</v>
      </c>
      <c r="F59" s="77">
        <v>100</v>
      </c>
      <c r="G59" s="76">
        <v>1400</v>
      </c>
      <c r="H59" s="76">
        <f t="shared" si="0"/>
        <v>6500</v>
      </c>
      <c r="I59" s="78">
        <v>0.75</v>
      </c>
      <c r="J59" s="78">
        <v>0.7</v>
      </c>
      <c r="L59" s="71" t="str">
        <f>C50&amp;B59</f>
        <v>Oferta 4Desagregación compartida del bucle local</v>
      </c>
    </row>
    <row r="60" spans="1:12" x14ac:dyDescent="0.25">
      <c r="A60" s="58"/>
      <c r="B60" s="2" t="s">
        <v>54</v>
      </c>
      <c r="C60" s="75">
        <v>145000</v>
      </c>
      <c r="D60" s="76">
        <v>15000</v>
      </c>
      <c r="E60" s="76">
        <v>5000</v>
      </c>
      <c r="F60" s="77">
        <v>100</v>
      </c>
      <c r="G60" s="76">
        <v>1400</v>
      </c>
      <c r="H60" s="76">
        <f t="shared" si="0"/>
        <v>6500</v>
      </c>
      <c r="I60" s="78">
        <v>0.55000000000000004</v>
      </c>
      <c r="J60" s="78">
        <v>0.5</v>
      </c>
      <c r="L60" s="71" t="str">
        <f>C50&amp;B60</f>
        <v>Oferta 4Desagregación total del bucle local</v>
      </c>
    </row>
    <row r="61" spans="1:12" x14ac:dyDescent="0.25">
      <c r="A61" s="58"/>
      <c r="B61" s="2" t="s">
        <v>55</v>
      </c>
      <c r="C61" s="75">
        <v>145000</v>
      </c>
      <c r="D61" s="76">
        <v>15000</v>
      </c>
      <c r="E61" s="76">
        <v>5000</v>
      </c>
      <c r="F61" s="77">
        <v>100</v>
      </c>
      <c r="G61" s="76">
        <v>1400</v>
      </c>
      <c r="H61" s="76">
        <f t="shared" si="0"/>
        <v>6500</v>
      </c>
      <c r="I61" s="78">
        <v>0.55000000000000004</v>
      </c>
      <c r="J61" s="78">
        <v>0.5</v>
      </c>
      <c r="L61" s="71" t="str">
        <f>C50&amp;B61</f>
        <v>Oferta 4Desagregación virtual del bucle local</v>
      </c>
    </row>
    <row r="62" spans="1:12" x14ac:dyDescent="0.25">
      <c r="A62" s="58"/>
      <c r="C62" s="80"/>
      <c r="D62" s="80"/>
      <c r="E62" s="80"/>
      <c r="F62" s="80"/>
      <c r="G62" s="80"/>
      <c r="H62" s="80"/>
      <c r="I62" s="80"/>
      <c r="J62" s="80"/>
    </row>
    <row r="63" spans="1:12" x14ac:dyDescent="0.25">
      <c r="A63" s="58"/>
      <c r="B63" s="79"/>
    </row>
    <row r="64" spans="1:12" x14ac:dyDescent="0.25">
      <c r="A64" s="58">
        <f>A50+1</f>
        <v>5</v>
      </c>
      <c r="B64" s="65" t="s">
        <v>0</v>
      </c>
      <c r="C64" s="66"/>
      <c r="D64" s="67"/>
      <c r="E64" s="67"/>
      <c r="F64" s="67"/>
      <c r="G64" s="67"/>
      <c r="H64" s="67"/>
      <c r="I64" s="67"/>
      <c r="J64" s="67"/>
    </row>
    <row r="65" spans="1:12" x14ac:dyDescent="0.25">
      <c r="A65" s="58"/>
      <c r="B65" s="67"/>
      <c r="C65" s="67"/>
      <c r="D65" s="67"/>
      <c r="E65" s="67"/>
      <c r="F65" s="67"/>
      <c r="G65" s="67"/>
      <c r="H65" s="67"/>
      <c r="I65" s="67"/>
      <c r="J65" s="67"/>
    </row>
    <row r="66" spans="1:12" x14ac:dyDescent="0.25">
      <c r="A66" s="58"/>
      <c r="B66" s="68" t="s">
        <v>16</v>
      </c>
      <c r="C66" s="69"/>
      <c r="D66" s="69"/>
      <c r="E66" s="69"/>
      <c r="F66" s="69"/>
      <c r="G66" s="69"/>
      <c r="H66" s="69"/>
      <c r="I66" s="69"/>
      <c r="J66" s="69"/>
    </row>
    <row r="67" spans="1:12" x14ac:dyDescent="0.25">
      <c r="A67" s="58"/>
      <c r="C67" s="67"/>
      <c r="D67" s="67"/>
      <c r="E67" s="67"/>
      <c r="F67" s="67"/>
      <c r="G67" s="67"/>
      <c r="H67" s="67"/>
      <c r="I67" s="67"/>
      <c r="J67" s="67"/>
    </row>
    <row r="68" spans="1:12" x14ac:dyDescent="0.25">
      <c r="A68" s="58"/>
      <c r="B68" s="67"/>
      <c r="C68" s="67"/>
      <c r="D68" s="67"/>
      <c r="E68" s="67"/>
      <c r="F68" s="67"/>
      <c r="G68" s="67"/>
      <c r="H68" s="67"/>
      <c r="I68" s="67"/>
      <c r="J68" s="67"/>
    </row>
    <row r="69" spans="1:12" ht="38.25" x14ac:dyDescent="0.25">
      <c r="A69" s="58"/>
      <c r="B69" s="70" t="s">
        <v>49</v>
      </c>
      <c r="C69" s="1" t="s">
        <v>2</v>
      </c>
      <c r="D69" s="1" t="s">
        <v>4</v>
      </c>
      <c r="E69" s="1" t="s">
        <v>5</v>
      </c>
      <c r="F69" s="1" t="s">
        <v>6</v>
      </c>
      <c r="G69" s="1" t="s">
        <v>7</v>
      </c>
      <c r="H69" s="1" t="s">
        <v>8</v>
      </c>
      <c r="I69" s="1" t="s">
        <v>9</v>
      </c>
      <c r="J69" s="1" t="s">
        <v>3</v>
      </c>
      <c r="L69" s="71"/>
    </row>
    <row r="70" spans="1:12" x14ac:dyDescent="0.25">
      <c r="A70" s="58"/>
      <c r="B70" s="2" t="s">
        <v>50</v>
      </c>
      <c r="C70" s="75"/>
      <c r="D70" s="76"/>
      <c r="E70" s="76"/>
      <c r="F70" s="77"/>
      <c r="G70" s="76"/>
      <c r="H70" s="76"/>
      <c r="I70" s="78"/>
      <c r="J70" s="78"/>
      <c r="L70" s="71" t="str">
        <f>C64&amp;B70</f>
        <v>SAIB Nacional</v>
      </c>
    </row>
    <row r="71" spans="1:12" x14ac:dyDescent="0.25">
      <c r="A71" s="58"/>
      <c r="B71" s="2" t="s">
        <v>51</v>
      </c>
      <c r="C71" s="75"/>
      <c r="D71" s="76"/>
      <c r="E71" s="76"/>
      <c r="F71" s="77"/>
      <c r="G71" s="76"/>
      <c r="H71" s="76"/>
      <c r="I71" s="78"/>
      <c r="J71" s="78"/>
      <c r="L71" s="71" t="str">
        <f>C64&amp;B71</f>
        <v>SAIB Regional</v>
      </c>
    </row>
    <row r="72" spans="1:12" x14ac:dyDescent="0.25">
      <c r="A72" s="58"/>
      <c r="B72" s="2" t="s">
        <v>52</v>
      </c>
      <c r="C72" s="75"/>
      <c r="D72" s="76"/>
      <c r="E72" s="76"/>
      <c r="F72" s="76"/>
      <c r="G72" s="76"/>
      <c r="H72" s="76"/>
      <c r="I72" s="78"/>
      <c r="J72" s="78"/>
      <c r="L72" s="71" t="str">
        <f>C64&amp;B72</f>
        <v>SAIB Local</v>
      </c>
    </row>
    <row r="73" spans="1:12" ht="14.45" customHeight="1" x14ac:dyDescent="0.25">
      <c r="A73" s="58"/>
      <c r="B73" s="2" t="s">
        <v>53</v>
      </c>
      <c r="C73" s="75"/>
      <c r="D73" s="76"/>
      <c r="E73" s="76"/>
      <c r="F73" s="76"/>
      <c r="G73" s="76"/>
      <c r="H73" s="76"/>
      <c r="I73" s="78"/>
      <c r="J73" s="78"/>
      <c r="L73" s="71" t="str">
        <f>C64&amp;B73</f>
        <v>Desagregación compartida del bucle local</v>
      </c>
    </row>
    <row r="74" spans="1:12" x14ac:dyDescent="0.25">
      <c r="A74" s="58"/>
      <c r="B74" s="2" t="s">
        <v>54</v>
      </c>
      <c r="C74" s="75"/>
      <c r="D74" s="76"/>
      <c r="E74" s="76"/>
      <c r="F74" s="76"/>
      <c r="G74" s="76"/>
      <c r="H74" s="76"/>
      <c r="I74" s="78"/>
      <c r="J74" s="78"/>
      <c r="L74" s="71" t="str">
        <f>C64&amp;B74</f>
        <v>Desagregación total del bucle local</v>
      </c>
    </row>
    <row r="75" spans="1:12" x14ac:dyDescent="0.25">
      <c r="A75" s="58"/>
      <c r="B75" s="2" t="s">
        <v>55</v>
      </c>
      <c r="C75" s="75"/>
      <c r="D75" s="76"/>
      <c r="E75" s="76"/>
      <c r="F75" s="76"/>
      <c r="G75" s="76"/>
      <c r="H75" s="76"/>
      <c r="I75" s="78"/>
      <c r="J75" s="78"/>
      <c r="L75" s="71" t="str">
        <f>C64&amp;B75</f>
        <v>Desagregación virtual del bucle local</v>
      </c>
    </row>
    <row r="76" spans="1:12" x14ac:dyDescent="0.25">
      <c r="A76" s="58"/>
      <c r="C76" s="80"/>
      <c r="D76" s="80"/>
      <c r="E76" s="80"/>
      <c r="F76" s="80"/>
      <c r="G76" s="80"/>
      <c r="H76" s="80"/>
      <c r="I76" s="80"/>
      <c r="J76" s="80"/>
    </row>
    <row r="77" spans="1:12" x14ac:dyDescent="0.25">
      <c r="A77" s="58"/>
      <c r="B77" s="79"/>
    </row>
    <row r="78" spans="1:12" x14ac:dyDescent="0.25">
      <c r="A78" s="58">
        <f>A64+1</f>
        <v>6</v>
      </c>
      <c r="B78" s="65" t="s">
        <v>0</v>
      </c>
      <c r="C78" s="66"/>
      <c r="D78" s="67"/>
      <c r="E78" s="67"/>
      <c r="F78" s="67"/>
      <c r="G78" s="67"/>
      <c r="H78" s="67"/>
      <c r="I78" s="67"/>
      <c r="J78" s="67"/>
    </row>
    <row r="79" spans="1:12" x14ac:dyDescent="0.25">
      <c r="A79" s="58"/>
      <c r="B79" s="67"/>
      <c r="C79" s="67"/>
      <c r="D79" s="67"/>
      <c r="E79" s="67"/>
      <c r="F79" s="67"/>
      <c r="G79" s="67"/>
      <c r="H79" s="67"/>
      <c r="I79" s="67"/>
      <c r="J79" s="67"/>
    </row>
    <row r="80" spans="1:12" x14ac:dyDescent="0.25">
      <c r="A80" s="58"/>
      <c r="B80" s="68" t="s">
        <v>16</v>
      </c>
      <c r="C80" s="69"/>
      <c r="D80" s="69"/>
      <c r="E80" s="69"/>
      <c r="F80" s="69"/>
      <c r="G80" s="69"/>
      <c r="H80" s="69"/>
      <c r="I80" s="69"/>
      <c r="J80" s="69"/>
    </row>
    <row r="81" spans="1:12" x14ac:dyDescent="0.25">
      <c r="A81" s="58"/>
      <c r="C81" s="67"/>
      <c r="D81" s="67"/>
      <c r="E81" s="67"/>
      <c r="F81" s="67"/>
      <c r="G81" s="67"/>
      <c r="H81" s="67"/>
      <c r="I81" s="67"/>
      <c r="J81" s="67"/>
    </row>
    <row r="82" spans="1:12" x14ac:dyDescent="0.25">
      <c r="A82" s="58"/>
      <c r="B82" s="67"/>
      <c r="C82" s="67"/>
      <c r="D82" s="67"/>
      <c r="E82" s="67"/>
      <c r="F82" s="67"/>
      <c r="G82" s="67"/>
      <c r="H82" s="67"/>
      <c r="I82" s="67"/>
      <c r="J82" s="67"/>
    </row>
    <row r="83" spans="1:12" ht="38.25" x14ac:dyDescent="0.25">
      <c r="A83" s="58"/>
      <c r="B83" s="70"/>
      <c r="C83" s="1" t="s">
        <v>2</v>
      </c>
      <c r="D83" s="1" t="s">
        <v>4</v>
      </c>
      <c r="E83" s="1" t="s">
        <v>5</v>
      </c>
      <c r="F83" s="1" t="s">
        <v>6</v>
      </c>
      <c r="G83" s="1" t="s">
        <v>7</v>
      </c>
      <c r="H83" s="1" t="s">
        <v>8</v>
      </c>
      <c r="I83" s="1" t="s">
        <v>9</v>
      </c>
      <c r="J83" s="1" t="s">
        <v>3</v>
      </c>
      <c r="L83" s="71"/>
    </row>
    <row r="84" spans="1:12" x14ac:dyDescent="0.25">
      <c r="A84" s="58"/>
      <c r="B84" s="2" t="s">
        <v>50</v>
      </c>
      <c r="C84" s="75"/>
      <c r="D84" s="76"/>
      <c r="E84" s="76"/>
      <c r="F84" s="77"/>
      <c r="G84" s="76"/>
      <c r="H84" s="76"/>
      <c r="I84" s="78"/>
      <c r="J84" s="78"/>
      <c r="L84" s="71" t="str">
        <f>C78&amp;B84</f>
        <v>SAIB Nacional</v>
      </c>
    </row>
    <row r="85" spans="1:12" x14ac:dyDescent="0.25">
      <c r="A85" s="58"/>
      <c r="B85" s="2" t="s">
        <v>51</v>
      </c>
      <c r="C85" s="75"/>
      <c r="D85" s="76"/>
      <c r="E85" s="76"/>
      <c r="F85" s="77"/>
      <c r="G85" s="76"/>
      <c r="H85" s="76"/>
      <c r="I85" s="78"/>
      <c r="J85" s="78"/>
      <c r="L85" s="71" t="str">
        <f>C78&amp;B85</f>
        <v>SAIB Regional</v>
      </c>
    </row>
    <row r="86" spans="1:12" x14ac:dyDescent="0.25">
      <c r="A86" s="58"/>
      <c r="B86" s="2" t="s">
        <v>52</v>
      </c>
      <c r="C86" s="75"/>
      <c r="D86" s="76"/>
      <c r="E86" s="76"/>
      <c r="F86" s="76"/>
      <c r="G86" s="76"/>
      <c r="H86" s="76"/>
      <c r="I86" s="78"/>
      <c r="J86" s="78"/>
      <c r="L86" s="71" t="str">
        <f>C78&amp;B86</f>
        <v>SAIB Local</v>
      </c>
    </row>
    <row r="87" spans="1:12" ht="25.5" x14ac:dyDescent="0.25">
      <c r="A87" s="58"/>
      <c r="B87" s="2" t="s">
        <v>53</v>
      </c>
      <c r="C87" s="75"/>
      <c r="D87" s="76"/>
      <c r="E87" s="76"/>
      <c r="F87" s="76"/>
      <c r="G87" s="76"/>
      <c r="H87" s="76"/>
      <c r="I87" s="78"/>
      <c r="J87" s="78"/>
      <c r="L87" s="71" t="str">
        <f>C78&amp;B87</f>
        <v>Desagregación compartida del bucle local</v>
      </c>
    </row>
    <row r="88" spans="1:12" x14ac:dyDescent="0.25">
      <c r="A88" s="58"/>
      <c r="B88" s="2" t="s">
        <v>54</v>
      </c>
      <c r="C88" s="75"/>
      <c r="D88" s="76"/>
      <c r="E88" s="76"/>
      <c r="F88" s="76"/>
      <c r="G88" s="76"/>
      <c r="H88" s="76"/>
      <c r="I88" s="78"/>
      <c r="J88" s="78"/>
      <c r="L88" s="71" t="str">
        <f>C78&amp;B88</f>
        <v>Desagregación total del bucle local</v>
      </c>
    </row>
    <row r="89" spans="1:12" x14ac:dyDescent="0.25">
      <c r="A89" s="58"/>
      <c r="B89" s="2" t="s">
        <v>55</v>
      </c>
      <c r="C89" s="75"/>
      <c r="D89" s="76"/>
      <c r="E89" s="76"/>
      <c r="F89" s="76"/>
      <c r="G89" s="76"/>
      <c r="H89" s="76"/>
      <c r="I89" s="78"/>
      <c r="J89" s="78"/>
      <c r="L89" s="71" t="str">
        <f>C78&amp;B89</f>
        <v>Desagregación virtual del bucle local</v>
      </c>
    </row>
    <row r="90" spans="1:12" x14ac:dyDescent="0.25">
      <c r="A90" s="58"/>
      <c r="C90" s="80"/>
      <c r="D90" s="80"/>
      <c r="E90" s="80"/>
      <c r="F90" s="80"/>
      <c r="G90" s="80"/>
      <c r="H90" s="80"/>
      <c r="I90" s="80"/>
      <c r="J90" s="80"/>
    </row>
    <row r="91" spans="1:12" x14ac:dyDescent="0.25">
      <c r="A91" s="58"/>
      <c r="B91" s="79"/>
    </row>
    <row r="92" spans="1:12" x14ac:dyDescent="0.25">
      <c r="A92" s="58">
        <f>A78+1</f>
        <v>7</v>
      </c>
      <c r="B92" s="65" t="s">
        <v>0</v>
      </c>
      <c r="C92" s="66"/>
      <c r="D92" s="67"/>
      <c r="E92" s="67"/>
      <c r="F92" s="67"/>
      <c r="G92" s="67"/>
      <c r="H92" s="67"/>
      <c r="I92" s="67"/>
      <c r="J92" s="67"/>
    </row>
    <row r="93" spans="1:12" x14ac:dyDescent="0.25">
      <c r="A93" s="58"/>
      <c r="B93" s="67"/>
      <c r="C93" s="67"/>
      <c r="D93" s="67"/>
      <c r="E93" s="67"/>
      <c r="F93" s="67"/>
      <c r="G93" s="67"/>
      <c r="H93" s="67"/>
      <c r="I93" s="67"/>
      <c r="J93" s="67"/>
    </row>
    <row r="94" spans="1:12" x14ac:dyDescent="0.25">
      <c r="A94" s="58"/>
      <c r="B94" s="68" t="s">
        <v>16</v>
      </c>
      <c r="C94" s="69"/>
      <c r="D94" s="69"/>
      <c r="E94" s="69"/>
      <c r="F94" s="69"/>
      <c r="G94" s="69"/>
      <c r="H94" s="69"/>
      <c r="I94" s="69"/>
      <c r="J94" s="69"/>
    </row>
    <row r="95" spans="1:12" x14ac:dyDescent="0.25">
      <c r="A95" s="58"/>
      <c r="C95" s="67"/>
      <c r="D95" s="67"/>
      <c r="E95" s="67"/>
      <c r="F95" s="67"/>
      <c r="G95" s="67"/>
      <c r="H95" s="67"/>
      <c r="I95" s="67"/>
      <c r="J95" s="67"/>
    </row>
    <row r="96" spans="1:12" x14ac:dyDescent="0.25">
      <c r="A96" s="58"/>
      <c r="B96" s="67"/>
      <c r="C96" s="67"/>
      <c r="D96" s="67"/>
      <c r="E96" s="67"/>
      <c r="F96" s="67"/>
      <c r="G96" s="67"/>
      <c r="H96" s="67"/>
      <c r="I96" s="67"/>
      <c r="J96" s="67"/>
    </row>
    <row r="97" spans="1:12" ht="38.25" x14ac:dyDescent="0.25">
      <c r="A97" s="58"/>
      <c r="B97" s="70"/>
      <c r="C97" s="1" t="s">
        <v>2</v>
      </c>
      <c r="D97" s="1" t="s">
        <v>4</v>
      </c>
      <c r="E97" s="1" t="s">
        <v>5</v>
      </c>
      <c r="F97" s="1" t="s">
        <v>6</v>
      </c>
      <c r="G97" s="1" t="s">
        <v>7</v>
      </c>
      <c r="H97" s="1" t="s">
        <v>8</v>
      </c>
      <c r="I97" s="1" t="s">
        <v>9</v>
      </c>
      <c r="J97" s="1" t="s">
        <v>3</v>
      </c>
      <c r="L97" s="71"/>
    </row>
    <row r="98" spans="1:12" x14ac:dyDescent="0.25">
      <c r="A98" s="58"/>
      <c r="B98" s="2" t="s">
        <v>50</v>
      </c>
      <c r="C98" s="75"/>
      <c r="D98" s="76"/>
      <c r="E98" s="76"/>
      <c r="F98" s="77"/>
      <c r="G98" s="76"/>
      <c r="H98" s="76"/>
      <c r="I98" s="78"/>
      <c r="J98" s="78"/>
      <c r="L98" s="71" t="str">
        <f>C92&amp;B98</f>
        <v>SAIB Nacional</v>
      </c>
    </row>
    <row r="99" spans="1:12" x14ac:dyDescent="0.25">
      <c r="A99" s="58"/>
      <c r="B99" s="2" t="s">
        <v>51</v>
      </c>
      <c r="C99" s="75"/>
      <c r="D99" s="76"/>
      <c r="E99" s="76"/>
      <c r="F99" s="77"/>
      <c r="G99" s="76"/>
      <c r="H99" s="76"/>
      <c r="I99" s="78"/>
      <c r="J99" s="78"/>
      <c r="L99" s="71" t="str">
        <f>C92&amp;B99</f>
        <v>SAIB Regional</v>
      </c>
    </row>
    <row r="100" spans="1:12" x14ac:dyDescent="0.25">
      <c r="A100" s="58"/>
      <c r="B100" s="2" t="s">
        <v>52</v>
      </c>
      <c r="C100" s="75"/>
      <c r="D100" s="76"/>
      <c r="E100" s="76"/>
      <c r="F100" s="76"/>
      <c r="G100" s="76"/>
      <c r="H100" s="76"/>
      <c r="I100" s="78"/>
      <c r="J100" s="78"/>
      <c r="L100" s="71" t="str">
        <f>C92&amp;B100</f>
        <v>SAIB Local</v>
      </c>
    </row>
    <row r="101" spans="1:12" ht="25.5" x14ac:dyDescent="0.25">
      <c r="A101" s="58"/>
      <c r="B101" s="2" t="s">
        <v>53</v>
      </c>
      <c r="C101" s="75"/>
      <c r="D101" s="76"/>
      <c r="E101" s="76"/>
      <c r="F101" s="76"/>
      <c r="G101" s="76"/>
      <c r="H101" s="76"/>
      <c r="I101" s="78"/>
      <c r="J101" s="78"/>
      <c r="L101" s="71" t="str">
        <f>C92&amp;B101</f>
        <v>Desagregación compartida del bucle local</v>
      </c>
    </row>
    <row r="102" spans="1:12" x14ac:dyDescent="0.25">
      <c r="A102" s="58"/>
      <c r="B102" s="2" t="s">
        <v>54</v>
      </c>
      <c r="C102" s="75"/>
      <c r="D102" s="76"/>
      <c r="E102" s="76"/>
      <c r="F102" s="76"/>
      <c r="G102" s="76"/>
      <c r="H102" s="76"/>
      <c r="I102" s="78"/>
      <c r="J102" s="78"/>
      <c r="L102" s="71" t="str">
        <f>C92&amp;B102</f>
        <v>Desagregación total del bucle local</v>
      </c>
    </row>
    <row r="103" spans="1:12" x14ac:dyDescent="0.25">
      <c r="A103" s="58"/>
      <c r="B103" s="2" t="s">
        <v>55</v>
      </c>
      <c r="C103" s="75"/>
      <c r="D103" s="76"/>
      <c r="E103" s="76"/>
      <c r="F103" s="76"/>
      <c r="G103" s="76"/>
      <c r="H103" s="76"/>
      <c r="I103" s="78"/>
      <c r="J103" s="78"/>
      <c r="L103" s="71" t="str">
        <f>C92&amp;B103</f>
        <v>Desagregación virtual del bucle local</v>
      </c>
    </row>
    <row r="104" spans="1:12" x14ac:dyDescent="0.25">
      <c r="A104" s="58"/>
      <c r="C104" s="80"/>
      <c r="D104" s="80"/>
      <c r="E104" s="80"/>
      <c r="F104" s="80"/>
      <c r="G104" s="80"/>
      <c r="H104" s="80"/>
      <c r="I104" s="80"/>
      <c r="J104" s="80"/>
    </row>
    <row r="105" spans="1:12" x14ac:dyDescent="0.25">
      <c r="A105" s="58"/>
      <c r="B105" s="79"/>
    </row>
    <row r="106" spans="1:12" x14ac:dyDescent="0.25">
      <c r="A106" s="58">
        <f>A92+1</f>
        <v>8</v>
      </c>
      <c r="B106" s="65" t="s">
        <v>0</v>
      </c>
      <c r="C106" s="66"/>
      <c r="D106" s="67"/>
      <c r="E106" s="67"/>
      <c r="F106" s="67"/>
      <c r="G106" s="67"/>
      <c r="H106" s="67"/>
      <c r="I106" s="67"/>
      <c r="J106" s="67"/>
    </row>
    <row r="107" spans="1:12" x14ac:dyDescent="0.25">
      <c r="A107" s="58"/>
      <c r="B107" s="67"/>
      <c r="C107" s="67"/>
      <c r="D107" s="67"/>
      <c r="E107" s="67"/>
      <c r="F107" s="67"/>
      <c r="G107" s="67"/>
      <c r="H107" s="67"/>
      <c r="I107" s="67"/>
      <c r="J107" s="67"/>
    </row>
    <row r="108" spans="1:12" x14ac:dyDescent="0.25">
      <c r="A108" s="58"/>
      <c r="B108" s="68" t="s">
        <v>16</v>
      </c>
      <c r="C108" s="69"/>
      <c r="D108" s="69"/>
      <c r="E108" s="69"/>
      <c r="F108" s="69"/>
      <c r="G108" s="69"/>
      <c r="H108" s="69"/>
      <c r="I108" s="69"/>
      <c r="J108" s="69"/>
    </row>
    <row r="109" spans="1:12" x14ac:dyDescent="0.25">
      <c r="A109" s="58"/>
      <c r="C109" s="67"/>
      <c r="D109" s="67"/>
      <c r="E109" s="67"/>
      <c r="F109" s="67"/>
      <c r="G109" s="67"/>
      <c r="H109" s="67"/>
      <c r="I109" s="67"/>
      <c r="J109" s="67"/>
    </row>
    <row r="110" spans="1:12" x14ac:dyDescent="0.25">
      <c r="A110" s="58"/>
      <c r="B110" s="67"/>
      <c r="C110" s="67"/>
      <c r="D110" s="67"/>
      <c r="E110" s="67"/>
      <c r="F110" s="67"/>
      <c r="G110" s="67"/>
      <c r="H110" s="67"/>
      <c r="I110" s="67"/>
      <c r="J110" s="67"/>
    </row>
    <row r="111" spans="1:12" ht="38.25" x14ac:dyDescent="0.25">
      <c r="A111" s="58"/>
      <c r="B111" s="70"/>
      <c r="C111" s="1" t="s">
        <v>2</v>
      </c>
      <c r="D111" s="1" t="s">
        <v>4</v>
      </c>
      <c r="E111" s="1" t="s">
        <v>5</v>
      </c>
      <c r="F111" s="1" t="s">
        <v>6</v>
      </c>
      <c r="G111" s="1" t="s">
        <v>7</v>
      </c>
      <c r="H111" s="1" t="s">
        <v>8</v>
      </c>
      <c r="I111" s="1" t="s">
        <v>9</v>
      </c>
      <c r="J111" s="1" t="s">
        <v>3</v>
      </c>
      <c r="L111" s="71"/>
    </row>
    <row r="112" spans="1:12" x14ac:dyDescent="0.25">
      <c r="A112" s="58"/>
      <c r="B112" s="2" t="s">
        <v>50</v>
      </c>
      <c r="C112" s="75"/>
      <c r="D112" s="76"/>
      <c r="E112" s="76"/>
      <c r="F112" s="77"/>
      <c r="G112" s="76"/>
      <c r="H112" s="76"/>
      <c r="I112" s="78"/>
      <c r="J112" s="78"/>
      <c r="L112" s="71" t="str">
        <f>C106&amp;B112</f>
        <v>SAIB Nacional</v>
      </c>
    </row>
    <row r="113" spans="1:12" x14ac:dyDescent="0.25">
      <c r="A113" s="58"/>
      <c r="B113" s="2" t="s">
        <v>51</v>
      </c>
      <c r="C113" s="75"/>
      <c r="D113" s="76"/>
      <c r="E113" s="76"/>
      <c r="F113" s="77"/>
      <c r="G113" s="76"/>
      <c r="H113" s="76"/>
      <c r="I113" s="78"/>
      <c r="J113" s="78"/>
      <c r="L113" s="71" t="str">
        <f>C106&amp;B113</f>
        <v>SAIB Regional</v>
      </c>
    </row>
    <row r="114" spans="1:12" x14ac:dyDescent="0.25">
      <c r="A114" s="58"/>
      <c r="B114" s="2" t="s">
        <v>52</v>
      </c>
      <c r="C114" s="75"/>
      <c r="D114" s="76"/>
      <c r="E114" s="76"/>
      <c r="F114" s="76"/>
      <c r="G114" s="76"/>
      <c r="H114" s="76"/>
      <c r="I114" s="78"/>
      <c r="J114" s="78"/>
      <c r="L114" s="71" t="str">
        <f>C106&amp;B114</f>
        <v>SAIB Local</v>
      </c>
    </row>
    <row r="115" spans="1:12" ht="25.5" x14ac:dyDescent="0.25">
      <c r="A115" s="58"/>
      <c r="B115" s="2" t="s">
        <v>53</v>
      </c>
      <c r="C115" s="75"/>
      <c r="D115" s="76"/>
      <c r="E115" s="76"/>
      <c r="F115" s="76"/>
      <c r="G115" s="76"/>
      <c r="H115" s="76"/>
      <c r="I115" s="78"/>
      <c r="J115" s="78"/>
      <c r="L115" s="71" t="str">
        <f>C106&amp;B115</f>
        <v>Desagregación compartida del bucle local</v>
      </c>
    </row>
    <row r="116" spans="1:12" x14ac:dyDescent="0.25">
      <c r="A116" s="58"/>
      <c r="B116" s="2" t="s">
        <v>54</v>
      </c>
      <c r="C116" s="75"/>
      <c r="D116" s="76"/>
      <c r="E116" s="76"/>
      <c r="F116" s="76"/>
      <c r="G116" s="76"/>
      <c r="H116" s="76"/>
      <c r="I116" s="78"/>
      <c r="J116" s="78"/>
      <c r="L116" s="71" t="str">
        <f>C106&amp;B116</f>
        <v>Desagregación total del bucle local</v>
      </c>
    </row>
    <row r="117" spans="1:12" x14ac:dyDescent="0.25">
      <c r="A117" s="58"/>
      <c r="B117" s="2" t="s">
        <v>55</v>
      </c>
      <c r="C117" s="75"/>
      <c r="D117" s="76"/>
      <c r="E117" s="76"/>
      <c r="F117" s="76"/>
      <c r="G117" s="76"/>
      <c r="H117" s="76"/>
      <c r="I117" s="78"/>
      <c r="J117" s="78"/>
      <c r="L117" s="71" t="str">
        <f>C106&amp;B117</f>
        <v>Desagregación virtual del bucle local</v>
      </c>
    </row>
    <row r="118" spans="1:12" x14ac:dyDescent="0.25">
      <c r="A118" s="58"/>
      <c r="C118" s="80"/>
      <c r="D118" s="80"/>
      <c r="E118" s="80"/>
      <c r="F118" s="80"/>
      <c r="G118" s="80"/>
      <c r="H118" s="80"/>
      <c r="I118" s="80"/>
      <c r="J118" s="80"/>
    </row>
    <row r="119" spans="1:12" x14ac:dyDescent="0.25">
      <c r="A119" s="58"/>
      <c r="B119" s="79"/>
    </row>
    <row r="120" spans="1:12" x14ac:dyDescent="0.25">
      <c r="A120" s="58">
        <f>A106+1</f>
        <v>9</v>
      </c>
      <c r="B120" s="65" t="s">
        <v>0</v>
      </c>
      <c r="C120" s="66"/>
      <c r="D120" s="67"/>
      <c r="E120" s="67"/>
      <c r="F120" s="67"/>
      <c r="G120" s="67"/>
      <c r="H120" s="67"/>
      <c r="I120" s="67"/>
      <c r="J120" s="67"/>
    </row>
    <row r="121" spans="1:12" x14ac:dyDescent="0.25">
      <c r="A121" s="58"/>
      <c r="B121" s="67"/>
      <c r="C121" s="67"/>
      <c r="D121" s="67"/>
      <c r="E121" s="67"/>
      <c r="F121" s="67"/>
      <c r="G121" s="67"/>
      <c r="H121" s="67"/>
      <c r="I121" s="67"/>
      <c r="J121" s="67"/>
    </row>
    <row r="122" spans="1:12" x14ac:dyDescent="0.25">
      <c r="A122" s="58"/>
      <c r="B122" s="68" t="s">
        <v>16</v>
      </c>
      <c r="C122" s="69"/>
      <c r="D122" s="69"/>
      <c r="E122" s="69"/>
      <c r="F122" s="69"/>
      <c r="G122" s="69"/>
      <c r="H122" s="69"/>
      <c r="I122" s="69"/>
      <c r="J122" s="69"/>
    </row>
    <row r="123" spans="1:12" x14ac:dyDescent="0.25">
      <c r="A123" s="58"/>
      <c r="C123" s="67"/>
      <c r="D123" s="67"/>
      <c r="E123" s="67"/>
      <c r="F123" s="67"/>
      <c r="G123" s="67"/>
      <c r="H123" s="67"/>
      <c r="I123" s="67"/>
      <c r="J123" s="67"/>
    </row>
    <row r="124" spans="1:12" x14ac:dyDescent="0.25">
      <c r="A124" s="58"/>
      <c r="B124" s="67"/>
      <c r="C124" s="67"/>
      <c r="D124" s="67"/>
      <c r="E124" s="67"/>
      <c r="F124" s="67"/>
      <c r="G124" s="67"/>
      <c r="H124" s="67"/>
      <c r="I124" s="67"/>
      <c r="J124" s="67"/>
    </row>
    <row r="125" spans="1:12" ht="38.25" x14ac:dyDescent="0.25">
      <c r="A125" s="58"/>
      <c r="B125" s="70"/>
      <c r="C125" s="1" t="s">
        <v>2</v>
      </c>
      <c r="D125" s="1" t="s">
        <v>4</v>
      </c>
      <c r="E125" s="1" t="s">
        <v>5</v>
      </c>
      <c r="F125" s="1" t="s">
        <v>6</v>
      </c>
      <c r="G125" s="1" t="s">
        <v>7</v>
      </c>
      <c r="H125" s="1" t="s">
        <v>8</v>
      </c>
      <c r="I125" s="1" t="s">
        <v>9</v>
      </c>
      <c r="J125" s="1" t="s">
        <v>3</v>
      </c>
      <c r="L125" s="71"/>
    </row>
    <row r="126" spans="1:12" x14ac:dyDescent="0.25">
      <c r="A126" s="58"/>
      <c r="B126" s="2" t="s">
        <v>50</v>
      </c>
      <c r="C126" s="75"/>
      <c r="D126" s="76"/>
      <c r="E126" s="76"/>
      <c r="F126" s="77"/>
      <c r="G126" s="76"/>
      <c r="H126" s="76"/>
      <c r="I126" s="78"/>
      <c r="J126" s="78"/>
      <c r="L126" s="71" t="str">
        <f>C120&amp;B126</f>
        <v>SAIB Nacional</v>
      </c>
    </row>
    <row r="127" spans="1:12" x14ac:dyDescent="0.25">
      <c r="A127" s="58"/>
      <c r="B127" s="2" t="s">
        <v>51</v>
      </c>
      <c r="C127" s="75"/>
      <c r="D127" s="76"/>
      <c r="E127" s="76"/>
      <c r="F127" s="77"/>
      <c r="G127" s="76"/>
      <c r="H127" s="76"/>
      <c r="I127" s="78"/>
      <c r="J127" s="78"/>
      <c r="L127" s="71" t="str">
        <f>C120&amp;B127</f>
        <v>SAIB Regional</v>
      </c>
    </row>
    <row r="128" spans="1:12" x14ac:dyDescent="0.25">
      <c r="A128" s="58"/>
      <c r="B128" s="2" t="s">
        <v>52</v>
      </c>
      <c r="C128" s="75"/>
      <c r="D128" s="76"/>
      <c r="E128" s="76"/>
      <c r="F128" s="76"/>
      <c r="G128" s="76"/>
      <c r="H128" s="76"/>
      <c r="I128" s="78"/>
      <c r="J128" s="78"/>
      <c r="L128" s="71" t="str">
        <f>C120&amp;B128</f>
        <v>SAIB Local</v>
      </c>
    </row>
    <row r="129" spans="1:12" ht="25.5" x14ac:dyDescent="0.25">
      <c r="A129" s="58"/>
      <c r="B129" s="2" t="s">
        <v>53</v>
      </c>
      <c r="C129" s="75"/>
      <c r="D129" s="76"/>
      <c r="E129" s="76"/>
      <c r="F129" s="76"/>
      <c r="G129" s="76"/>
      <c r="H129" s="76"/>
      <c r="I129" s="78"/>
      <c r="J129" s="78"/>
      <c r="L129" s="71" t="str">
        <f>C120&amp;B129</f>
        <v>Desagregación compartida del bucle local</v>
      </c>
    </row>
    <row r="130" spans="1:12" x14ac:dyDescent="0.25">
      <c r="A130" s="58"/>
      <c r="B130" s="2" t="s">
        <v>54</v>
      </c>
      <c r="C130" s="75"/>
      <c r="D130" s="76"/>
      <c r="E130" s="76"/>
      <c r="F130" s="76"/>
      <c r="G130" s="76"/>
      <c r="H130" s="76"/>
      <c r="I130" s="78"/>
      <c r="J130" s="78"/>
      <c r="L130" s="71" t="str">
        <f>C120&amp;B130</f>
        <v>Desagregación total del bucle local</v>
      </c>
    </row>
    <row r="131" spans="1:12" x14ac:dyDescent="0.25">
      <c r="A131" s="58"/>
      <c r="B131" s="2" t="s">
        <v>55</v>
      </c>
      <c r="C131" s="75"/>
      <c r="D131" s="76"/>
      <c r="E131" s="76"/>
      <c r="F131" s="76"/>
      <c r="G131" s="76"/>
      <c r="H131" s="76"/>
      <c r="I131" s="78"/>
      <c r="J131" s="78"/>
      <c r="L131" s="71" t="str">
        <f>C120&amp;B131</f>
        <v>Desagregación virtual del bucle local</v>
      </c>
    </row>
    <row r="132" spans="1:12" x14ac:dyDescent="0.25">
      <c r="A132" s="58"/>
      <c r="C132" s="80"/>
      <c r="D132" s="80"/>
      <c r="E132" s="80"/>
      <c r="F132" s="80"/>
      <c r="G132" s="80"/>
      <c r="H132" s="80"/>
      <c r="I132" s="80"/>
      <c r="J132" s="80"/>
    </row>
    <row r="133" spans="1:12" x14ac:dyDescent="0.25">
      <c r="A133" s="58"/>
      <c r="B133" s="79"/>
    </row>
    <row r="134" spans="1:12" x14ac:dyDescent="0.25">
      <c r="A134" s="58">
        <f>A120+1</f>
        <v>10</v>
      </c>
      <c r="B134" s="65" t="s">
        <v>0</v>
      </c>
      <c r="C134" s="66"/>
      <c r="D134" s="67"/>
      <c r="E134" s="67"/>
      <c r="F134" s="67"/>
      <c r="G134" s="67"/>
      <c r="H134" s="67"/>
      <c r="I134" s="67"/>
      <c r="J134" s="67"/>
    </row>
    <row r="135" spans="1:12" x14ac:dyDescent="0.25">
      <c r="A135" s="58"/>
      <c r="B135" s="67"/>
      <c r="C135" s="67"/>
      <c r="D135" s="67"/>
      <c r="E135" s="67"/>
      <c r="F135" s="67"/>
      <c r="G135" s="67"/>
      <c r="H135" s="67"/>
      <c r="I135" s="67"/>
      <c r="J135" s="67"/>
    </row>
    <row r="136" spans="1:12" x14ac:dyDescent="0.25">
      <c r="A136" s="58"/>
      <c r="B136" s="68" t="s">
        <v>16</v>
      </c>
      <c r="C136" s="69"/>
      <c r="D136" s="69"/>
      <c r="E136" s="69"/>
      <c r="F136" s="69"/>
      <c r="G136" s="69"/>
      <c r="H136" s="69"/>
      <c r="I136" s="69"/>
      <c r="J136" s="69"/>
    </row>
    <row r="137" spans="1:12" x14ac:dyDescent="0.25">
      <c r="A137" s="58"/>
      <c r="C137" s="67"/>
      <c r="D137" s="67"/>
      <c r="E137" s="67"/>
      <c r="F137" s="67"/>
      <c r="G137" s="67"/>
      <c r="H137" s="67"/>
      <c r="I137" s="67"/>
      <c r="J137" s="67"/>
    </row>
    <row r="138" spans="1:12" x14ac:dyDescent="0.25">
      <c r="A138" s="58"/>
      <c r="B138" s="67"/>
      <c r="C138" s="67"/>
      <c r="D138" s="67"/>
      <c r="E138" s="67"/>
      <c r="F138" s="67"/>
      <c r="G138" s="67"/>
      <c r="H138" s="67"/>
      <c r="I138" s="67"/>
      <c r="J138" s="67"/>
    </row>
    <row r="139" spans="1:12" ht="38.25" x14ac:dyDescent="0.25">
      <c r="A139" s="58"/>
      <c r="B139" s="70"/>
      <c r="C139" s="1" t="s">
        <v>2</v>
      </c>
      <c r="D139" s="1" t="s">
        <v>4</v>
      </c>
      <c r="E139" s="1" t="s">
        <v>5</v>
      </c>
      <c r="F139" s="1" t="s">
        <v>6</v>
      </c>
      <c r="G139" s="1" t="s">
        <v>7</v>
      </c>
      <c r="H139" s="1" t="s">
        <v>8</v>
      </c>
      <c r="I139" s="1" t="s">
        <v>9</v>
      </c>
      <c r="J139" s="1" t="s">
        <v>3</v>
      </c>
      <c r="L139" s="71"/>
    </row>
    <row r="140" spans="1:12" x14ac:dyDescent="0.25">
      <c r="A140" s="58"/>
      <c r="B140" s="2" t="s">
        <v>50</v>
      </c>
      <c r="C140" s="75"/>
      <c r="D140" s="76"/>
      <c r="E140" s="76"/>
      <c r="F140" s="77"/>
      <c r="G140" s="76"/>
      <c r="H140" s="76"/>
      <c r="I140" s="78"/>
      <c r="J140" s="78"/>
      <c r="L140" s="71" t="str">
        <f>C134&amp;B140</f>
        <v>SAIB Nacional</v>
      </c>
    </row>
    <row r="141" spans="1:12" x14ac:dyDescent="0.25">
      <c r="A141" s="58"/>
      <c r="B141" s="2" t="s">
        <v>51</v>
      </c>
      <c r="C141" s="75"/>
      <c r="D141" s="76"/>
      <c r="E141" s="76"/>
      <c r="F141" s="77"/>
      <c r="G141" s="76"/>
      <c r="H141" s="76"/>
      <c r="I141" s="78"/>
      <c r="J141" s="78"/>
      <c r="L141" s="71" t="str">
        <f>C134&amp;B141</f>
        <v>SAIB Regional</v>
      </c>
    </row>
    <row r="142" spans="1:12" x14ac:dyDescent="0.25">
      <c r="A142" s="58"/>
      <c r="B142" s="2" t="s">
        <v>52</v>
      </c>
      <c r="C142" s="75"/>
      <c r="D142" s="76"/>
      <c r="E142" s="76"/>
      <c r="F142" s="76"/>
      <c r="G142" s="76"/>
      <c r="H142" s="76"/>
      <c r="I142" s="78"/>
      <c r="J142" s="78"/>
      <c r="L142" s="71" t="str">
        <f>C134&amp;B142</f>
        <v>SAIB Local</v>
      </c>
    </row>
    <row r="143" spans="1:12" ht="25.5" x14ac:dyDescent="0.25">
      <c r="A143" s="58"/>
      <c r="B143" s="2" t="s">
        <v>53</v>
      </c>
      <c r="C143" s="75"/>
      <c r="D143" s="76"/>
      <c r="E143" s="76"/>
      <c r="F143" s="76"/>
      <c r="G143" s="76"/>
      <c r="H143" s="76"/>
      <c r="I143" s="78"/>
      <c r="J143" s="78"/>
      <c r="L143" s="71" t="str">
        <f>C134&amp;B143</f>
        <v>Desagregación compartida del bucle local</v>
      </c>
    </row>
    <row r="144" spans="1:12" x14ac:dyDescent="0.25">
      <c r="A144" s="58"/>
      <c r="B144" s="2" t="s">
        <v>54</v>
      </c>
      <c r="C144" s="75"/>
      <c r="D144" s="76"/>
      <c r="E144" s="76"/>
      <c r="F144" s="76"/>
      <c r="G144" s="76"/>
      <c r="H144" s="76"/>
      <c r="I144" s="78"/>
      <c r="J144" s="78"/>
      <c r="L144" s="71" t="str">
        <f>C134&amp;B144</f>
        <v>Desagregación total del bucle local</v>
      </c>
    </row>
    <row r="145" spans="1:12" x14ac:dyDescent="0.25">
      <c r="A145" s="58"/>
      <c r="B145" s="2" t="s">
        <v>55</v>
      </c>
      <c r="C145" s="75"/>
      <c r="D145" s="76"/>
      <c r="E145" s="76"/>
      <c r="F145" s="76"/>
      <c r="G145" s="76"/>
      <c r="H145" s="76"/>
      <c r="I145" s="78"/>
      <c r="J145" s="78"/>
      <c r="L145" s="71" t="str">
        <f>C134&amp;B145</f>
        <v>Desagregación virtual del bucle local</v>
      </c>
    </row>
    <row r="146" spans="1:12" x14ac:dyDescent="0.25">
      <c r="A146" s="58"/>
      <c r="C146" s="80"/>
      <c r="D146" s="80"/>
      <c r="E146" s="80"/>
      <c r="F146" s="80"/>
      <c r="G146" s="80"/>
      <c r="H146" s="80"/>
      <c r="I146" s="80"/>
      <c r="J146" s="80"/>
    </row>
    <row r="147" spans="1:12" x14ac:dyDescent="0.25">
      <c r="A147" s="58"/>
      <c r="B147" s="79"/>
    </row>
    <row r="148" spans="1:12" x14ac:dyDescent="0.25">
      <c r="A148" s="58">
        <f>A134+1</f>
        <v>11</v>
      </c>
      <c r="B148" s="65" t="s">
        <v>0</v>
      </c>
      <c r="C148" s="66"/>
      <c r="D148" s="67"/>
      <c r="E148" s="67"/>
      <c r="F148" s="67"/>
      <c r="G148" s="67"/>
      <c r="H148" s="67"/>
      <c r="I148" s="67"/>
      <c r="J148" s="67"/>
    </row>
    <row r="149" spans="1:12" x14ac:dyDescent="0.25">
      <c r="A149" s="58"/>
      <c r="B149" s="67"/>
      <c r="C149" s="67"/>
      <c r="D149" s="67"/>
      <c r="E149" s="67"/>
      <c r="F149" s="67"/>
      <c r="G149" s="67"/>
      <c r="H149" s="67"/>
      <c r="I149" s="67"/>
      <c r="J149" s="67"/>
    </row>
    <row r="150" spans="1:12" x14ac:dyDescent="0.25">
      <c r="A150" s="58"/>
      <c r="B150" s="68" t="s">
        <v>16</v>
      </c>
      <c r="C150" s="69"/>
      <c r="D150" s="69"/>
      <c r="E150" s="69"/>
      <c r="F150" s="69"/>
      <c r="G150" s="69"/>
      <c r="H150" s="69"/>
      <c r="I150" s="69"/>
      <c r="J150" s="69"/>
    </row>
    <row r="151" spans="1:12" x14ac:dyDescent="0.25">
      <c r="A151" s="58"/>
      <c r="C151" s="67"/>
      <c r="D151" s="67"/>
      <c r="E151" s="67"/>
      <c r="F151" s="67"/>
      <c r="G151" s="67"/>
      <c r="H151" s="67"/>
      <c r="I151" s="67"/>
      <c r="J151" s="67"/>
    </row>
    <row r="152" spans="1:12" x14ac:dyDescent="0.25">
      <c r="A152" s="58"/>
      <c r="B152" s="67"/>
      <c r="C152" s="67"/>
      <c r="D152" s="67"/>
      <c r="E152" s="67"/>
      <c r="F152" s="67"/>
      <c r="G152" s="67"/>
      <c r="H152" s="67"/>
      <c r="I152" s="67"/>
      <c r="J152" s="67"/>
    </row>
    <row r="153" spans="1:12" ht="38.25" x14ac:dyDescent="0.25">
      <c r="A153" s="58"/>
      <c r="B153" s="70"/>
      <c r="C153" s="1" t="s">
        <v>2</v>
      </c>
      <c r="D153" s="1" t="s">
        <v>4</v>
      </c>
      <c r="E153" s="1" t="s">
        <v>5</v>
      </c>
      <c r="F153" s="1" t="s">
        <v>6</v>
      </c>
      <c r="G153" s="1" t="s">
        <v>7</v>
      </c>
      <c r="H153" s="1" t="s">
        <v>8</v>
      </c>
      <c r="I153" s="1" t="s">
        <v>9</v>
      </c>
      <c r="J153" s="1" t="s">
        <v>3</v>
      </c>
      <c r="L153" s="71"/>
    </row>
    <row r="154" spans="1:12" x14ac:dyDescent="0.25">
      <c r="A154" s="58"/>
      <c r="B154" s="2" t="s">
        <v>50</v>
      </c>
      <c r="C154" s="75"/>
      <c r="D154" s="76"/>
      <c r="E154" s="76"/>
      <c r="F154" s="77"/>
      <c r="G154" s="76"/>
      <c r="H154" s="76"/>
      <c r="I154" s="78"/>
      <c r="J154" s="78"/>
      <c r="L154" s="71" t="str">
        <f>C148&amp;B154</f>
        <v>SAIB Nacional</v>
      </c>
    </row>
    <row r="155" spans="1:12" x14ac:dyDescent="0.25">
      <c r="A155" s="58"/>
      <c r="B155" s="2" t="s">
        <v>51</v>
      </c>
      <c r="C155" s="75"/>
      <c r="D155" s="76"/>
      <c r="E155" s="76"/>
      <c r="F155" s="77"/>
      <c r="G155" s="76"/>
      <c r="H155" s="76"/>
      <c r="I155" s="78"/>
      <c r="J155" s="78"/>
      <c r="L155" s="71" t="str">
        <f>C148&amp;B155</f>
        <v>SAIB Regional</v>
      </c>
    </row>
    <row r="156" spans="1:12" x14ac:dyDescent="0.25">
      <c r="A156" s="58"/>
      <c r="B156" s="2" t="s">
        <v>52</v>
      </c>
      <c r="C156" s="75"/>
      <c r="D156" s="76"/>
      <c r="E156" s="76"/>
      <c r="F156" s="76"/>
      <c r="G156" s="76"/>
      <c r="H156" s="76"/>
      <c r="I156" s="78"/>
      <c r="J156" s="78"/>
      <c r="L156" s="71" t="str">
        <f>C148&amp;B156</f>
        <v>SAIB Local</v>
      </c>
    </row>
    <row r="157" spans="1:12" ht="25.5" x14ac:dyDescent="0.25">
      <c r="A157" s="58"/>
      <c r="B157" s="2" t="s">
        <v>53</v>
      </c>
      <c r="C157" s="75"/>
      <c r="D157" s="76"/>
      <c r="E157" s="76"/>
      <c r="F157" s="76"/>
      <c r="G157" s="76"/>
      <c r="H157" s="76"/>
      <c r="I157" s="78"/>
      <c r="J157" s="78"/>
      <c r="L157" s="71" t="str">
        <f>C148&amp;B157</f>
        <v>Desagregación compartida del bucle local</v>
      </c>
    </row>
    <row r="158" spans="1:12" x14ac:dyDescent="0.25">
      <c r="A158" s="58"/>
      <c r="B158" s="2" t="s">
        <v>54</v>
      </c>
      <c r="C158" s="75"/>
      <c r="D158" s="76"/>
      <c r="E158" s="76"/>
      <c r="F158" s="76"/>
      <c r="G158" s="76"/>
      <c r="H158" s="76"/>
      <c r="I158" s="78"/>
      <c r="J158" s="78"/>
      <c r="L158" s="71" t="str">
        <f>C148&amp;B158</f>
        <v>Desagregación total del bucle local</v>
      </c>
    </row>
    <row r="159" spans="1:12" x14ac:dyDescent="0.25">
      <c r="A159" s="58"/>
      <c r="B159" s="2" t="s">
        <v>55</v>
      </c>
      <c r="C159" s="75"/>
      <c r="D159" s="76"/>
      <c r="E159" s="76"/>
      <c r="F159" s="76"/>
      <c r="G159" s="76"/>
      <c r="H159" s="76"/>
      <c r="I159" s="78"/>
      <c r="J159" s="78"/>
      <c r="L159" s="71" t="str">
        <f>C148&amp;B159</f>
        <v>Desagregación virtual del bucle local</v>
      </c>
    </row>
    <row r="160" spans="1:12" x14ac:dyDescent="0.25">
      <c r="A160" s="58"/>
      <c r="C160" s="80"/>
      <c r="D160" s="80"/>
      <c r="E160" s="80"/>
      <c r="F160" s="80"/>
      <c r="G160" s="80"/>
      <c r="H160" s="80"/>
      <c r="I160" s="80"/>
      <c r="J160" s="80"/>
    </row>
    <row r="161" spans="1:12" x14ac:dyDescent="0.25">
      <c r="A161" s="58"/>
      <c r="B161" s="79"/>
    </row>
    <row r="162" spans="1:12" x14ac:dyDescent="0.25">
      <c r="A162" s="58">
        <f>A148+1</f>
        <v>12</v>
      </c>
      <c r="B162" s="65" t="s">
        <v>0</v>
      </c>
      <c r="C162" s="66"/>
      <c r="D162" s="67"/>
      <c r="E162" s="67"/>
      <c r="F162" s="67"/>
      <c r="G162" s="67"/>
      <c r="H162" s="67"/>
      <c r="I162" s="67"/>
      <c r="J162" s="67"/>
    </row>
    <row r="163" spans="1:12" x14ac:dyDescent="0.25">
      <c r="A163" s="58"/>
      <c r="B163" s="67"/>
      <c r="C163" s="67"/>
      <c r="D163" s="67"/>
      <c r="E163" s="67"/>
      <c r="F163" s="67"/>
      <c r="G163" s="67"/>
      <c r="H163" s="67"/>
      <c r="I163" s="67"/>
      <c r="J163" s="67"/>
    </row>
    <row r="164" spans="1:12" x14ac:dyDescent="0.25">
      <c r="A164" s="58"/>
      <c r="B164" s="68" t="s">
        <v>16</v>
      </c>
      <c r="C164" s="69"/>
      <c r="D164" s="69"/>
      <c r="E164" s="69"/>
      <c r="F164" s="69"/>
      <c r="G164" s="69"/>
      <c r="H164" s="69"/>
      <c r="I164" s="69"/>
      <c r="J164" s="69"/>
    </row>
    <row r="165" spans="1:12" x14ac:dyDescent="0.25">
      <c r="A165" s="58"/>
      <c r="C165" s="67"/>
      <c r="D165" s="67"/>
      <c r="E165" s="67"/>
      <c r="F165" s="67"/>
      <c r="G165" s="67"/>
      <c r="H165" s="67"/>
      <c r="I165" s="67"/>
      <c r="J165" s="67"/>
    </row>
    <row r="166" spans="1:12" x14ac:dyDescent="0.25">
      <c r="A166" s="58"/>
      <c r="B166" s="67"/>
      <c r="C166" s="67"/>
      <c r="D166" s="67"/>
      <c r="E166" s="67"/>
      <c r="F166" s="67"/>
      <c r="G166" s="67"/>
      <c r="H166" s="67"/>
      <c r="I166" s="67"/>
      <c r="J166" s="67"/>
    </row>
    <row r="167" spans="1:12" ht="38.25" x14ac:dyDescent="0.25">
      <c r="A167" s="58"/>
      <c r="B167" s="70"/>
      <c r="C167" s="1" t="s">
        <v>2</v>
      </c>
      <c r="D167" s="1" t="s">
        <v>4</v>
      </c>
      <c r="E167" s="1" t="s">
        <v>5</v>
      </c>
      <c r="F167" s="1" t="s">
        <v>6</v>
      </c>
      <c r="G167" s="1" t="s">
        <v>7</v>
      </c>
      <c r="H167" s="1" t="s">
        <v>8</v>
      </c>
      <c r="I167" s="1" t="s">
        <v>9</v>
      </c>
      <c r="J167" s="1" t="s">
        <v>3</v>
      </c>
      <c r="L167" s="71"/>
    </row>
    <row r="168" spans="1:12" x14ac:dyDescent="0.25">
      <c r="A168" s="58"/>
      <c r="B168" s="2" t="s">
        <v>50</v>
      </c>
      <c r="C168" s="75"/>
      <c r="D168" s="76"/>
      <c r="E168" s="76"/>
      <c r="F168" s="77"/>
      <c r="G168" s="76"/>
      <c r="H168" s="76"/>
      <c r="I168" s="78"/>
      <c r="J168" s="78"/>
      <c r="L168" s="71" t="str">
        <f>C162&amp;B168</f>
        <v>SAIB Nacional</v>
      </c>
    </row>
    <row r="169" spans="1:12" x14ac:dyDescent="0.25">
      <c r="A169" s="58"/>
      <c r="B169" s="2" t="s">
        <v>51</v>
      </c>
      <c r="C169" s="75"/>
      <c r="D169" s="76"/>
      <c r="E169" s="76"/>
      <c r="F169" s="77"/>
      <c r="G169" s="76"/>
      <c r="H169" s="76"/>
      <c r="I169" s="78"/>
      <c r="J169" s="78"/>
      <c r="L169" s="71" t="str">
        <f>C162&amp;B169</f>
        <v>SAIB Regional</v>
      </c>
    </row>
    <row r="170" spans="1:12" x14ac:dyDescent="0.25">
      <c r="A170" s="58"/>
      <c r="B170" s="2" t="s">
        <v>52</v>
      </c>
      <c r="C170" s="75"/>
      <c r="D170" s="76"/>
      <c r="E170" s="76"/>
      <c r="F170" s="76"/>
      <c r="G170" s="76"/>
      <c r="H170" s="76"/>
      <c r="I170" s="78"/>
      <c r="J170" s="78"/>
      <c r="L170" s="71" t="str">
        <f>C162&amp;B170</f>
        <v>SAIB Local</v>
      </c>
    </row>
    <row r="171" spans="1:12" ht="25.5" x14ac:dyDescent="0.25">
      <c r="A171" s="58"/>
      <c r="B171" s="2" t="s">
        <v>53</v>
      </c>
      <c r="C171" s="75"/>
      <c r="D171" s="76"/>
      <c r="E171" s="76"/>
      <c r="F171" s="76"/>
      <c r="G171" s="76"/>
      <c r="H171" s="76"/>
      <c r="I171" s="78"/>
      <c r="J171" s="78"/>
      <c r="L171" s="71" t="str">
        <f>C162&amp;B171</f>
        <v>Desagregación compartida del bucle local</v>
      </c>
    </row>
    <row r="172" spans="1:12" x14ac:dyDescent="0.25">
      <c r="A172" s="58"/>
      <c r="B172" s="2" t="s">
        <v>54</v>
      </c>
      <c r="C172" s="75"/>
      <c r="D172" s="76"/>
      <c r="E172" s="76"/>
      <c r="F172" s="76"/>
      <c r="G172" s="76"/>
      <c r="H172" s="76"/>
      <c r="I172" s="78"/>
      <c r="J172" s="78"/>
      <c r="L172" s="71" t="str">
        <f>C162&amp;B172</f>
        <v>Desagregación total del bucle local</v>
      </c>
    </row>
    <row r="173" spans="1:12" x14ac:dyDescent="0.25">
      <c r="A173" s="58"/>
      <c r="B173" s="2" t="s">
        <v>55</v>
      </c>
      <c r="C173" s="75"/>
      <c r="D173" s="76"/>
      <c r="E173" s="76"/>
      <c r="F173" s="76"/>
      <c r="G173" s="76"/>
      <c r="H173" s="76"/>
      <c r="I173" s="78"/>
      <c r="J173" s="78"/>
      <c r="L173" s="71" t="str">
        <f>C162&amp;B173</f>
        <v>Desagregación virtual del bucle local</v>
      </c>
    </row>
    <row r="174" spans="1:12" x14ac:dyDescent="0.25">
      <c r="A174" s="58"/>
      <c r="C174" s="80"/>
      <c r="D174" s="80"/>
      <c r="E174" s="80"/>
      <c r="F174" s="80"/>
      <c r="G174" s="80"/>
      <c r="H174" s="80"/>
      <c r="I174" s="80"/>
      <c r="J174" s="80"/>
    </row>
    <row r="175" spans="1:12" x14ac:dyDescent="0.25">
      <c r="A175" s="58"/>
      <c r="B175" s="79"/>
    </row>
    <row r="176" spans="1:12" x14ac:dyDescent="0.25">
      <c r="A176" s="58">
        <f>A162+1</f>
        <v>13</v>
      </c>
      <c r="B176" s="65" t="s">
        <v>0</v>
      </c>
      <c r="C176" s="66"/>
      <c r="D176" s="67"/>
      <c r="E176" s="67"/>
      <c r="F176" s="67"/>
      <c r="G176" s="67"/>
      <c r="H176" s="67"/>
      <c r="I176" s="67"/>
      <c r="J176" s="67"/>
    </row>
    <row r="177" spans="1:12" x14ac:dyDescent="0.25">
      <c r="A177" s="58"/>
      <c r="B177" s="67"/>
      <c r="C177" s="67"/>
      <c r="D177" s="67"/>
      <c r="E177" s="67"/>
      <c r="F177" s="67"/>
      <c r="G177" s="67"/>
      <c r="H177" s="67"/>
      <c r="I177" s="67"/>
      <c r="J177" s="67"/>
    </row>
    <row r="178" spans="1:12" x14ac:dyDescent="0.25">
      <c r="A178" s="58"/>
      <c r="B178" s="68" t="s">
        <v>16</v>
      </c>
      <c r="C178" s="69"/>
      <c r="D178" s="69"/>
      <c r="E178" s="69"/>
      <c r="F178" s="69"/>
      <c r="G178" s="69"/>
      <c r="H178" s="69"/>
      <c r="I178" s="69"/>
      <c r="J178" s="69"/>
    </row>
    <row r="179" spans="1:12" x14ac:dyDescent="0.25">
      <c r="A179" s="58"/>
      <c r="C179" s="67"/>
      <c r="D179" s="67"/>
      <c r="E179" s="67"/>
      <c r="F179" s="67"/>
      <c r="G179" s="67"/>
      <c r="H179" s="67"/>
      <c r="I179" s="67"/>
      <c r="J179" s="67"/>
    </row>
    <row r="180" spans="1:12" x14ac:dyDescent="0.25">
      <c r="A180" s="58"/>
      <c r="B180" s="67"/>
      <c r="C180" s="67"/>
      <c r="D180" s="67"/>
      <c r="E180" s="67"/>
      <c r="F180" s="67"/>
      <c r="G180" s="67"/>
      <c r="H180" s="67"/>
      <c r="I180" s="67"/>
      <c r="J180" s="67"/>
    </row>
    <row r="181" spans="1:12" ht="38.25" x14ac:dyDescent="0.25">
      <c r="A181" s="58"/>
      <c r="B181" s="70"/>
      <c r="C181" s="1" t="s">
        <v>2</v>
      </c>
      <c r="D181" s="1" t="s">
        <v>4</v>
      </c>
      <c r="E181" s="1" t="s">
        <v>5</v>
      </c>
      <c r="F181" s="1" t="s">
        <v>6</v>
      </c>
      <c r="G181" s="1" t="s">
        <v>7</v>
      </c>
      <c r="H181" s="1" t="s">
        <v>8</v>
      </c>
      <c r="I181" s="1" t="s">
        <v>9</v>
      </c>
      <c r="J181" s="1" t="s">
        <v>3</v>
      </c>
      <c r="L181" s="71"/>
    </row>
    <row r="182" spans="1:12" x14ac:dyDescent="0.25">
      <c r="A182" s="58"/>
      <c r="B182" s="2" t="s">
        <v>50</v>
      </c>
      <c r="C182" s="75"/>
      <c r="D182" s="76"/>
      <c r="E182" s="76"/>
      <c r="F182" s="77"/>
      <c r="G182" s="76"/>
      <c r="H182" s="76"/>
      <c r="I182" s="78"/>
      <c r="J182" s="78"/>
      <c r="L182" s="71" t="str">
        <f>C176&amp;B182</f>
        <v>SAIB Nacional</v>
      </c>
    </row>
    <row r="183" spans="1:12" x14ac:dyDescent="0.25">
      <c r="A183" s="58"/>
      <c r="B183" s="2" t="s">
        <v>51</v>
      </c>
      <c r="C183" s="75"/>
      <c r="D183" s="76"/>
      <c r="E183" s="76"/>
      <c r="F183" s="77"/>
      <c r="G183" s="76"/>
      <c r="H183" s="76"/>
      <c r="I183" s="78"/>
      <c r="J183" s="78"/>
      <c r="L183" s="71" t="str">
        <f>C176&amp;B183</f>
        <v>SAIB Regional</v>
      </c>
    </row>
    <row r="184" spans="1:12" x14ac:dyDescent="0.25">
      <c r="A184" s="58"/>
      <c r="B184" s="2" t="s">
        <v>52</v>
      </c>
      <c r="C184" s="75"/>
      <c r="D184" s="76"/>
      <c r="E184" s="76"/>
      <c r="F184" s="76"/>
      <c r="G184" s="76"/>
      <c r="H184" s="76"/>
      <c r="I184" s="78"/>
      <c r="J184" s="78"/>
      <c r="L184" s="71" t="str">
        <f>C176&amp;B184</f>
        <v>SAIB Local</v>
      </c>
    </row>
    <row r="185" spans="1:12" ht="25.5" x14ac:dyDescent="0.25">
      <c r="A185" s="58"/>
      <c r="B185" s="2" t="s">
        <v>53</v>
      </c>
      <c r="C185" s="75"/>
      <c r="D185" s="76"/>
      <c r="E185" s="76"/>
      <c r="F185" s="76"/>
      <c r="G185" s="76"/>
      <c r="H185" s="76"/>
      <c r="I185" s="78"/>
      <c r="J185" s="78"/>
      <c r="L185" s="71" t="str">
        <f>C176&amp;B185</f>
        <v>Desagregación compartida del bucle local</v>
      </c>
    </row>
    <row r="186" spans="1:12" x14ac:dyDescent="0.25">
      <c r="A186" s="58"/>
      <c r="B186" s="2" t="s">
        <v>54</v>
      </c>
      <c r="C186" s="75"/>
      <c r="D186" s="76"/>
      <c r="E186" s="76"/>
      <c r="F186" s="76"/>
      <c r="G186" s="76"/>
      <c r="H186" s="76"/>
      <c r="I186" s="78"/>
      <c r="J186" s="78"/>
      <c r="L186" s="71" t="str">
        <f>C176&amp;B186</f>
        <v>Desagregación total del bucle local</v>
      </c>
    </row>
    <row r="187" spans="1:12" x14ac:dyDescent="0.25">
      <c r="A187" s="58"/>
      <c r="B187" s="2" t="s">
        <v>55</v>
      </c>
      <c r="C187" s="75"/>
      <c r="D187" s="76"/>
      <c r="E187" s="76"/>
      <c r="F187" s="76"/>
      <c r="G187" s="76"/>
      <c r="H187" s="76"/>
      <c r="I187" s="78"/>
      <c r="J187" s="78"/>
      <c r="L187" s="71" t="str">
        <f>C176&amp;B187</f>
        <v>Desagregación virtual del bucle local</v>
      </c>
    </row>
    <row r="188" spans="1:12" x14ac:dyDescent="0.25">
      <c r="A188" s="58"/>
      <c r="C188" s="80"/>
      <c r="D188" s="80"/>
      <c r="E188" s="80"/>
      <c r="F188" s="80"/>
      <c r="G188" s="80"/>
      <c r="H188" s="80"/>
      <c r="I188" s="80"/>
      <c r="J188" s="80"/>
    </row>
    <row r="189" spans="1:12" x14ac:dyDescent="0.25">
      <c r="A189" s="58"/>
      <c r="B189" s="79"/>
    </row>
    <row r="190" spans="1:12" x14ac:dyDescent="0.25">
      <c r="A190" s="58">
        <f>A176+1</f>
        <v>14</v>
      </c>
      <c r="B190" s="65" t="s">
        <v>0</v>
      </c>
      <c r="C190" s="66"/>
      <c r="D190" s="67"/>
      <c r="E190" s="67"/>
      <c r="F190" s="67"/>
      <c r="G190" s="67"/>
      <c r="H190" s="67"/>
      <c r="I190" s="67"/>
      <c r="J190" s="67"/>
    </row>
    <row r="191" spans="1:12" x14ac:dyDescent="0.25">
      <c r="A191" s="58"/>
      <c r="B191" s="67"/>
      <c r="C191" s="67"/>
      <c r="D191" s="67"/>
      <c r="E191" s="67"/>
      <c r="F191" s="67"/>
      <c r="G191" s="67"/>
      <c r="H191" s="67"/>
      <c r="I191" s="67"/>
      <c r="J191" s="67"/>
    </row>
    <row r="192" spans="1:12" x14ac:dyDescent="0.25">
      <c r="A192" s="58"/>
      <c r="B192" s="68" t="s">
        <v>16</v>
      </c>
      <c r="C192" s="69"/>
      <c r="D192" s="69"/>
      <c r="E192" s="69"/>
      <c r="F192" s="69"/>
      <c r="G192" s="69"/>
      <c r="H192" s="69"/>
      <c r="I192" s="69"/>
      <c r="J192" s="69"/>
    </row>
    <row r="193" spans="1:12" x14ac:dyDescent="0.25">
      <c r="A193" s="58"/>
      <c r="C193" s="67"/>
      <c r="D193" s="67"/>
      <c r="E193" s="67"/>
      <c r="F193" s="67"/>
      <c r="G193" s="67"/>
      <c r="H193" s="67"/>
      <c r="I193" s="67"/>
      <c r="J193" s="67"/>
    </row>
    <row r="194" spans="1:12" x14ac:dyDescent="0.25">
      <c r="A194" s="58"/>
      <c r="B194" s="67"/>
      <c r="C194" s="67"/>
      <c r="D194" s="67"/>
      <c r="E194" s="67"/>
      <c r="F194" s="67"/>
      <c r="G194" s="67"/>
      <c r="H194" s="67"/>
      <c r="I194" s="67"/>
      <c r="J194" s="67"/>
    </row>
    <row r="195" spans="1:12" ht="38.25" x14ac:dyDescent="0.25">
      <c r="A195" s="58"/>
      <c r="B195" s="70"/>
      <c r="C195" s="1" t="s">
        <v>2</v>
      </c>
      <c r="D195" s="1" t="s">
        <v>4</v>
      </c>
      <c r="E195" s="1" t="s">
        <v>5</v>
      </c>
      <c r="F195" s="1" t="s">
        <v>6</v>
      </c>
      <c r="G195" s="1" t="s">
        <v>7</v>
      </c>
      <c r="H195" s="1" t="s">
        <v>8</v>
      </c>
      <c r="I195" s="1" t="s">
        <v>9</v>
      </c>
      <c r="J195" s="1" t="s">
        <v>3</v>
      </c>
      <c r="L195" s="71"/>
    </row>
    <row r="196" spans="1:12" x14ac:dyDescent="0.25">
      <c r="A196" s="58"/>
      <c r="B196" s="2" t="s">
        <v>50</v>
      </c>
      <c r="C196" s="75"/>
      <c r="D196" s="76"/>
      <c r="E196" s="76"/>
      <c r="F196" s="77"/>
      <c r="G196" s="76"/>
      <c r="H196" s="76"/>
      <c r="I196" s="78"/>
      <c r="J196" s="78"/>
      <c r="L196" s="71" t="str">
        <f>C190&amp;B196</f>
        <v>SAIB Nacional</v>
      </c>
    </row>
    <row r="197" spans="1:12" x14ac:dyDescent="0.25">
      <c r="A197" s="58"/>
      <c r="B197" s="2" t="s">
        <v>51</v>
      </c>
      <c r="C197" s="75"/>
      <c r="D197" s="76"/>
      <c r="E197" s="76"/>
      <c r="F197" s="77"/>
      <c r="G197" s="76"/>
      <c r="H197" s="76"/>
      <c r="I197" s="78"/>
      <c r="J197" s="78"/>
      <c r="L197" s="71" t="str">
        <f>C190&amp;B197</f>
        <v>SAIB Regional</v>
      </c>
    </row>
    <row r="198" spans="1:12" x14ac:dyDescent="0.25">
      <c r="A198" s="58"/>
      <c r="B198" s="2" t="s">
        <v>52</v>
      </c>
      <c r="C198" s="75"/>
      <c r="D198" s="76"/>
      <c r="E198" s="76"/>
      <c r="F198" s="76"/>
      <c r="G198" s="76"/>
      <c r="H198" s="76"/>
      <c r="I198" s="78"/>
      <c r="J198" s="78"/>
      <c r="L198" s="71" t="str">
        <f>C190&amp;B198</f>
        <v>SAIB Local</v>
      </c>
    </row>
    <row r="199" spans="1:12" ht="25.5" x14ac:dyDescent="0.25">
      <c r="A199" s="58"/>
      <c r="B199" s="2" t="s">
        <v>53</v>
      </c>
      <c r="C199" s="75"/>
      <c r="D199" s="76"/>
      <c r="E199" s="76"/>
      <c r="F199" s="76"/>
      <c r="G199" s="76"/>
      <c r="H199" s="76"/>
      <c r="I199" s="78"/>
      <c r="J199" s="78"/>
      <c r="L199" s="71" t="str">
        <f>C190&amp;B199</f>
        <v>Desagregación compartida del bucle local</v>
      </c>
    </row>
    <row r="200" spans="1:12" x14ac:dyDescent="0.25">
      <c r="A200" s="58"/>
      <c r="B200" s="2" t="s">
        <v>54</v>
      </c>
      <c r="C200" s="75"/>
      <c r="D200" s="76"/>
      <c r="E200" s="76"/>
      <c r="F200" s="76"/>
      <c r="G200" s="76"/>
      <c r="H200" s="76"/>
      <c r="I200" s="78"/>
      <c r="J200" s="78"/>
      <c r="L200" s="71" t="str">
        <f>C190&amp;B200</f>
        <v>Desagregación total del bucle local</v>
      </c>
    </row>
    <row r="201" spans="1:12" x14ac:dyDescent="0.25">
      <c r="A201" s="58"/>
      <c r="B201" s="2" t="s">
        <v>55</v>
      </c>
      <c r="C201" s="75"/>
      <c r="D201" s="76"/>
      <c r="E201" s="76"/>
      <c r="F201" s="76"/>
      <c r="G201" s="76"/>
      <c r="H201" s="76"/>
      <c r="I201" s="78"/>
      <c r="J201" s="78"/>
      <c r="L201" s="71" t="str">
        <f>C190&amp;B201</f>
        <v>Desagregación virtual del bucle local</v>
      </c>
    </row>
    <row r="202" spans="1:12" x14ac:dyDescent="0.25">
      <c r="A202" s="58"/>
      <c r="C202" s="80"/>
      <c r="D202" s="80"/>
      <c r="E202" s="80"/>
      <c r="F202" s="80"/>
      <c r="G202" s="80"/>
      <c r="H202" s="80"/>
      <c r="I202" s="80"/>
      <c r="J202" s="80"/>
    </row>
    <row r="203" spans="1:12" x14ac:dyDescent="0.25">
      <c r="A203" s="58"/>
      <c r="B203" s="79"/>
    </row>
    <row r="204" spans="1:12" x14ac:dyDescent="0.25">
      <c r="A204" s="58">
        <f>A190+1</f>
        <v>15</v>
      </c>
      <c r="B204" s="65" t="s">
        <v>0</v>
      </c>
      <c r="C204" s="66"/>
      <c r="D204" s="67"/>
      <c r="E204" s="67"/>
      <c r="F204" s="67"/>
      <c r="G204" s="67"/>
      <c r="H204" s="67"/>
      <c r="I204" s="67"/>
      <c r="J204" s="67"/>
    </row>
    <row r="205" spans="1:12" x14ac:dyDescent="0.25">
      <c r="A205" s="58"/>
      <c r="B205" s="67"/>
      <c r="C205" s="67"/>
      <c r="D205" s="67"/>
      <c r="E205" s="67"/>
      <c r="F205" s="67"/>
      <c r="G205" s="67"/>
      <c r="H205" s="67"/>
      <c r="I205" s="67"/>
      <c r="J205" s="67"/>
    </row>
    <row r="206" spans="1:12" x14ac:dyDescent="0.25">
      <c r="A206" s="58"/>
      <c r="B206" s="68" t="s">
        <v>16</v>
      </c>
      <c r="C206" s="69"/>
      <c r="D206" s="69"/>
      <c r="E206" s="69"/>
      <c r="F206" s="69"/>
      <c r="G206" s="69"/>
      <c r="H206" s="69"/>
      <c r="I206" s="69"/>
      <c r="J206" s="69"/>
    </row>
    <row r="207" spans="1:12" x14ac:dyDescent="0.25">
      <c r="A207" s="58"/>
      <c r="C207" s="67"/>
      <c r="D207" s="67"/>
      <c r="E207" s="67"/>
      <c r="F207" s="67"/>
      <c r="G207" s="67"/>
      <c r="H207" s="67"/>
      <c r="I207" s="67"/>
      <c r="J207" s="67"/>
    </row>
    <row r="208" spans="1:12" x14ac:dyDescent="0.25">
      <c r="A208" s="58"/>
      <c r="B208" s="67"/>
      <c r="C208" s="67"/>
      <c r="D208" s="67"/>
      <c r="E208" s="67"/>
      <c r="F208" s="67"/>
      <c r="G208" s="67"/>
      <c r="H208" s="67"/>
      <c r="I208" s="67"/>
      <c r="J208" s="67"/>
    </row>
    <row r="209" spans="1:12" ht="38.25" x14ac:dyDescent="0.25">
      <c r="A209" s="58"/>
      <c r="B209" s="70"/>
      <c r="C209" s="1" t="s">
        <v>2</v>
      </c>
      <c r="D209" s="1" t="s">
        <v>4</v>
      </c>
      <c r="E209" s="1" t="s">
        <v>5</v>
      </c>
      <c r="F209" s="1" t="s">
        <v>6</v>
      </c>
      <c r="G209" s="1" t="s">
        <v>7</v>
      </c>
      <c r="H209" s="1" t="s">
        <v>8</v>
      </c>
      <c r="I209" s="1" t="s">
        <v>9</v>
      </c>
      <c r="J209" s="1" t="s">
        <v>3</v>
      </c>
      <c r="L209" s="71"/>
    </row>
    <row r="210" spans="1:12" x14ac:dyDescent="0.25">
      <c r="A210" s="58"/>
      <c r="B210" s="2" t="s">
        <v>50</v>
      </c>
      <c r="C210" s="75"/>
      <c r="D210" s="76"/>
      <c r="E210" s="76"/>
      <c r="F210" s="77"/>
      <c r="G210" s="76"/>
      <c r="H210" s="76"/>
      <c r="I210" s="78"/>
      <c r="J210" s="78"/>
      <c r="L210" s="71" t="str">
        <f>C204&amp;B210</f>
        <v>SAIB Nacional</v>
      </c>
    </row>
    <row r="211" spans="1:12" x14ac:dyDescent="0.25">
      <c r="A211" s="58"/>
      <c r="B211" s="2" t="s">
        <v>51</v>
      </c>
      <c r="C211" s="75"/>
      <c r="D211" s="76"/>
      <c r="E211" s="76"/>
      <c r="F211" s="77"/>
      <c r="G211" s="76"/>
      <c r="H211" s="76"/>
      <c r="I211" s="78"/>
      <c r="J211" s="78"/>
      <c r="L211" s="71" t="str">
        <f>C204&amp;B211</f>
        <v>SAIB Regional</v>
      </c>
    </row>
    <row r="212" spans="1:12" x14ac:dyDescent="0.25">
      <c r="A212" s="58"/>
      <c r="B212" s="2" t="s">
        <v>52</v>
      </c>
      <c r="C212" s="75"/>
      <c r="D212" s="76"/>
      <c r="E212" s="76"/>
      <c r="F212" s="76"/>
      <c r="G212" s="76"/>
      <c r="H212" s="76"/>
      <c r="I212" s="78"/>
      <c r="J212" s="78"/>
      <c r="L212" s="71" t="str">
        <f>C204&amp;B212</f>
        <v>SAIB Local</v>
      </c>
    </row>
    <row r="213" spans="1:12" ht="25.5" x14ac:dyDescent="0.25">
      <c r="A213" s="58"/>
      <c r="B213" s="2" t="s">
        <v>53</v>
      </c>
      <c r="C213" s="75"/>
      <c r="D213" s="76"/>
      <c r="E213" s="76"/>
      <c r="F213" s="76"/>
      <c r="G213" s="76"/>
      <c r="H213" s="76"/>
      <c r="I213" s="78"/>
      <c r="J213" s="78"/>
      <c r="L213" s="71" t="str">
        <f>C204&amp;B213</f>
        <v>Desagregación compartida del bucle local</v>
      </c>
    </row>
    <row r="214" spans="1:12" x14ac:dyDescent="0.25">
      <c r="A214" s="58"/>
      <c r="B214" s="2" t="s">
        <v>54</v>
      </c>
      <c r="C214" s="75"/>
      <c r="D214" s="76"/>
      <c r="E214" s="76"/>
      <c r="F214" s="76"/>
      <c r="G214" s="76"/>
      <c r="H214" s="76"/>
      <c r="I214" s="78"/>
      <c r="J214" s="78"/>
      <c r="L214" s="71" t="str">
        <f>C204&amp;B214</f>
        <v>Desagregación total del bucle local</v>
      </c>
    </row>
    <row r="215" spans="1:12" x14ac:dyDescent="0.25">
      <c r="A215" s="58"/>
      <c r="B215" s="2" t="s">
        <v>55</v>
      </c>
      <c r="C215" s="75"/>
      <c r="D215" s="76"/>
      <c r="E215" s="76"/>
      <c r="F215" s="76"/>
      <c r="G215" s="76"/>
      <c r="H215" s="76"/>
      <c r="I215" s="78"/>
      <c r="J215" s="78"/>
      <c r="L215" s="71" t="str">
        <f>C204&amp;B215</f>
        <v>Desagregación virtual del bucle local</v>
      </c>
    </row>
    <row r="216" spans="1:12" x14ac:dyDescent="0.25">
      <c r="A216" s="58"/>
      <c r="C216" s="80"/>
      <c r="D216" s="80"/>
      <c r="E216" s="80"/>
      <c r="F216" s="80"/>
      <c r="G216" s="80"/>
      <c r="H216" s="80"/>
      <c r="I216" s="80"/>
      <c r="J216" s="80"/>
    </row>
    <row r="217" spans="1:12" x14ac:dyDescent="0.25">
      <c r="A217" s="58"/>
      <c r="B217" s="79"/>
    </row>
    <row r="218" spans="1:12" x14ac:dyDescent="0.25">
      <c r="A218" s="58">
        <f>A204+1</f>
        <v>16</v>
      </c>
      <c r="B218" s="65" t="s">
        <v>0</v>
      </c>
      <c r="C218" s="66"/>
      <c r="D218" s="67"/>
      <c r="E218" s="67"/>
      <c r="F218" s="67"/>
      <c r="G218" s="67"/>
      <c r="H218" s="67"/>
      <c r="I218" s="67"/>
      <c r="J218" s="67"/>
    </row>
    <row r="219" spans="1:12" x14ac:dyDescent="0.25">
      <c r="A219" s="58"/>
      <c r="B219" s="67"/>
      <c r="C219" s="67"/>
      <c r="D219" s="67"/>
      <c r="E219" s="67"/>
      <c r="F219" s="67"/>
      <c r="G219" s="67"/>
      <c r="H219" s="67"/>
      <c r="I219" s="67"/>
      <c r="J219" s="67"/>
    </row>
    <row r="220" spans="1:12" x14ac:dyDescent="0.25">
      <c r="A220" s="58"/>
      <c r="B220" s="68" t="s">
        <v>16</v>
      </c>
      <c r="C220" s="69"/>
      <c r="D220" s="69"/>
      <c r="E220" s="69"/>
      <c r="F220" s="69"/>
      <c r="G220" s="69"/>
      <c r="H220" s="69"/>
      <c r="I220" s="69"/>
      <c r="J220" s="69"/>
    </row>
    <row r="221" spans="1:12" x14ac:dyDescent="0.25">
      <c r="A221" s="58"/>
      <c r="C221" s="67"/>
      <c r="D221" s="67"/>
      <c r="E221" s="67"/>
      <c r="F221" s="67"/>
      <c r="G221" s="67"/>
      <c r="H221" s="67"/>
      <c r="I221" s="67"/>
      <c r="J221" s="67"/>
    </row>
    <row r="222" spans="1:12" x14ac:dyDescent="0.25">
      <c r="A222" s="58"/>
      <c r="B222" s="67"/>
      <c r="C222" s="67"/>
      <c r="D222" s="67"/>
      <c r="E222" s="67"/>
      <c r="F222" s="67"/>
      <c r="G222" s="67"/>
      <c r="H222" s="67"/>
      <c r="I222" s="67"/>
      <c r="J222" s="67"/>
    </row>
    <row r="223" spans="1:12" ht="38.25" x14ac:dyDescent="0.25">
      <c r="A223" s="58"/>
      <c r="B223" s="70"/>
      <c r="C223" s="1" t="s">
        <v>2</v>
      </c>
      <c r="D223" s="1" t="s">
        <v>4</v>
      </c>
      <c r="E223" s="1" t="s">
        <v>5</v>
      </c>
      <c r="F223" s="1" t="s">
        <v>6</v>
      </c>
      <c r="G223" s="1" t="s">
        <v>7</v>
      </c>
      <c r="H223" s="1" t="s">
        <v>8</v>
      </c>
      <c r="I223" s="1" t="s">
        <v>9</v>
      </c>
      <c r="J223" s="1" t="s">
        <v>3</v>
      </c>
      <c r="L223" s="71"/>
    </row>
    <row r="224" spans="1:12" x14ac:dyDescent="0.25">
      <c r="A224" s="58"/>
      <c r="B224" s="2" t="s">
        <v>50</v>
      </c>
      <c r="C224" s="75"/>
      <c r="D224" s="76"/>
      <c r="E224" s="76"/>
      <c r="F224" s="77"/>
      <c r="G224" s="76"/>
      <c r="H224" s="76"/>
      <c r="I224" s="78"/>
      <c r="J224" s="78"/>
      <c r="L224" s="71" t="str">
        <f>C218&amp;B224</f>
        <v>SAIB Nacional</v>
      </c>
    </row>
    <row r="225" spans="1:12" x14ac:dyDescent="0.25">
      <c r="A225" s="58"/>
      <c r="B225" s="2" t="s">
        <v>51</v>
      </c>
      <c r="C225" s="75"/>
      <c r="D225" s="76"/>
      <c r="E225" s="76"/>
      <c r="F225" s="77"/>
      <c r="G225" s="76"/>
      <c r="H225" s="76"/>
      <c r="I225" s="78"/>
      <c r="J225" s="78"/>
      <c r="L225" s="71" t="str">
        <f>C218&amp;B225</f>
        <v>SAIB Regional</v>
      </c>
    </row>
    <row r="226" spans="1:12" x14ac:dyDescent="0.25">
      <c r="A226" s="58"/>
      <c r="B226" s="2" t="s">
        <v>52</v>
      </c>
      <c r="C226" s="75"/>
      <c r="D226" s="76"/>
      <c r="E226" s="76"/>
      <c r="F226" s="76"/>
      <c r="G226" s="76"/>
      <c r="H226" s="76"/>
      <c r="I226" s="78"/>
      <c r="J226" s="78"/>
      <c r="L226" s="71" t="str">
        <f>C218&amp;B226</f>
        <v>SAIB Local</v>
      </c>
    </row>
    <row r="227" spans="1:12" ht="25.5" x14ac:dyDescent="0.25">
      <c r="A227" s="58"/>
      <c r="B227" s="2" t="s">
        <v>53</v>
      </c>
      <c r="C227" s="75"/>
      <c r="D227" s="76"/>
      <c r="E227" s="76"/>
      <c r="F227" s="76"/>
      <c r="G227" s="76"/>
      <c r="H227" s="76"/>
      <c r="I227" s="78"/>
      <c r="J227" s="78"/>
      <c r="L227" s="71" t="str">
        <f>C218&amp;B227</f>
        <v>Desagregación compartida del bucle local</v>
      </c>
    </row>
    <row r="228" spans="1:12" x14ac:dyDescent="0.25">
      <c r="A228" s="58"/>
      <c r="B228" s="2" t="s">
        <v>54</v>
      </c>
      <c r="C228" s="75"/>
      <c r="D228" s="76"/>
      <c r="E228" s="76"/>
      <c r="F228" s="76"/>
      <c r="G228" s="76"/>
      <c r="H228" s="76"/>
      <c r="I228" s="78"/>
      <c r="J228" s="78"/>
      <c r="L228" s="71" t="str">
        <f>C218&amp;B228</f>
        <v>Desagregación total del bucle local</v>
      </c>
    </row>
    <row r="229" spans="1:12" x14ac:dyDescent="0.25">
      <c r="A229" s="58"/>
      <c r="B229" s="2" t="s">
        <v>55</v>
      </c>
      <c r="C229" s="75"/>
      <c r="D229" s="76"/>
      <c r="E229" s="76"/>
      <c r="F229" s="76"/>
      <c r="G229" s="76"/>
      <c r="H229" s="76"/>
      <c r="I229" s="78"/>
      <c r="J229" s="78"/>
      <c r="L229" s="71" t="str">
        <f>C218&amp;B229</f>
        <v>Desagregación virtual del bucle local</v>
      </c>
    </row>
    <row r="230" spans="1:12" x14ac:dyDescent="0.25">
      <c r="A230" s="58"/>
      <c r="C230" s="80"/>
      <c r="D230" s="80"/>
      <c r="E230" s="80"/>
      <c r="F230" s="80"/>
      <c r="G230" s="80"/>
      <c r="H230" s="80"/>
      <c r="I230" s="80"/>
      <c r="J230" s="80"/>
    </row>
    <row r="231" spans="1:12" x14ac:dyDescent="0.25">
      <c r="A231" s="58"/>
      <c r="B231" s="79"/>
    </row>
    <row r="232" spans="1:12" x14ac:dyDescent="0.25">
      <c r="A232" s="58">
        <f>A218+1</f>
        <v>17</v>
      </c>
      <c r="B232" s="65" t="s">
        <v>0</v>
      </c>
      <c r="C232" s="66"/>
      <c r="D232" s="67"/>
      <c r="E232" s="67"/>
      <c r="F232" s="67"/>
      <c r="G232" s="67"/>
      <c r="H232" s="67"/>
      <c r="I232" s="67"/>
      <c r="J232" s="67"/>
    </row>
    <row r="233" spans="1:12" x14ac:dyDescent="0.25">
      <c r="A233" s="58"/>
      <c r="B233" s="67"/>
      <c r="C233" s="67"/>
      <c r="D233" s="67"/>
      <c r="E233" s="67"/>
      <c r="F233" s="67"/>
      <c r="G233" s="67"/>
      <c r="H233" s="67"/>
      <c r="I233" s="67"/>
      <c r="J233" s="67"/>
    </row>
    <row r="234" spans="1:12" x14ac:dyDescent="0.25">
      <c r="A234" s="58"/>
      <c r="B234" s="68" t="s">
        <v>16</v>
      </c>
      <c r="C234" s="69"/>
      <c r="D234" s="69"/>
      <c r="E234" s="69"/>
      <c r="F234" s="69"/>
      <c r="G234" s="69"/>
      <c r="H234" s="69"/>
      <c r="I234" s="69"/>
      <c r="J234" s="69"/>
    </row>
    <row r="235" spans="1:12" x14ac:dyDescent="0.25">
      <c r="A235" s="58"/>
      <c r="C235" s="67"/>
      <c r="D235" s="67"/>
      <c r="E235" s="67"/>
      <c r="F235" s="67"/>
      <c r="G235" s="67"/>
      <c r="H235" s="67"/>
      <c r="I235" s="67"/>
      <c r="J235" s="67"/>
    </row>
    <row r="236" spans="1:12" x14ac:dyDescent="0.25">
      <c r="A236" s="58"/>
      <c r="B236" s="67"/>
      <c r="C236" s="67"/>
      <c r="D236" s="67"/>
      <c r="E236" s="67"/>
      <c r="F236" s="67"/>
      <c r="G236" s="67"/>
      <c r="H236" s="67"/>
      <c r="I236" s="67"/>
      <c r="J236" s="67"/>
    </row>
    <row r="237" spans="1:12" ht="38.25" x14ac:dyDescent="0.25">
      <c r="A237" s="58"/>
      <c r="B237" s="70"/>
      <c r="C237" s="1" t="s">
        <v>2</v>
      </c>
      <c r="D237" s="1" t="s">
        <v>4</v>
      </c>
      <c r="E237" s="1" t="s">
        <v>5</v>
      </c>
      <c r="F237" s="1" t="s">
        <v>6</v>
      </c>
      <c r="G237" s="1" t="s">
        <v>7</v>
      </c>
      <c r="H237" s="1" t="s">
        <v>8</v>
      </c>
      <c r="I237" s="1" t="s">
        <v>9</v>
      </c>
      <c r="J237" s="1" t="s">
        <v>3</v>
      </c>
      <c r="L237" s="71"/>
    </row>
    <row r="238" spans="1:12" x14ac:dyDescent="0.25">
      <c r="A238" s="58"/>
      <c r="B238" s="2" t="s">
        <v>50</v>
      </c>
      <c r="C238" s="75"/>
      <c r="D238" s="76"/>
      <c r="E238" s="76"/>
      <c r="F238" s="77"/>
      <c r="G238" s="76"/>
      <c r="H238" s="76"/>
      <c r="I238" s="78"/>
      <c r="J238" s="78"/>
      <c r="L238" s="71" t="str">
        <f>C232&amp;B238</f>
        <v>SAIB Nacional</v>
      </c>
    </row>
    <row r="239" spans="1:12" x14ac:dyDescent="0.25">
      <c r="A239" s="58"/>
      <c r="B239" s="2" t="s">
        <v>51</v>
      </c>
      <c r="C239" s="75"/>
      <c r="D239" s="76"/>
      <c r="E239" s="76"/>
      <c r="F239" s="77"/>
      <c r="G239" s="76"/>
      <c r="H239" s="76"/>
      <c r="I239" s="78"/>
      <c r="J239" s="78"/>
      <c r="L239" s="71" t="str">
        <f>C232&amp;B239</f>
        <v>SAIB Regional</v>
      </c>
    </row>
    <row r="240" spans="1:12" x14ac:dyDescent="0.25">
      <c r="A240" s="58"/>
      <c r="B240" s="2" t="s">
        <v>52</v>
      </c>
      <c r="C240" s="75"/>
      <c r="D240" s="76"/>
      <c r="E240" s="76"/>
      <c r="F240" s="76"/>
      <c r="G240" s="76"/>
      <c r="H240" s="76"/>
      <c r="I240" s="78"/>
      <c r="J240" s="78"/>
      <c r="L240" s="71" t="str">
        <f>C232&amp;B240</f>
        <v>SAIB Local</v>
      </c>
    </row>
    <row r="241" spans="1:12" ht="25.5" x14ac:dyDescent="0.25">
      <c r="A241" s="58"/>
      <c r="B241" s="2" t="s">
        <v>53</v>
      </c>
      <c r="C241" s="75"/>
      <c r="D241" s="76"/>
      <c r="E241" s="76"/>
      <c r="F241" s="76"/>
      <c r="G241" s="76"/>
      <c r="H241" s="76"/>
      <c r="I241" s="78"/>
      <c r="J241" s="78"/>
      <c r="L241" s="71" t="str">
        <f>C232&amp;B241</f>
        <v>Desagregación compartida del bucle local</v>
      </c>
    </row>
    <row r="242" spans="1:12" x14ac:dyDescent="0.25">
      <c r="A242" s="58"/>
      <c r="B242" s="2" t="s">
        <v>54</v>
      </c>
      <c r="C242" s="75"/>
      <c r="D242" s="76"/>
      <c r="E242" s="76"/>
      <c r="F242" s="76"/>
      <c r="G242" s="76"/>
      <c r="H242" s="76"/>
      <c r="I242" s="78"/>
      <c r="J242" s="78"/>
      <c r="L242" s="71" t="str">
        <f>C232&amp;B242</f>
        <v>Desagregación total del bucle local</v>
      </c>
    </row>
    <row r="243" spans="1:12" x14ac:dyDescent="0.25">
      <c r="A243" s="58"/>
      <c r="B243" s="2" t="s">
        <v>55</v>
      </c>
      <c r="C243" s="75"/>
      <c r="D243" s="76"/>
      <c r="E243" s="76"/>
      <c r="F243" s="76"/>
      <c r="G243" s="76"/>
      <c r="H243" s="76"/>
      <c r="I243" s="78"/>
      <c r="J243" s="78"/>
      <c r="L243" s="71" t="str">
        <f>C232&amp;B243</f>
        <v>Desagregación virtual del bucle local</v>
      </c>
    </row>
    <row r="244" spans="1:12" x14ac:dyDescent="0.25">
      <c r="A244" s="58"/>
      <c r="C244" s="80"/>
      <c r="D244" s="80"/>
      <c r="E244" s="80"/>
      <c r="F244" s="80"/>
      <c r="G244" s="80"/>
      <c r="H244" s="80"/>
      <c r="I244" s="80"/>
      <c r="J244" s="80"/>
    </row>
    <row r="245" spans="1:12" x14ac:dyDescent="0.25">
      <c r="A245" s="58"/>
      <c r="B245" s="79"/>
    </row>
    <row r="246" spans="1:12" x14ac:dyDescent="0.25">
      <c r="A246" s="58">
        <f>A232+1</f>
        <v>18</v>
      </c>
      <c r="B246" s="65" t="s">
        <v>0</v>
      </c>
      <c r="C246" s="66"/>
      <c r="D246" s="67"/>
      <c r="E246" s="67"/>
      <c r="F246" s="67"/>
      <c r="G246" s="67"/>
      <c r="H246" s="67"/>
      <c r="I246" s="67"/>
      <c r="J246" s="67"/>
    </row>
    <row r="247" spans="1:12" x14ac:dyDescent="0.25">
      <c r="A247" s="58"/>
      <c r="B247" s="67"/>
      <c r="C247" s="67"/>
      <c r="D247" s="67"/>
      <c r="E247" s="67"/>
      <c r="F247" s="67"/>
      <c r="G247" s="67"/>
      <c r="H247" s="67"/>
      <c r="I247" s="67"/>
      <c r="J247" s="67"/>
    </row>
    <row r="248" spans="1:12" x14ac:dyDescent="0.25">
      <c r="A248" s="58"/>
      <c r="B248" s="68" t="s">
        <v>16</v>
      </c>
      <c r="C248" s="69"/>
      <c r="D248" s="69"/>
      <c r="E248" s="69"/>
      <c r="F248" s="69"/>
      <c r="G248" s="69"/>
      <c r="H248" s="69"/>
      <c r="I248" s="69"/>
      <c r="J248" s="69"/>
    </row>
    <row r="249" spans="1:12" x14ac:dyDescent="0.25">
      <c r="A249" s="58"/>
      <c r="C249" s="67"/>
      <c r="D249" s="67"/>
      <c r="E249" s="67"/>
      <c r="F249" s="67"/>
      <c r="G249" s="67"/>
      <c r="H249" s="67"/>
      <c r="I249" s="67"/>
      <c r="J249" s="67"/>
    </row>
    <row r="250" spans="1:12" x14ac:dyDescent="0.25">
      <c r="A250" s="58"/>
      <c r="B250" s="67"/>
      <c r="C250" s="67"/>
      <c r="D250" s="67"/>
      <c r="E250" s="67"/>
      <c r="F250" s="67"/>
      <c r="G250" s="67"/>
      <c r="H250" s="67"/>
      <c r="I250" s="67"/>
      <c r="J250" s="67"/>
    </row>
    <row r="251" spans="1:12" ht="38.25" x14ac:dyDescent="0.25">
      <c r="A251" s="58"/>
      <c r="B251" s="70"/>
      <c r="C251" s="1" t="s">
        <v>2</v>
      </c>
      <c r="D251" s="1" t="s">
        <v>4</v>
      </c>
      <c r="E251" s="1" t="s">
        <v>5</v>
      </c>
      <c r="F251" s="1" t="s">
        <v>6</v>
      </c>
      <c r="G251" s="1" t="s">
        <v>7</v>
      </c>
      <c r="H251" s="1" t="s">
        <v>8</v>
      </c>
      <c r="I251" s="1" t="s">
        <v>9</v>
      </c>
      <c r="J251" s="1" t="s">
        <v>3</v>
      </c>
      <c r="L251" s="71"/>
    </row>
    <row r="252" spans="1:12" x14ac:dyDescent="0.25">
      <c r="A252" s="58"/>
      <c r="B252" s="2" t="s">
        <v>50</v>
      </c>
      <c r="C252" s="75"/>
      <c r="D252" s="76"/>
      <c r="E252" s="76"/>
      <c r="F252" s="77"/>
      <c r="G252" s="76"/>
      <c r="H252" s="76"/>
      <c r="I252" s="78"/>
      <c r="J252" s="78"/>
      <c r="L252" s="71" t="str">
        <f>C246&amp;B252</f>
        <v>SAIB Nacional</v>
      </c>
    </row>
    <row r="253" spans="1:12" x14ac:dyDescent="0.25">
      <c r="A253" s="58"/>
      <c r="B253" s="2" t="s">
        <v>51</v>
      </c>
      <c r="C253" s="75"/>
      <c r="D253" s="76"/>
      <c r="E253" s="76"/>
      <c r="F253" s="77"/>
      <c r="G253" s="76"/>
      <c r="H253" s="76"/>
      <c r="I253" s="78"/>
      <c r="J253" s="78"/>
      <c r="L253" s="71" t="str">
        <f>C246&amp;B253</f>
        <v>SAIB Regional</v>
      </c>
    </row>
    <row r="254" spans="1:12" x14ac:dyDescent="0.25">
      <c r="A254" s="58"/>
      <c r="B254" s="2" t="s">
        <v>52</v>
      </c>
      <c r="C254" s="75"/>
      <c r="D254" s="76"/>
      <c r="E254" s="76"/>
      <c r="F254" s="76"/>
      <c r="G254" s="76"/>
      <c r="H254" s="76"/>
      <c r="I254" s="78"/>
      <c r="J254" s="78"/>
      <c r="L254" s="71" t="str">
        <f>C246&amp;B254</f>
        <v>SAIB Local</v>
      </c>
    </row>
    <row r="255" spans="1:12" ht="25.5" x14ac:dyDescent="0.25">
      <c r="A255" s="58"/>
      <c r="B255" s="2" t="s">
        <v>53</v>
      </c>
      <c r="C255" s="75"/>
      <c r="D255" s="76"/>
      <c r="E255" s="76"/>
      <c r="F255" s="76"/>
      <c r="G255" s="76"/>
      <c r="H255" s="76"/>
      <c r="I255" s="78"/>
      <c r="J255" s="78"/>
      <c r="L255" s="71" t="str">
        <f>C246&amp;B255</f>
        <v>Desagregación compartida del bucle local</v>
      </c>
    </row>
    <row r="256" spans="1:12" x14ac:dyDescent="0.25">
      <c r="A256" s="58"/>
      <c r="B256" s="2" t="s">
        <v>54</v>
      </c>
      <c r="C256" s="75"/>
      <c r="D256" s="76"/>
      <c r="E256" s="76"/>
      <c r="F256" s="76"/>
      <c r="G256" s="76"/>
      <c r="H256" s="76"/>
      <c r="I256" s="78"/>
      <c r="J256" s="78"/>
      <c r="L256" s="71" t="str">
        <f>C246&amp;B256</f>
        <v>Desagregación total del bucle local</v>
      </c>
    </row>
    <row r="257" spans="1:12" x14ac:dyDescent="0.25">
      <c r="A257" s="58"/>
      <c r="B257" s="2" t="s">
        <v>55</v>
      </c>
      <c r="C257" s="75"/>
      <c r="D257" s="76"/>
      <c r="E257" s="76"/>
      <c r="F257" s="76"/>
      <c r="G257" s="76"/>
      <c r="H257" s="76"/>
      <c r="I257" s="78"/>
      <c r="J257" s="78"/>
      <c r="L257" s="71" t="str">
        <f>C246&amp;B257</f>
        <v>Desagregación virtual del bucle local</v>
      </c>
    </row>
    <row r="258" spans="1:12" x14ac:dyDescent="0.25">
      <c r="A258" s="58"/>
      <c r="C258" s="80"/>
      <c r="D258" s="80"/>
      <c r="E258" s="80"/>
      <c r="F258" s="80"/>
      <c r="G258" s="80"/>
      <c r="H258" s="80"/>
      <c r="I258" s="80"/>
      <c r="J258" s="80"/>
    </row>
    <row r="259" spans="1:12" x14ac:dyDescent="0.25">
      <c r="A259" s="58"/>
      <c r="B259" s="79"/>
    </row>
    <row r="260" spans="1:12" x14ac:dyDescent="0.25">
      <c r="A260" s="58">
        <f>A246+1</f>
        <v>19</v>
      </c>
      <c r="B260" s="65" t="s">
        <v>0</v>
      </c>
      <c r="C260" s="66"/>
      <c r="D260" s="67"/>
      <c r="E260" s="67"/>
      <c r="F260" s="67"/>
      <c r="G260" s="67"/>
      <c r="H260" s="67"/>
      <c r="I260" s="67"/>
      <c r="J260" s="67"/>
    </row>
    <row r="261" spans="1:12" x14ac:dyDescent="0.25">
      <c r="A261" s="58"/>
      <c r="B261" s="67"/>
      <c r="C261" s="67"/>
      <c r="D261" s="67"/>
      <c r="E261" s="67"/>
      <c r="F261" s="67"/>
      <c r="G261" s="67"/>
      <c r="H261" s="67"/>
      <c r="I261" s="67"/>
      <c r="J261" s="67"/>
    </row>
    <row r="262" spans="1:12" x14ac:dyDescent="0.25">
      <c r="A262" s="58"/>
      <c r="B262" s="68" t="s">
        <v>16</v>
      </c>
      <c r="C262" s="69"/>
      <c r="D262" s="69"/>
      <c r="E262" s="69"/>
      <c r="F262" s="69"/>
      <c r="G262" s="69"/>
      <c r="H262" s="69"/>
      <c r="I262" s="69"/>
      <c r="J262" s="69"/>
    </row>
    <row r="263" spans="1:12" x14ac:dyDescent="0.25">
      <c r="A263" s="58"/>
      <c r="C263" s="67"/>
      <c r="D263" s="67"/>
      <c r="E263" s="67"/>
      <c r="F263" s="67"/>
      <c r="G263" s="67"/>
      <c r="H263" s="67"/>
      <c r="I263" s="67"/>
      <c r="J263" s="67"/>
    </row>
    <row r="264" spans="1:12" x14ac:dyDescent="0.25">
      <c r="A264" s="58"/>
      <c r="B264" s="67"/>
      <c r="C264" s="67"/>
      <c r="D264" s="67"/>
      <c r="E264" s="67"/>
      <c r="F264" s="67"/>
      <c r="G264" s="67"/>
      <c r="H264" s="67"/>
      <c r="I264" s="67"/>
      <c r="J264" s="67"/>
    </row>
    <row r="265" spans="1:12" ht="38.25" x14ac:dyDescent="0.25">
      <c r="A265" s="58"/>
      <c r="B265" s="70"/>
      <c r="C265" s="1" t="s">
        <v>2</v>
      </c>
      <c r="D265" s="1" t="s">
        <v>4</v>
      </c>
      <c r="E265" s="1" t="s">
        <v>5</v>
      </c>
      <c r="F265" s="1" t="s">
        <v>6</v>
      </c>
      <c r="G265" s="1" t="s">
        <v>7</v>
      </c>
      <c r="H265" s="1" t="s">
        <v>8</v>
      </c>
      <c r="I265" s="1" t="s">
        <v>9</v>
      </c>
      <c r="J265" s="1" t="s">
        <v>3</v>
      </c>
      <c r="L265" s="71"/>
    </row>
    <row r="266" spans="1:12" x14ac:dyDescent="0.25">
      <c r="A266" s="58"/>
      <c r="B266" s="2" t="s">
        <v>50</v>
      </c>
      <c r="C266" s="75"/>
      <c r="D266" s="76"/>
      <c r="E266" s="76"/>
      <c r="F266" s="77"/>
      <c r="G266" s="76"/>
      <c r="H266" s="76"/>
      <c r="I266" s="78"/>
      <c r="J266" s="78"/>
      <c r="L266" s="71" t="str">
        <f>C260&amp;B266</f>
        <v>SAIB Nacional</v>
      </c>
    </row>
    <row r="267" spans="1:12" x14ac:dyDescent="0.25">
      <c r="A267" s="58"/>
      <c r="B267" s="2" t="s">
        <v>51</v>
      </c>
      <c r="C267" s="75"/>
      <c r="D267" s="76"/>
      <c r="E267" s="76"/>
      <c r="F267" s="77"/>
      <c r="G267" s="76"/>
      <c r="H267" s="76"/>
      <c r="I267" s="78"/>
      <c r="J267" s="78"/>
      <c r="L267" s="71" t="str">
        <f>C260&amp;B267</f>
        <v>SAIB Regional</v>
      </c>
    </row>
    <row r="268" spans="1:12" x14ac:dyDescent="0.25">
      <c r="A268" s="58"/>
      <c r="B268" s="2" t="s">
        <v>52</v>
      </c>
      <c r="C268" s="75"/>
      <c r="D268" s="76"/>
      <c r="E268" s="76"/>
      <c r="F268" s="76"/>
      <c r="G268" s="76"/>
      <c r="H268" s="76"/>
      <c r="I268" s="78"/>
      <c r="J268" s="78"/>
      <c r="L268" s="71" t="str">
        <f>C260&amp;B268</f>
        <v>SAIB Local</v>
      </c>
    </row>
    <row r="269" spans="1:12" ht="25.5" x14ac:dyDescent="0.25">
      <c r="A269" s="58"/>
      <c r="B269" s="2" t="s">
        <v>53</v>
      </c>
      <c r="C269" s="75"/>
      <c r="D269" s="76"/>
      <c r="E269" s="76"/>
      <c r="F269" s="76"/>
      <c r="G269" s="76"/>
      <c r="H269" s="76"/>
      <c r="I269" s="78"/>
      <c r="J269" s="78"/>
      <c r="L269" s="71" t="str">
        <f>C260&amp;B269</f>
        <v>Desagregación compartida del bucle local</v>
      </c>
    </row>
    <row r="270" spans="1:12" x14ac:dyDescent="0.25">
      <c r="A270" s="58"/>
      <c r="B270" s="2" t="s">
        <v>54</v>
      </c>
      <c r="C270" s="75"/>
      <c r="D270" s="76"/>
      <c r="E270" s="76"/>
      <c r="F270" s="76"/>
      <c r="G270" s="76"/>
      <c r="H270" s="76"/>
      <c r="I270" s="78"/>
      <c r="J270" s="78"/>
      <c r="L270" s="71" t="str">
        <f>C260&amp;B270</f>
        <v>Desagregación total del bucle local</v>
      </c>
    </row>
    <row r="271" spans="1:12" x14ac:dyDescent="0.25">
      <c r="A271" s="58"/>
      <c r="B271" s="2" t="s">
        <v>55</v>
      </c>
      <c r="C271" s="75"/>
      <c r="D271" s="76"/>
      <c r="E271" s="76"/>
      <c r="F271" s="76"/>
      <c r="G271" s="76"/>
      <c r="H271" s="76"/>
      <c r="I271" s="78"/>
      <c r="J271" s="78"/>
      <c r="L271" s="71" t="str">
        <f>C260&amp;B271</f>
        <v>Desagregación virtual del bucle local</v>
      </c>
    </row>
    <row r="272" spans="1:12" x14ac:dyDescent="0.25">
      <c r="A272" s="58"/>
      <c r="C272" s="80"/>
      <c r="D272" s="80"/>
      <c r="E272" s="80"/>
      <c r="F272" s="80"/>
      <c r="G272" s="80"/>
      <c r="H272" s="80"/>
      <c r="I272" s="80"/>
      <c r="J272" s="80"/>
    </row>
    <row r="273" spans="1:12" x14ac:dyDescent="0.25">
      <c r="A273" s="58"/>
      <c r="B273" s="79"/>
    </row>
    <row r="274" spans="1:12" x14ac:dyDescent="0.25">
      <c r="A274" s="58">
        <f>A260+1</f>
        <v>20</v>
      </c>
      <c r="B274" s="65" t="s">
        <v>0</v>
      </c>
      <c r="C274" s="66"/>
      <c r="D274" s="67"/>
      <c r="E274" s="67"/>
      <c r="F274" s="67"/>
      <c r="G274" s="67"/>
      <c r="H274" s="67"/>
      <c r="I274" s="67"/>
      <c r="J274" s="67"/>
    </row>
    <row r="275" spans="1:12" x14ac:dyDescent="0.25">
      <c r="A275" s="58"/>
      <c r="B275" s="67"/>
      <c r="C275" s="67"/>
      <c r="D275" s="67"/>
      <c r="E275" s="67"/>
      <c r="F275" s="67"/>
      <c r="G275" s="67"/>
      <c r="H275" s="67"/>
      <c r="I275" s="67"/>
      <c r="J275" s="67"/>
    </row>
    <row r="276" spans="1:12" x14ac:dyDescent="0.25">
      <c r="A276" s="58"/>
      <c r="B276" s="68" t="s">
        <v>16</v>
      </c>
      <c r="C276" s="69"/>
      <c r="D276" s="69"/>
      <c r="E276" s="69"/>
      <c r="F276" s="69"/>
      <c r="G276" s="69"/>
      <c r="H276" s="69"/>
      <c r="I276" s="69"/>
      <c r="J276" s="69"/>
    </row>
    <row r="277" spans="1:12" x14ac:dyDescent="0.25">
      <c r="A277" s="58"/>
      <c r="C277" s="67"/>
      <c r="D277" s="67"/>
      <c r="E277" s="67"/>
      <c r="F277" s="67"/>
      <c r="G277" s="67"/>
      <c r="H277" s="67"/>
      <c r="I277" s="67"/>
      <c r="J277" s="67"/>
    </row>
    <row r="278" spans="1:12" x14ac:dyDescent="0.25">
      <c r="A278" s="58"/>
      <c r="B278" s="67"/>
      <c r="C278" s="67"/>
      <c r="D278" s="67"/>
      <c r="E278" s="67"/>
      <c r="F278" s="67"/>
      <c r="G278" s="67"/>
      <c r="H278" s="67"/>
      <c r="I278" s="67"/>
      <c r="J278" s="67"/>
    </row>
    <row r="279" spans="1:12" ht="38.25" x14ac:dyDescent="0.25">
      <c r="A279" s="58"/>
      <c r="B279" s="70"/>
      <c r="C279" s="1" t="s">
        <v>2</v>
      </c>
      <c r="D279" s="1" t="s">
        <v>4</v>
      </c>
      <c r="E279" s="1" t="s">
        <v>5</v>
      </c>
      <c r="F279" s="1" t="s">
        <v>6</v>
      </c>
      <c r="G279" s="1" t="s">
        <v>7</v>
      </c>
      <c r="H279" s="1" t="s">
        <v>8</v>
      </c>
      <c r="I279" s="1" t="s">
        <v>9</v>
      </c>
      <c r="J279" s="1" t="s">
        <v>3</v>
      </c>
      <c r="L279" s="71"/>
    </row>
    <row r="280" spans="1:12" x14ac:dyDescent="0.25">
      <c r="A280" s="58"/>
      <c r="B280" s="2" t="s">
        <v>50</v>
      </c>
      <c r="C280" s="75"/>
      <c r="D280" s="76"/>
      <c r="E280" s="76"/>
      <c r="F280" s="77"/>
      <c r="G280" s="76"/>
      <c r="H280" s="76"/>
      <c r="I280" s="78"/>
      <c r="J280" s="78"/>
      <c r="L280" s="71" t="str">
        <f>C274&amp;B280</f>
        <v>SAIB Nacional</v>
      </c>
    </row>
    <row r="281" spans="1:12" x14ac:dyDescent="0.25">
      <c r="A281" s="58"/>
      <c r="B281" s="2" t="s">
        <v>51</v>
      </c>
      <c r="C281" s="75"/>
      <c r="D281" s="76"/>
      <c r="E281" s="76"/>
      <c r="F281" s="77"/>
      <c r="G281" s="76"/>
      <c r="H281" s="76"/>
      <c r="I281" s="78"/>
      <c r="J281" s="78"/>
      <c r="L281" s="71" t="str">
        <f>C274&amp;B281</f>
        <v>SAIB Regional</v>
      </c>
    </row>
    <row r="282" spans="1:12" x14ac:dyDescent="0.25">
      <c r="A282" s="58"/>
      <c r="B282" s="2" t="s">
        <v>52</v>
      </c>
      <c r="C282" s="75"/>
      <c r="D282" s="76"/>
      <c r="E282" s="76"/>
      <c r="F282" s="76"/>
      <c r="G282" s="76"/>
      <c r="H282" s="76"/>
      <c r="I282" s="78"/>
      <c r="J282" s="78"/>
      <c r="L282" s="71" t="str">
        <f>C274&amp;B282</f>
        <v>SAIB Local</v>
      </c>
    </row>
    <row r="283" spans="1:12" ht="25.5" x14ac:dyDescent="0.25">
      <c r="A283" s="58"/>
      <c r="B283" s="2" t="s">
        <v>53</v>
      </c>
      <c r="C283" s="75"/>
      <c r="D283" s="76"/>
      <c r="E283" s="76"/>
      <c r="F283" s="76"/>
      <c r="G283" s="76"/>
      <c r="H283" s="76"/>
      <c r="I283" s="78"/>
      <c r="J283" s="78"/>
      <c r="L283" s="71" t="str">
        <f>C274&amp;B283</f>
        <v>Desagregación compartida del bucle local</v>
      </c>
    </row>
    <row r="284" spans="1:12" x14ac:dyDescent="0.25">
      <c r="A284" s="58"/>
      <c r="B284" s="2" t="s">
        <v>54</v>
      </c>
      <c r="C284" s="75"/>
      <c r="D284" s="76"/>
      <c r="E284" s="76"/>
      <c r="F284" s="76"/>
      <c r="G284" s="76"/>
      <c r="H284" s="76"/>
      <c r="I284" s="78"/>
      <c r="J284" s="78"/>
      <c r="L284" s="71" t="str">
        <f>C274&amp;B284</f>
        <v>Desagregación total del bucle local</v>
      </c>
    </row>
    <row r="285" spans="1:12" x14ac:dyDescent="0.25">
      <c r="A285" s="58"/>
      <c r="B285" s="2" t="s">
        <v>55</v>
      </c>
      <c r="C285" s="75"/>
      <c r="D285" s="76"/>
      <c r="E285" s="76"/>
      <c r="F285" s="76"/>
      <c r="G285" s="76"/>
      <c r="H285" s="76"/>
      <c r="I285" s="78"/>
      <c r="J285" s="78"/>
      <c r="L285" s="71" t="str">
        <f>C274&amp;B285</f>
        <v>Desagregación virtual del bucle local</v>
      </c>
    </row>
    <row r="286" spans="1:12" x14ac:dyDescent="0.25">
      <c r="A286" s="58"/>
      <c r="C286" s="80"/>
      <c r="D286" s="80"/>
      <c r="E286" s="80"/>
      <c r="F286" s="80"/>
      <c r="G286" s="80"/>
      <c r="H286" s="80"/>
      <c r="I286" s="80"/>
      <c r="J286" s="80"/>
    </row>
    <row r="287" spans="1:12" x14ac:dyDescent="0.25">
      <c r="A287" s="58"/>
      <c r="B287" s="79"/>
    </row>
    <row r="288" spans="1:12" x14ac:dyDescent="0.25">
      <c r="A288" s="58">
        <f>A274+1</f>
        <v>21</v>
      </c>
      <c r="B288" s="65" t="s">
        <v>0</v>
      </c>
      <c r="C288" s="66"/>
      <c r="D288" s="67"/>
      <c r="E288" s="67"/>
      <c r="F288" s="67"/>
      <c r="G288" s="67"/>
      <c r="H288" s="67"/>
      <c r="I288" s="67"/>
      <c r="J288" s="67"/>
    </row>
    <row r="289" spans="1:12" x14ac:dyDescent="0.25">
      <c r="A289" s="58"/>
      <c r="B289" s="67"/>
      <c r="C289" s="67"/>
      <c r="D289" s="67"/>
      <c r="E289" s="67"/>
      <c r="F289" s="67"/>
      <c r="G289" s="67"/>
      <c r="H289" s="67"/>
      <c r="I289" s="67"/>
      <c r="J289" s="67"/>
    </row>
    <row r="290" spans="1:12" x14ac:dyDescent="0.25">
      <c r="A290" s="58"/>
      <c r="B290" s="68" t="s">
        <v>16</v>
      </c>
      <c r="C290" s="69"/>
      <c r="D290" s="69"/>
      <c r="E290" s="69"/>
      <c r="F290" s="69"/>
      <c r="G290" s="69"/>
      <c r="H290" s="69"/>
      <c r="I290" s="69"/>
      <c r="J290" s="69"/>
    </row>
    <row r="291" spans="1:12" x14ac:dyDescent="0.25">
      <c r="A291" s="58"/>
      <c r="C291" s="67"/>
      <c r="D291" s="67"/>
      <c r="E291" s="67"/>
      <c r="F291" s="67"/>
      <c r="G291" s="67"/>
      <c r="H291" s="67"/>
      <c r="I291" s="67"/>
      <c r="J291" s="67"/>
    </row>
    <row r="292" spans="1:12" x14ac:dyDescent="0.25">
      <c r="A292" s="58"/>
      <c r="B292" s="67"/>
      <c r="C292" s="67"/>
      <c r="D292" s="67"/>
      <c r="E292" s="67"/>
      <c r="F292" s="67"/>
      <c r="G292" s="67"/>
      <c r="H292" s="67"/>
      <c r="I292" s="67"/>
      <c r="J292" s="67"/>
    </row>
    <row r="293" spans="1:12" ht="38.25" x14ac:dyDescent="0.25">
      <c r="A293" s="58"/>
      <c r="B293" s="70"/>
      <c r="C293" s="1" t="s">
        <v>2</v>
      </c>
      <c r="D293" s="1" t="s">
        <v>4</v>
      </c>
      <c r="E293" s="1" t="s">
        <v>5</v>
      </c>
      <c r="F293" s="1" t="s">
        <v>6</v>
      </c>
      <c r="G293" s="1" t="s">
        <v>7</v>
      </c>
      <c r="H293" s="1" t="s">
        <v>8</v>
      </c>
      <c r="I293" s="1" t="s">
        <v>9</v>
      </c>
      <c r="J293" s="1" t="s">
        <v>3</v>
      </c>
      <c r="L293" s="71"/>
    </row>
    <row r="294" spans="1:12" x14ac:dyDescent="0.25">
      <c r="A294" s="58"/>
      <c r="B294" s="2" t="s">
        <v>50</v>
      </c>
      <c r="C294" s="75"/>
      <c r="D294" s="76"/>
      <c r="E294" s="76"/>
      <c r="F294" s="77"/>
      <c r="G294" s="76"/>
      <c r="H294" s="76"/>
      <c r="I294" s="78"/>
      <c r="J294" s="78"/>
      <c r="L294" s="71" t="str">
        <f>C288&amp;B294</f>
        <v>SAIB Nacional</v>
      </c>
    </row>
    <row r="295" spans="1:12" x14ac:dyDescent="0.25">
      <c r="A295" s="58"/>
      <c r="B295" s="2" t="s">
        <v>51</v>
      </c>
      <c r="C295" s="75"/>
      <c r="D295" s="76"/>
      <c r="E295" s="76"/>
      <c r="F295" s="77"/>
      <c r="G295" s="76"/>
      <c r="H295" s="76"/>
      <c r="I295" s="78"/>
      <c r="J295" s="78"/>
      <c r="L295" s="71" t="str">
        <f>C288&amp;B295</f>
        <v>SAIB Regional</v>
      </c>
    </row>
    <row r="296" spans="1:12" x14ac:dyDescent="0.25">
      <c r="A296" s="58"/>
      <c r="B296" s="2" t="s">
        <v>52</v>
      </c>
      <c r="C296" s="75"/>
      <c r="D296" s="76"/>
      <c r="E296" s="76"/>
      <c r="F296" s="76"/>
      <c r="G296" s="76"/>
      <c r="H296" s="76"/>
      <c r="I296" s="78"/>
      <c r="J296" s="78"/>
      <c r="L296" s="71" t="str">
        <f>C288&amp;B296</f>
        <v>SAIB Local</v>
      </c>
    </row>
    <row r="297" spans="1:12" ht="25.5" x14ac:dyDescent="0.25">
      <c r="A297" s="58"/>
      <c r="B297" s="2" t="s">
        <v>53</v>
      </c>
      <c r="C297" s="75"/>
      <c r="D297" s="76"/>
      <c r="E297" s="76"/>
      <c r="F297" s="76"/>
      <c r="G297" s="76"/>
      <c r="H297" s="76"/>
      <c r="I297" s="78"/>
      <c r="J297" s="78"/>
      <c r="L297" s="71" t="str">
        <f>C288&amp;B297</f>
        <v>Desagregación compartida del bucle local</v>
      </c>
    </row>
    <row r="298" spans="1:12" x14ac:dyDescent="0.25">
      <c r="A298" s="58"/>
      <c r="B298" s="2" t="s">
        <v>54</v>
      </c>
      <c r="C298" s="75"/>
      <c r="D298" s="76"/>
      <c r="E298" s="76"/>
      <c r="F298" s="76"/>
      <c r="G298" s="76"/>
      <c r="H298" s="76"/>
      <c r="I298" s="78"/>
      <c r="J298" s="78"/>
      <c r="L298" s="71" t="str">
        <f>C288&amp;B298</f>
        <v>Desagregación total del bucle local</v>
      </c>
    </row>
    <row r="299" spans="1:12" x14ac:dyDescent="0.25">
      <c r="A299" s="58"/>
      <c r="B299" s="2" t="s">
        <v>55</v>
      </c>
      <c r="C299" s="75"/>
      <c r="D299" s="76"/>
      <c r="E299" s="76"/>
      <c r="F299" s="76"/>
      <c r="G299" s="76"/>
      <c r="H299" s="76"/>
      <c r="I299" s="78"/>
      <c r="J299" s="78"/>
      <c r="L299" s="71" t="str">
        <f>C288&amp;B299</f>
        <v>Desagregación virtual del bucle local</v>
      </c>
    </row>
    <row r="300" spans="1:12" x14ac:dyDescent="0.25">
      <c r="A300" s="58"/>
      <c r="C300" s="80"/>
      <c r="D300" s="80"/>
      <c r="E300" s="80"/>
      <c r="F300" s="80"/>
      <c r="G300" s="80"/>
      <c r="H300" s="80"/>
      <c r="I300" s="80"/>
      <c r="J300" s="80"/>
    </row>
    <row r="301" spans="1:12" x14ac:dyDescent="0.25">
      <c r="A301" s="58"/>
      <c r="B301" s="79"/>
    </row>
    <row r="302" spans="1:12" x14ac:dyDescent="0.25">
      <c r="A302" s="58">
        <f>A288+1</f>
        <v>22</v>
      </c>
      <c r="B302" s="65" t="s">
        <v>0</v>
      </c>
      <c r="C302" s="66"/>
      <c r="D302" s="67"/>
      <c r="E302" s="67"/>
      <c r="F302" s="67"/>
      <c r="G302" s="67"/>
      <c r="H302" s="67"/>
      <c r="I302" s="67"/>
      <c r="J302" s="67"/>
    </row>
    <row r="303" spans="1:12" x14ac:dyDescent="0.25">
      <c r="A303" s="58"/>
      <c r="B303" s="67"/>
      <c r="C303" s="67"/>
      <c r="D303" s="67"/>
      <c r="E303" s="67"/>
      <c r="F303" s="67"/>
      <c r="G303" s="67"/>
      <c r="H303" s="67"/>
      <c r="I303" s="67"/>
      <c r="J303" s="67"/>
    </row>
    <row r="304" spans="1:12" x14ac:dyDescent="0.25">
      <c r="A304" s="58"/>
      <c r="B304" s="68" t="s">
        <v>16</v>
      </c>
      <c r="C304" s="69"/>
      <c r="D304" s="69"/>
      <c r="E304" s="69"/>
      <c r="F304" s="69"/>
      <c r="G304" s="69"/>
      <c r="H304" s="69"/>
      <c r="I304" s="69"/>
      <c r="J304" s="69"/>
    </row>
    <row r="305" spans="1:12" x14ac:dyDescent="0.25">
      <c r="A305" s="58"/>
      <c r="C305" s="67"/>
      <c r="D305" s="67"/>
      <c r="E305" s="67"/>
      <c r="F305" s="67"/>
      <c r="G305" s="67"/>
      <c r="H305" s="67"/>
      <c r="I305" s="67"/>
      <c r="J305" s="67"/>
    </row>
    <row r="306" spans="1:12" x14ac:dyDescent="0.25">
      <c r="A306" s="58"/>
      <c r="B306" s="67"/>
      <c r="C306" s="67"/>
      <c r="D306" s="67"/>
      <c r="E306" s="67"/>
      <c r="F306" s="67"/>
      <c r="G306" s="67"/>
      <c r="H306" s="67"/>
      <c r="I306" s="67"/>
      <c r="J306" s="67"/>
    </row>
    <row r="307" spans="1:12" ht="38.25" x14ac:dyDescent="0.25">
      <c r="A307" s="58"/>
      <c r="B307" s="70"/>
      <c r="C307" s="1" t="s">
        <v>2</v>
      </c>
      <c r="D307" s="1" t="s">
        <v>4</v>
      </c>
      <c r="E307" s="1" t="s">
        <v>5</v>
      </c>
      <c r="F307" s="1" t="s">
        <v>6</v>
      </c>
      <c r="G307" s="1" t="s">
        <v>7</v>
      </c>
      <c r="H307" s="1" t="s">
        <v>8</v>
      </c>
      <c r="I307" s="1" t="s">
        <v>9</v>
      </c>
      <c r="J307" s="1" t="s">
        <v>3</v>
      </c>
      <c r="L307" s="71"/>
    </row>
    <row r="308" spans="1:12" x14ac:dyDescent="0.25">
      <c r="A308" s="58"/>
      <c r="B308" s="2" t="s">
        <v>50</v>
      </c>
      <c r="C308" s="75"/>
      <c r="D308" s="76"/>
      <c r="E308" s="76"/>
      <c r="F308" s="77"/>
      <c r="G308" s="76"/>
      <c r="H308" s="76"/>
      <c r="I308" s="78"/>
      <c r="J308" s="78"/>
      <c r="L308" s="71" t="str">
        <f>C302&amp;B308</f>
        <v>SAIB Nacional</v>
      </c>
    </row>
    <row r="309" spans="1:12" x14ac:dyDescent="0.25">
      <c r="A309" s="58"/>
      <c r="B309" s="2" t="s">
        <v>51</v>
      </c>
      <c r="C309" s="75"/>
      <c r="D309" s="76"/>
      <c r="E309" s="76"/>
      <c r="F309" s="77"/>
      <c r="G309" s="76"/>
      <c r="H309" s="76"/>
      <c r="I309" s="78"/>
      <c r="J309" s="78"/>
      <c r="L309" s="71" t="str">
        <f>C302&amp;B309</f>
        <v>SAIB Regional</v>
      </c>
    </row>
    <row r="310" spans="1:12" x14ac:dyDescent="0.25">
      <c r="A310" s="58"/>
      <c r="B310" s="2" t="s">
        <v>52</v>
      </c>
      <c r="C310" s="75"/>
      <c r="D310" s="76"/>
      <c r="E310" s="76"/>
      <c r="F310" s="76"/>
      <c r="G310" s="76"/>
      <c r="H310" s="76"/>
      <c r="I310" s="78"/>
      <c r="J310" s="78"/>
      <c r="L310" s="71" t="str">
        <f>C302&amp;B310</f>
        <v>SAIB Local</v>
      </c>
    </row>
    <row r="311" spans="1:12" ht="25.5" x14ac:dyDescent="0.25">
      <c r="A311" s="58"/>
      <c r="B311" s="2" t="s">
        <v>53</v>
      </c>
      <c r="C311" s="75"/>
      <c r="D311" s="76"/>
      <c r="E311" s="76"/>
      <c r="F311" s="76"/>
      <c r="G311" s="76"/>
      <c r="H311" s="76"/>
      <c r="I311" s="78"/>
      <c r="J311" s="78"/>
      <c r="L311" s="71" t="str">
        <f>C302&amp;B311</f>
        <v>Desagregación compartida del bucle local</v>
      </c>
    </row>
    <row r="312" spans="1:12" x14ac:dyDescent="0.25">
      <c r="A312" s="58"/>
      <c r="B312" s="2" t="s">
        <v>54</v>
      </c>
      <c r="C312" s="75"/>
      <c r="D312" s="76"/>
      <c r="E312" s="76"/>
      <c r="F312" s="76"/>
      <c r="G312" s="76"/>
      <c r="H312" s="76"/>
      <c r="I312" s="78"/>
      <c r="J312" s="78"/>
      <c r="L312" s="71" t="str">
        <f>C302&amp;B312</f>
        <v>Desagregación total del bucle local</v>
      </c>
    </row>
    <row r="313" spans="1:12" x14ac:dyDescent="0.25">
      <c r="A313" s="58"/>
      <c r="B313" s="2" t="s">
        <v>55</v>
      </c>
      <c r="C313" s="75"/>
      <c r="D313" s="76"/>
      <c r="E313" s="76"/>
      <c r="F313" s="76"/>
      <c r="G313" s="76"/>
      <c r="H313" s="76"/>
      <c r="I313" s="78"/>
      <c r="J313" s="78"/>
      <c r="L313" s="71" t="str">
        <f>C302&amp;B313</f>
        <v>Desagregación virtual del bucle local</v>
      </c>
    </row>
    <row r="314" spans="1:12" x14ac:dyDescent="0.25">
      <c r="A314" s="58"/>
      <c r="C314" s="80"/>
      <c r="D314" s="80"/>
      <c r="E314" s="80"/>
      <c r="F314" s="80"/>
      <c r="G314" s="80"/>
      <c r="H314" s="80"/>
      <c r="I314" s="80"/>
      <c r="J314" s="80"/>
    </row>
    <row r="315" spans="1:12" x14ac:dyDescent="0.25">
      <c r="A315" s="58"/>
      <c r="B315" s="79"/>
    </row>
    <row r="316" spans="1:12" x14ac:dyDescent="0.25">
      <c r="A316" s="58">
        <f>A302+1</f>
        <v>23</v>
      </c>
      <c r="B316" s="65" t="s">
        <v>0</v>
      </c>
      <c r="C316" s="66"/>
      <c r="D316" s="67"/>
      <c r="E316" s="67"/>
      <c r="F316" s="67"/>
      <c r="G316" s="67"/>
      <c r="H316" s="67"/>
      <c r="I316" s="67"/>
      <c r="J316" s="67"/>
    </row>
    <row r="317" spans="1:12" x14ac:dyDescent="0.25">
      <c r="A317" s="58"/>
      <c r="B317" s="67"/>
      <c r="C317" s="67"/>
      <c r="D317" s="67"/>
      <c r="E317" s="67"/>
      <c r="F317" s="67"/>
      <c r="G317" s="67"/>
      <c r="H317" s="67"/>
      <c r="I317" s="67"/>
      <c r="J317" s="67"/>
    </row>
    <row r="318" spans="1:12" x14ac:dyDescent="0.25">
      <c r="A318" s="58"/>
      <c r="B318" s="68" t="s">
        <v>16</v>
      </c>
      <c r="C318" s="69"/>
      <c r="D318" s="69"/>
      <c r="E318" s="69"/>
      <c r="F318" s="69"/>
      <c r="G318" s="69"/>
      <c r="H318" s="69"/>
      <c r="I318" s="69"/>
      <c r="J318" s="69"/>
    </row>
    <row r="319" spans="1:12" x14ac:dyDescent="0.25">
      <c r="A319" s="58"/>
      <c r="C319" s="67"/>
      <c r="D319" s="67"/>
      <c r="E319" s="67"/>
      <c r="F319" s="67"/>
      <c r="G319" s="67"/>
      <c r="H319" s="67"/>
      <c r="I319" s="67"/>
      <c r="J319" s="67"/>
    </row>
    <row r="320" spans="1:12" x14ac:dyDescent="0.25">
      <c r="A320" s="58"/>
      <c r="B320" s="67"/>
      <c r="C320" s="67"/>
      <c r="D320" s="67"/>
      <c r="E320" s="67"/>
      <c r="F320" s="67"/>
      <c r="G320" s="67"/>
      <c r="H320" s="67"/>
      <c r="I320" s="67"/>
      <c r="J320" s="67"/>
    </row>
    <row r="321" spans="1:12" ht="38.25" x14ac:dyDescent="0.25">
      <c r="A321" s="58"/>
      <c r="B321" s="70"/>
      <c r="C321" s="1" t="s">
        <v>2</v>
      </c>
      <c r="D321" s="1" t="s">
        <v>4</v>
      </c>
      <c r="E321" s="1" t="s">
        <v>5</v>
      </c>
      <c r="F321" s="1" t="s">
        <v>6</v>
      </c>
      <c r="G321" s="1" t="s">
        <v>7</v>
      </c>
      <c r="H321" s="1" t="s">
        <v>8</v>
      </c>
      <c r="I321" s="1" t="s">
        <v>9</v>
      </c>
      <c r="J321" s="1" t="s">
        <v>3</v>
      </c>
      <c r="L321" s="71"/>
    </row>
    <row r="322" spans="1:12" x14ac:dyDescent="0.25">
      <c r="A322" s="58"/>
      <c r="B322" s="2" t="s">
        <v>50</v>
      </c>
      <c r="C322" s="75"/>
      <c r="D322" s="76"/>
      <c r="E322" s="76"/>
      <c r="F322" s="77"/>
      <c r="G322" s="76"/>
      <c r="H322" s="76"/>
      <c r="I322" s="78"/>
      <c r="J322" s="78"/>
      <c r="L322" s="71" t="str">
        <f>C316&amp;B322</f>
        <v>SAIB Nacional</v>
      </c>
    </row>
    <row r="323" spans="1:12" x14ac:dyDescent="0.25">
      <c r="A323" s="58"/>
      <c r="B323" s="2" t="s">
        <v>51</v>
      </c>
      <c r="C323" s="75"/>
      <c r="D323" s="76"/>
      <c r="E323" s="76"/>
      <c r="F323" s="77"/>
      <c r="G323" s="76"/>
      <c r="H323" s="76"/>
      <c r="I323" s="78"/>
      <c r="J323" s="78"/>
      <c r="L323" s="71" t="str">
        <f>C316&amp;B323</f>
        <v>SAIB Regional</v>
      </c>
    </row>
    <row r="324" spans="1:12" x14ac:dyDescent="0.25">
      <c r="A324" s="58"/>
      <c r="B324" s="2" t="s">
        <v>52</v>
      </c>
      <c r="C324" s="75"/>
      <c r="D324" s="76"/>
      <c r="E324" s="76"/>
      <c r="F324" s="76"/>
      <c r="G324" s="76"/>
      <c r="H324" s="76"/>
      <c r="I324" s="78"/>
      <c r="J324" s="78"/>
      <c r="L324" s="71" t="str">
        <f>C316&amp;B324</f>
        <v>SAIB Local</v>
      </c>
    </row>
    <row r="325" spans="1:12" ht="25.5" x14ac:dyDescent="0.25">
      <c r="A325" s="58"/>
      <c r="B325" s="2" t="s">
        <v>53</v>
      </c>
      <c r="C325" s="75"/>
      <c r="D325" s="76"/>
      <c r="E325" s="76"/>
      <c r="F325" s="76"/>
      <c r="G325" s="76"/>
      <c r="H325" s="76"/>
      <c r="I325" s="78"/>
      <c r="J325" s="78"/>
      <c r="L325" s="71" t="str">
        <f>C316&amp;B325</f>
        <v>Desagregación compartida del bucle local</v>
      </c>
    </row>
    <row r="326" spans="1:12" x14ac:dyDescent="0.25">
      <c r="A326" s="58"/>
      <c r="B326" s="2" t="s">
        <v>54</v>
      </c>
      <c r="C326" s="75"/>
      <c r="D326" s="76"/>
      <c r="E326" s="76"/>
      <c r="F326" s="76"/>
      <c r="G326" s="76"/>
      <c r="H326" s="76"/>
      <c r="I326" s="78"/>
      <c r="J326" s="78"/>
      <c r="L326" s="71" t="str">
        <f>C316&amp;B326</f>
        <v>Desagregación total del bucle local</v>
      </c>
    </row>
    <row r="327" spans="1:12" x14ac:dyDescent="0.25">
      <c r="A327" s="58"/>
      <c r="B327" s="2" t="s">
        <v>55</v>
      </c>
      <c r="C327" s="75"/>
      <c r="D327" s="76"/>
      <c r="E327" s="76"/>
      <c r="F327" s="76"/>
      <c r="G327" s="76"/>
      <c r="H327" s="76"/>
      <c r="I327" s="78"/>
      <c r="J327" s="78"/>
      <c r="L327" s="71" t="str">
        <f>C316&amp;B327</f>
        <v>Desagregación virtual del bucle local</v>
      </c>
    </row>
    <row r="328" spans="1:12" x14ac:dyDescent="0.25">
      <c r="A328" s="58"/>
      <c r="C328" s="80"/>
      <c r="D328" s="80"/>
      <c r="E328" s="80"/>
      <c r="F328" s="80"/>
      <c r="G328" s="80"/>
      <c r="H328" s="80"/>
      <c r="I328" s="80"/>
      <c r="J328" s="80"/>
    </row>
    <row r="329" spans="1:12" x14ac:dyDescent="0.25">
      <c r="A329" s="58"/>
      <c r="B329" s="79"/>
    </row>
    <row r="330" spans="1:12" x14ac:dyDescent="0.25">
      <c r="A330" s="58">
        <f>A316+1</f>
        <v>24</v>
      </c>
      <c r="B330" s="65" t="s">
        <v>0</v>
      </c>
      <c r="C330" s="66"/>
      <c r="D330" s="67"/>
      <c r="E330" s="67"/>
      <c r="F330" s="67"/>
      <c r="G330" s="67"/>
      <c r="H330" s="67"/>
      <c r="I330" s="67"/>
      <c r="J330" s="67"/>
    </row>
    <row r="331" spans="1:12" x14ac:dyDescent="0.25">
      <c r="A331" s="58"/>
      <c r="B331" s="67"/>
      <c r="C331" s="67"/>
      <c r="D331" s="67"/>
      <c r="E331" s="67"/>
      <c r="F331" s="67"/>
      <c r="G331" s="67"/>
      <c r="H331" s="67"/>
      <c r="I331" s="67"/>
      <c r="J331" s="67"/>
    </row>
    <row r="332" spans="1:12" x14ac:dyDescent="0.25">
      <c r="A332" s="58"/>
      <c r="B332" s="68" t="s">
        <v>16</v>
      </c>
      <c r="C332" s="69"/>
      <c r="D332" s="69"/>
      <c r="E332" s="69"/>
      <c r="F332" s="69"/>
      <c r="G332" s="69"/>
      <c r="H332" s="69"/>
      <c r="I332" s="69"/>
      <c r="J332" s="69"/>
    </row>
    <row r="333" spans="1:12" x14ac:dyDescent="0.25">
      <c r="A333" s="58"/>
      <c r="C333" s="67"/>
      <c r="D333" s="67"/>
      <c r="E333" s="67"/>
      <c r="F333" s="67"/>
      <c r="G333" s="67"/>
      <c r="H333" s="67"/>
      <c r="I333" s="67"/>
      <c r="J333" s="67"/>
    </row>
    <row r="334" spans="1:12" x14ac:dyDescent="0.25">
      <c r="A334" s="58"/>
      <c r="B334" s="67"/>
      <c r="C334" s="67"/>
      <c r="D334" s="67"/>
      <c r="E334" s="67"/>
      <c r="F334" s="67"/>
      <c r="G334" s="67"/>
      <c r="H334" s="67"/>
      <c r="I334" s="67"/>
      <c r="J334" s="67"/>
    </row>
    <row r="335" spans="1:12" ht="38.25" x14ac:dyDescent="0.25">
      <c r="A335" s="58"/>
      <c r="B335" s="70"/>
      <c r="C335" s="1" t="s">
        <v>2</v>
      </c>
      <c r="D335" s="1" t="s">
        <v>4</v>
      </c>
      <c r="E335" s="1" t="s">
        <v>5</v>
      </c>
      <c r="F335" s="1" t="s">
        <v>6</v>
      </c>
      <c r="G335" s="1" t="s">
        <v>7</v>
      </c>
      <c r="H335" s="1" t="s">
        <v>8</v>
      </c>
      <c r="I335" s="1" t="s">
        <v>9</v>
      </c>
      <c r="J335" s="1" t="s">
        <v>3</v>
      </c>
      <c r="L335" s="71"/>
    </row>
    <row r="336" spans="1:12" x14ac:dyDescent="0.25">
      <c r="A336" s="58"/>
      <c r="B336" s="2" t="s">
        <v>50</v>
      </c>
      <c r="C336" s="75"/>
      <c r="D336" s="76"/>
      <c r="E336" s="76"/>
      <c r="F336" s="77"/>
      <c r="G336" s="76"/>
      <c r="H336" s="76"/>
      <c r="I336" s="78"/>
      <c r="J336" s="78"/>
      <c r="L336" s="71" t="str">
        <f>C330&amp;B336</f>
        <v>SAIB Nacional</v>
      </c>
    </row>
    <row r="337" spans="1:12" x14ac:dyDescent="0.25">
      <c r="A337" s="58"/>
      <c r="B337" s="2" t="s">
        <v>51</v>
      </c>
      <c r="C337" s="75"/>
      <c r="D337" s="76"/>
      <c r="E337" s="76"/>
      <c r="F337" s="77"/>
      <c r="G337" s="76"/>
      <c r="H337" s="76"/>
      <c r="I337" s="78"/>
      <c r="J337" s="78"/>
      <c r="L337" s="71" t="str">
        <f>C330&amp;B337</f>
        <v>SAIB Regional</v>
      </c>
    </row>
    <row r="338" spans="1:12" x14ac:dyDescent="0.25">
      <c r="A338" s="58"/>
      <c r="B338" s="2" t="s">
        <v>52</v>
      </c>
      <c r="C338" s="75"/>
      <c r="D338" s="76"/>
      <c r="E338" s="76"/>
      <c r="F338" s="76"/>
      <c r="G338" s="76"/>
      <c r="H338" s="76"/>
      <c r="I338" s="78"/>
      <c r="J338" s="78"/>
      <c r="L338" s="71" t="str">
        <f>C330&amp;B338</f>
        <v>SAIB Local</v>
      </c>
    </row>
    <row r="339" spans="1:12" ht="25.5" x14ac:dyDescent="0.25">
      <c r="A339" s="58"/>
      <c r="B339" s="2" t="s">
        <v>53</v>
      </c>
      <c r="C339" s="75"/>
      <c r="D339" s="76"/>
      <c r="E339" s="76"/>
      <c r="F339" s="76"/>
      <c r="G339" s="76"/>
      <c r="H339" s="76"/>
      <c r="I339" s="78"/>
      <c r="J339" s="78"/>
      <c r="L339" s="71" t="str">
        <f>C330&amp;B339</f>
        <v>Desagregación compartida del bucle local</v>
      </c>
    </row>
    <row r="340" spans="1:12" x14ac:dyDescent="0.25">
      <c r="A340" s="58"/>
      <c r="B340" s="2" t="s">
        <v>54</v>
      </c>
      <c r="C340" s="75"/>
      <c r="D340" s="76"/>
      <c r="E340" s="76"/>
      <c r="F340" s="76"/>
      <c r="G340" s="76"/>
      <c r="H340" s="76"/>
      <c r="I340" s="78"/>
      <c r="J340" s="78"/>
      <c r="L340" s="71" t="str">
        <f>C330&amp;B340</f>
        <v>Desagregación total del bucle local</v>
      </c>
    </row>
    <row r="341" spans="1:12" x14ac:dyDescent="0.25">
      <c r="A341" s="58"/>
      <c r="B341" s="2" t="s">
        <v>55</v>
      </c>
      <c r="C341" s="75"/>
      <c r="D341" s="76"/>
      <c r="E341" s="76"/>
      <c r="F341" s="76"/>
      <c r="G341" s="76"/>
      <c r="H341" s="76"/>
      <c r="I341" s="78"/>
      <c r="J341" s="78"/>
      <c r="L341" s="71" t="str">
        <f>C330&amp;B341</f>
        <v>Desagregación virtual del bucle local</v>
      </c>
    </row>
    <row r="342" spans="1:12" x14ac:dyDescent="0.25">
      <c r="A342" s="58"/>
      <c r="C342" s="80"/>
      <c r="D342" s="80"/>
      <c r="E342" s="80"/>
      <c r="F342" s="80"/>
      <c r="G342" s="80"/>
      <c r="H342" s="80"/>
      <c r="I342" s="80"/>
      <c r="J342" s="80"/>
    </row>
    <row r="343" spans="1:12" x14ac:dyDescent="0.25">
      <c r="A343" s="58"/>
      <c r="B343" s="79"/>
    </row>
    <row r="344" spans="1:12" x14ac:dyDescent="0.25">
      <c r="A344" s="58">
        <f>A330+1</f>
        <v>25</v>
      </c>
      <c r="B344" s="65" t="s">
        <v>0</v>
      </c>
      <c r="C344" s="66"/>
      <c r="D344" s="67"/>
      <c r="E344" s="67"/>
      <c r="F344" s="67"/>
      <c r="G344" s="67"/>
      <c r="H344" s="67"/>
      <c r="I344" s="67"/>
      <c r="J344" s="67"/>
    </row>
    <row r="345" spans="1:12" x14ac:dyDescent="0.25">
      <c r="A345" s="58"/>
      <c r="B345" s="67"/>
      <c r="C345" s="67"/>
      <c r="D345" s="67"/>
      <c r="E345" s="67"/>
      <c r="F345" s="67"/>
      <c r="G345" s="67"/>
      <c r="H345" s="67"/>
      <c r="I345" s="67"/>
      <c r="J345" s="67"/>
    </row>
    <row r="346" spans="1:12" x14ac:dyDescent="0.25">
      <c r="A346" s="58"/>
      <c r="B346" s="68" t="s">
        <v>16</v>
      </c>
      <c r="C346" s="69"/>
      <c r="D346" s="69"/>
      <c r="E346" s="69"/>
      <c r="F346" s="69"/>
      <c r="G346" s="69"/>
      <c r="H346" s="69"/>
      <c r="I346" s="69"/>
      <c r="J346" s="69"/>
    </row>
    <row r="347" spans="1:12" x14ac:dyDescent="0.25">
      <c r="A347" s="58"/>
      <c r="C347" s="67"/>
      <c r="D347" s="67"/>
      <c r="E347" s="67"/>
      <c r="F347" s="67"/>
      <c r="G347" s="67"/>
      <c r="H347" s="67"/>
      <c r="I347" s="67"/>
      <c r="J347" s="67"/>
    </row>
    <row r="348" spans="1:12" x14ac:dyDescent="0.25">
      <c r="A348" s="58"/>
      <c r="B348" s="67"/>
      <c r="C348" s="67"/>
      <c r="D348" s="67"/>
      <c r="E348" s="67"/>
      <c r="F348" s="67"/>
      <c r="G348" s="67"/>
      <c r="H348" s="67"/>
      <c r="I348" s="67"/>
      <c r="J348" s="67"/>
    </row>
    <row r="349" spans="1:12" ht="38.25" x14ac:dyDescent="0.25">
      <c r="A349" s="58"/>
      <c r="B349" s="70"/>
      <c r="C349" s="1" t="s">
        <v>2</v>
      </c>
      <c r="D349" s="1" t="s">
        <v>4</v>
      </c>
      <c r="E349" s="1" t="s">
        <v>5</v>
      </c>
      <c r="F349" s="1" t="s">
        <v>6</v>
      </c>
      <c r="G349" s="1" t="s">
        <v>7</v>
      </c>
      <c r="H349" s="1" t="s">
        <v>8</v>
      </c>
      <c r="I349" s="1" t="s">
        <v>9</v>
      </c>
      <c r="J349" s="1" t="s">
        <v>3</v>
      </c>
      <c r="L349" s="71"/>
    </row>
    <row r="350" spans="1:12" x14ac:dyDescent="0.25">
      <c r="A350" s="58"/>
      <c r="B350" s="2" t="s">
        <v>50</v>
      </c>
      <c r="C350" s="75"/>
      <c r="D350" s="76"/>
      <c r="E350" s="76"/>
      <c r="F350" s="77"/>
      <c r="G350" s="76"/>
      <c r="H350" s="76"/>
      <c r="I350" s="78"/>
      <c r="J350" s="78"/>
      <c r="L350" s="71" t="str">
        <f>C344&amp;B350</f>
        <v>SAIB Nacional</v>
      </c>
    </row>
    <row r="351" spans="1:12" x14ac:dyDescent="0.25">
      <c r="A351" s="58"/>
      <c r="B351" s="2" t="s">
        <v>51</v>
      </c>
      <c r="C351" s="75"/>
      <c r="D351" s="76"/>
      <c r="E351" s="76"/>
      <c r="F351" s="77"/>
      <c r="G351" s="76"/>
      <c r="H351" s="76"/>
      <c r="I351" s="78"/>
      <c r="J351" s="78"/>
      <c r="L351" s="71" t="str">
        <f>C344&amp;B351</f>
        <v>SAIB Regional</v>
      </c>
    </row>
    <row r="352" spans="1:12" x14ac:dyDescent="0.25">
      <c r="A352" s="58"/>
      <c r="B352" s="2" t="s">
        <v>52</v>
      </c>
      <c r="C352" s="75"/>
      <c r="D352" s="76"/>
      <c r="E352" s="76"/>
      <c r="F352" s="76"/>
      <c r="G352" s="76"/>
      <c r="H352" s="76"/>
      <c r="I352" s="78"/>
      <c r="J352" s="78"/>
      <c r="L352" s="71" t="str">
        <f>C344&amp;B352</f>
        <v>SAIB Local</v>
      </c>
    </row>
    <row r="353" spans="1:12" ht="25.5" x14ac:dyDescent="0.25">
      <c r="A353" s="58"/>
      <c r="B353" s="2" t="s">
        <v>53</v>
      </c>
      <c r="C353" s="75"/>
      <c r="D353" s="76"/>
      <c r="E353" s="76"/>
      <c r="F353" s="76"/>
      <c r="G353" s="76"/>
      <c r="H353" s="76"/>
      <c r="I353" s="78"/>
      <c r="J353" s="78"/>
      <c r="L353" s="71" t="str">
        <f>C344&amp;B353</f>
        <v>Desagregación compartida del bucle local</v>
      </c>
    </row>
    <row r="354" spans="1:12" x14ac:dyDescent="0.25">
      <c r="A354" s="58"/>
      <c r="B354" s="2" t="s">
        <v>54</v>
      </c>
      <c r="C354" s="75"/>
      <c r="D354" s="76"/>
      <c r="E354" s="76"/>
      <c r="F354" s="76"/>
      <c r="G354" s="76"/>
      <c r="H354" s="76"/>
      <c r="I354" s="78"/>
      <c r="J354" s="78"/>
      <c r="L354" s="71" t="str">
        <f>C344&amp;B354</f>
        <v>Desagregación total del bucle local</v>
      </c>
    </row>
    <row r="355" spans="1:12" x14ac:dyDescent="0.25">
      <c r="A355" s="58"/>
      <c r="B355" s="2" t="s">
        <v>55</v>
      </c>
      <c r="C355" s="75"/>
      <c r="D355" s="76"/>
      <c r="E355" s="76"/>
      <c r="F355" s="76"/>
      <c r="G355" s="76"/>
      <c r="H355" s="76"/>
      <c r="I355" s="78"/>
      <c r="J355" s="78"/>
      <c r="L355" s="71" t="str">
        <f>C344&amp;B355</f>
        <v>Desagregación virtual del bucle local</v>
      </c>
    </row>
    <row r="356" spans="1:12" x14ac:dyDescent="0.25">
      <c r="A356" s="58"/>
      <c r="C356" s="80"/>
      <c r="D356" s="80"/>
      <c r="E356" s="80"/>
      <c r="F356" s="80"/>
      <c r="G356" s="80"/>
      <c r="H356" s="80"/>
      <c r="I356" s="80"/>
      <c r="J356" s="80"/>
    </row>
    <row r="357" spans="1:12" x14ac:dyDescent="0.25">
      <c r="A357" s="58"/>
      <c r="B357" s="79"/>
    </row>
    <row r="358" spans="1:12" x14ac:dyDescent="0.25">
      <c r="A358" s="58">
        <f>A344+1</f>
        <v>26</v>
      </c>
      <c r="B358" s="65" t="s">
        <v>0</v>
      </c>
      <c r="C358" s="66"/>
      <c r="D358" s="67"/>
      <c r="E358" s="67"/>
      <c r="F358" s="67"/>
      <c r="G358" s="67"/>
      <c r="H358" s="67"/>
      <c r="I358" s="67"/>
      <c r="J358" s="67"/>
    </row>
    <row r="359" spans="1:12" x14ac:dyDescent="0.25">
      <c r="A359" s="58"/>
      <c r="B359" s="67"/>
      <c r="C359" s="67"/>
      <c r="D359" s="67"/>
      <c r="E359" s="67"/>
      <c r="F359" s="67"/>
      <c r="G359" s="67"/>
      <c r="H359" s="67"/>
      <c r="I359" s="67"/>
      <c r="J359" s="67"/>
    </row>
    <row r="360" spans="1:12" x14ac:dyDescent="0.25">
      <c r="A360" s="58"/>
      <c r="B360" s="68" t="s">
        <v>16</v>
      </c>
      <c r="C360" s="69"/>
      <c r="D360" s="69"/>
      <c r="E360" s="69"/>
      <c r="F360" s="69"/>
      <c r="G360" s="69"/>
      <c r="H360" s="69"/>
      <c r="I360" s="69"/>
      <c r="J360" s="69"/>
    </row>
    <row r="361" spans="1:12" x14ac:dyDescent="0.25">
      <c r="A361" s="58"/>
      <c r="C361" s="67"/>
      <c r="D361" s="67"/>
      <c r="E361" s="67"/>
      <c r="F361" s="67"/>
      <c r="G361" s="67"/>
      <c r="H361" s="67"/>
      <c r="I361" s="67"/>
      <c r="J361" s="67"/>
    </row>
    <row r="362" spans="1:12" x14ac:dyDescent="0.25">
      <c r="A362" s="58"/>
      <c r="B362" s="67"/>
      <c r="C362" s="67"/>
      <c r="D362" s="67"/>
      <c r="E362" s="67"/>
      <c r="F362" s="67"/>
      <c r="G362" s="67"/>
      <c r="H362" s="67"/>
      <c r="I362" s="67"/>
      <c r="J362" s="67"/>
    </row>
    <row r="363" spans="1:12" ht="38.25" x14ac:dyDescent="0.25">
      <c r="A363" s="58"/>
      <c r="B363" s="70"/>
      <c r="C363" s="1" t="s">
        <v>2</v>
      </c>
      <c r="D363" s="1" t="s">
        <v>4</v>
      </c>
      <c r="E363" s="1" t="s">
        <v>5</v>
      </c>
      <c r="F363" s="1" t="s">
        <v>6</v>
      </c>
      <c r="G363" s="1" t="s">
        <v>7</v>
      </c>
      <c r="H363" s="1" t="s">
        <v>8</v>
      </c>
      <c r="I363" s="1" t="s">
        <v>9</v>
      </c>
      <c r="J363" s="1" t="s">
        <v>3</v>
      </c>
      <c r="L363" s="71"/>
    </row>
    <row r="364" spans="1:12" x14ac:dyDescent="0.25">
      <c r="A364" s="58"/>
      <c r="B364" s="2" t="s">
        <v>50</v>
      </c>
      <c r="C364" s="75"/>
      <c r="D364" s="76"/>
      <c r="E364" s="76"/>
      <c r="F364" s="77"/>
      <c r="G364" s="76"/>
      <c r="H364" s="76"/>
      <c r="I364" s="78"/>
      <c r="J364" s="78"/>
      <c r="L364" s="71" t="str">
        <f>C358&amp;B364</f>
        <v>SAIB Nacional</v>
      </c>
    </row>
    <row r="365" spans="1:12" x14ac:dyDescent="0.25">
      <c r="A365" s="58"/>
      <c r="B365" s="2" t="s">
        <v>51</v>
      </c>
      <c r="C365" s="75"/>
      <c r="D365" s="76"/>
      <c r="E365" s="76"/>
      <c r="F365" s="77"/>
      <c r="G365" s="76"/>
      <c r="H365" s="76"/>
      <c r="I365" s="78"/>
      <c r="J365" s="78"/>
      <c r="L365" s="71" t="str">
        <f>C358&amp;B365</f>
        <v>SAIB Regional</v>
      </c>
    </row>
    <row r="366" spans="1:12" x14ac:dyDescent="0.25">
      <c r="A366" s="58"/>
      <c r="B366" s="2" t="s">
        <v>52</v>
      </c>
      <c r="C366" s="75"/>
      <c r="D366" s="76"/>
      <c r="E366" s="76"/>
      <c r="F366" s="76"/>
      <c r="G366" s="76"/>
      <c r="H366" s="76"/>
      <c r="I366" s="78"/>
      <c r="J366" s="78"/>
      <c r="L366" s="71" t="str">
        <f>C358&amp;B366</f>
        <v>SAIB Local</v>
      </c>
    </row>
    <row r="367" spans="1:12" ht="25.5" x14ac:dyDescent="0.25">
      <c r="A367" s="58"/>
      <c r="B367" s="2" t="s">
        <v>53</v>
      </c>
      <c r="C367" s="75"/>
      <c r="D367" s="76"/>
      <c r="E367" s="76"/>
      <c r="F367" s="76"/>
      <c r="G367" s="76"/>
      <c r="H367" s="76"/>
      <c r="I367" s="78"/>
      <c r="J367" s="78"/>
      <c r="L367" s="71" t="str">
        <f>C358&amp;B367</f>
        <v>Desagregación compartida del bucle local</v>
      </c>
    </row>
    <row r="368" spans="1:12" x14ac:dyDescent="0.25">
      <c r="A368" s="58"/>
      <c r="B368" s="2" t="s">
        <v>54</v>
      </c>
      <c r="C368" s="75"/>
      <c r="D368" s="76"/>
      <c r="E368" s="76"/>
      <c r="F368" s="76"/>
      <c r="G368" s="76"/>
      <c r="H368" s="76"/>
      <c r="I368" s="78"/>
      <c r="J368" s="78"/>
      <c r="L368" s="71" t="str">
        <f>C358&amp;B368</f>
        <v>Desagregación total del bucle local</v>
      </c>
    </row>
    <row r="369" spans="1:12" x14ac:dyDescent="0.25">
      <c r="A369" s="58"/>
      <c r="B369" s="2" t="s">
        <v>55</v>
      </c>
      <c r="C369" s="75"/>
      <c r="D369" s="76"/>
      <c r="E369" s="76"/>
      <c r="F369" s="76"/>
      <c r="G369" s="76"/>
      <c r="H369" s="76"/>
      <c r="I369" s="78"/>
      <c r="J369" s="78"/>
      <c r="L369" s="71" t="str">
        <f>C358&amp;B369</f>
        <v>Desagregación virtual del bucle local</v>
      </c>
    </row>
    <row r="370" spans="1:12" x14ac:dyDescent="0.25">
      <c r="A370" s="58"/>
      <c r="C370" s="80"/>
      <c r="D370" s="80"/>
      <c r="E370" s="80"/>
      <c r="F370" s="80"/>
      <c r="G370" s="80"/>
      <c r="H370" s="80"/>
      <c r="I370" s="80"/>
      <c r="J370" s="80"/>
    </row>
    <row r="371" spans="1:12" x14ac:dyDescent="0.25">
      <c r="A371" s="58"/>
      <c r="B371" s="79"/>
    </row>
    <row r="372" spans="1:12" x14ac:dyDescent="0.25">
      <c r="A372" s="58">
        <f>A358+1</f>
        <v>27</v>
      </c>
      <c r="B372" s="65" t="s">
        <v>0</v>
      </c>
      <c r="C372" s="66"/>
      <c r="D372" s="67"/>
      <c r="E372" s="67"/>
      <c r="F372" s="67"/>
      <c r="G372" s="67"/>
      <c r="H372" s="67"/>
      <c r="I372" s="67"/>
      <c r="J372" s="67"/>
    </row>
    <row r="373" spans="1:12" x14ac:dyDescent="0.25">
      <c r="A373" s="58"/>
      <c r="B373" s="67"/>
      <c r="C373" s="67"/>
      <c r="D373" s="67"/>
      <c r="E373" s="67"/>
      <c r="F373" s="67"/>
      <c r="G373" s="67"/>
      <c r="H373" s="67"/>
      <c r="I373" s="67"/>
      <c r="J373" s="67"/>
    </row>
    <row r="374" spans="1:12" x14ac:dyDescent="0.25">
      <c r="A374" s="58"/>
      <c r="B374" s="68" t="s">
        <v>16</v>
      </c>
      <c r="C374" s="69"/>
      <c r="D374" s="69"/>
      <c r="E374" s="69"/>
      <c r="F374" s="69"/>
      <c r="G374" s="69"/>
      <c r="H374" s="69"/>
      <c r="I374" s="69"/>
      <c r="J374" s="69"/>
    </row>
    <row r="375" spans="1:12" x14ac:dyDescent="0.25">
      <c r="A375" s="58"/>
      <c r="C375" s="67"/>
      <c r="D375" s="67"/>
      <c r="E375" s="67"/>
      <c r="F375" s="67"/>
      <c r="G375" s="67"/>
      <c r="H375" s="67"/>
      <c r="I375" s="67"/>
      <c r="J375" s="67"/>
    </row>
    <row r="376" spans="1:12" x14ac:dyDescent="0.25">
      <c r="A376" s="58"/>
      <c r="B376" s="67"/>
      <c r="C376" s="67"/>
      <c r="D376" s="67"/>
      <c r="E376" s="67"/>
      <c r="F376" s="67"/>
      <c r="G376" s="67"/>
      <c r="H376" s="67"/>
      <c r="I376" s="67"/>
      <c r="J376" s="67"/>
    </row>
    <row r="377" spans="1:12" ht="38.25" x14ac:dyDescent="0.25">
      <c r="A377" s="58"/>
      <c r="B377" s="70"/>
      <c r="C377" s="1" t="s">
        <v>2</v>
      </c>
      <c r="D377" s="1" t="s">
        <v>4</v>
      </c>
      <c r="E377" s="1" t="s">
        <v>5</v>
      </c>
      <c r="F377" s="1" t="s">
        <v>6</v>
      </c>
      <c r="G377" s="1" t="s">
        <v>7</v>
      </c>
      <c r="H377" s="1" t="s">
        <v>8</v>
      </c>
      <c r="I377" s="1" t="s">
        <v>9</v>
      </c>
      <c r="J377" s="1" t="s">
        <v>3</v>
      </c>
      <c r="L377" s="71"/>
    </row>
    <row r="378" spans="1:12" x14ac:dyDescent="0.25">
      <c r="A378" s="58"/>
      <c r="B378" s="2" t="s">
        <v>50</v>
      </c>
      <c r="C378" s="75"/>
      <c r="D378" s="76"/>
      <c r="E378" s="76"/>
      <c r="F378" s="77"/>
      <c r="G378" s="76"/>
      <c r="H378" s="76"/>
      <c r="I378" s="78"/>
      <c r="J378" s="78"/>
      <c r="L378" s="71" t="str">
        <f>C372&amp;B378</f>
        <v>SAIB Nacional</v>
      </c>
    </row>
    <row r="379" spans="1:12" x14ac:dyDescent="0.25">
      <c r="A379" s="58"/>
      <c r="B379" s="2" t="s">
        <v>51</v>
      </c>
      <c r="C379" s="75"/>
      <c r="D379" s="76"/>
      <c r="E379" s="76"/>
      <c r="F379" s="77"/>
      <c r="G379" s="76"/>
      <c r="H379" s="76"/>
      <c r="I379" s="78"/>
      <c r="J379" s="78"/>
      <c r="L379" s="71" t="str">
        <f>C372&amp;B379</f>
        <v>SAIB Regional</v>
      </c>
    </row>
    <row r="380" spans="1:12" x14ac:dyDescent="0.25">
      <c r="A380" s="58"/>
      <c r="B380" s="2" t="s">
        <v>52</v>
      </c>
      <c r="C380" s="75"/>
      <c r="D380" s="76"/>
      <c r="E380" s="76"/>
      <c r="F380" s="76"/>
      <c r="G380" s="76"/>
      <c r="H380" s="76"/>
      <c r="I380" s="78"/>
      <c r="J380" s="78"/>
      <c r="L380" s="71" t="str">
        <f>C372&amp;B380</f>
        <v>SAIB Local</v>
      </c>
    </row>
    <row r="381" spans="1:12" ht="25.5" x14ac:dyDescent="0.25">
      <c r="A381" s="58"/>
      <c r="B381" s="2" t="s">
        <v>53</v>
      </c>
      <c r="C381" s="75"/>
      <c r="D381" s="76"/>
      <c r="E381" s="76"/>
      <c r="F381" s="76"/>
      <c r="G381" s="76"/>
      <c r="H381" s="76"/>
      <c r="I381" s="78"/>
      <c r="J381" s="78"/>
      <c r="L381" s="71" t="str">
        <f>C372&amp;B381</f>
        <v>Desagregación compartida del bucle local</v>
      </c>
    </row>
    <row r="382" spans="1:12" x14ac:dyDescent="0.25">
      <c r="A382" s="58"/>
      <c r="B382" s="2" t="s">
        <v>54</v>
      </c>
      <c r="C382" s="75"/>
      <c r="D382" s="76"/>
      <c r="E382" s="76"/>
      <c r="F382" s="76"/>
      <c r="G382" s="76"/>
      <c r="H382" s="76"/>
      <c r="I382" s="78"/>
      <c r="J382" s="78"/>
      <c r="L382" s="71" t="str">
        <f>C372&amp;B382</f>
        <v>Desagregación total del bucle local</v>
      </c>
    </row>
    <row r="383" spans="1:12" x14ac:dyDescent="0.25">
      <c r="A383" s="58"/>
      <c r="B383" s="2" t="s">
        <v>55</v>
      </c>
      <c r="C383" s="75"/>
      <c r="D383" s="76"/>
      <c r="E383" s="76"/>
      <c r="F383" s="76"/>
      <c r="G383" s="76"/>
      <c r="H383" s="76"/>
      <c r="I383" s="78"/>
      <c r="J383" s="78"/>
      <c r="L383" s="71" t="str">
        <f>C372&amp;B383</f>
        <v>Desagregación virtual del bucle local</v>
      </c>
    </row>
    <row r="384" spans="1:12" x14ac:dyDescent="0.25">
      <c r="A384" s="58"/>
      <c r="C384" s="80"/>
      <c r="D384" s="80"/>
      <c r="E384" s="80"/>
      <c r="F384" s="80"/>
      <c r="G384" s="80"/>
      <c r="H384" s="80"/>
      <c r="I384" s="80"/>
      <c r="J384" s="80"/>
    </row>
    <row r="385" spans="1:12" x14ac:dyDescent="0.25">
      <c r="A385" s="58"/>
      <c r="B385" s="79"/>
    </row>
    <row r="386" spans="1:12" x14ac:dyDescent="0.25">
      <c r="A386" s="58">
        <f>A372+1</f>
        <v>28</v>
      </c>
      <c r="B386" s="65" t="s">
        <v>0</v>
      </c>
      <c r="C386" s="66"/>
      <c r="D386" s="67"/>
      <c r="E386" s="67"/>
      <c r="F386" s="67"/>
      <c r="G386" s="67"/>
      <c r="H386" s="67"/>
      <c r="I386" s="67"/>
      <c r="J386" s="67"/>
    </row>
    <row r="387" spans="1:12" x14ac:dyDescent="0.25">
      <c r="A387" s="58"/>
      <c r="B387" s="67"/>
      <c r="C387" s="67"/>
      <c r="D387" s="67"/>
      <c r="E387" s="67"/>
      <c r="F387" s="67"/>
      <c r="G387" s="67"/>
      <c r="H387" s="67"/>
      <c r="I387" s="67"/>
      <c r="J387" s="67"/>
    </row>
    <row r="388" spans="1:12" x14ac:dyDescent="0.25">
      <c r="A388" s="58"/>
      <c r="B388" s="68" t="s">
        <v>16</v>
      </c>
      <c r="C388" s="69"/>
      <c r="D388" s="69"/>
      <c r="E388" s="69"/>
      <c r="F388" s="69"/>
      <c r="G388" s="69"/>
      <c r="H388" s="69"/>
      <c r="I388" s="69"/>
      <c r="J388" s="69"/>
    </row>
    <row r="389" spans="1:12" x14ac:dyDescent="0.25">
      <c r="A389" s="58"/>
      <c r="C389" s="67"/>
      <c r="D389" s="67"/>
      <c r="E389" s="67"/>
      <c r="F389" s="67"/>
      <c r="G389" s="67"/>
      <c r="H389" s="67"/>
      <c r="I389" s="67"/>
      <c r="J389" s="67"/>
    </row>
    <row r="390" spans="1:12" x14ac:dyDescent="0.25">
      <c r="A390" s="58"/>
      <c r="B390" s="67"/>
      <c r="C390" s="67"/>
      <c r="D390" s="67"/>
      <c r="E390" s="67"/>
      <c r="F390" s="67"/>
      <c r="G390" s="67"/>
      <c r="H390" s="67"/>
      <c r="I390" s="67"/>
      <c r="J390" s="67"/>
    </row>
    <row r="391" spans="1:12" ht="38.25" x14ac:dyDescent="0.25">
      <c r="A391" s="58"/>
      <c r="B391" s="70"/>
      <c r="C391" s="1" t="s">
        <v>2</v>
      </c>
      <c r="D391" s="1" t="s">
        <v>4</v>
      </c>
      <c r="E391" s="1" t="s">
        <v>5</v>
      </c>
      <c r="F391" s="1" t="s">
        <v>6</v>
      </c>
      <c r="G391" s="1" t="s">
        <v>7</v>
      </c>
      <c r="H391" s="1" t="s">
        <v>8</v>
      </c>
      <c r="I391" s="1" t="s">
        <v>9</v>
      </c>
      <c r="J391" s="1" t="s">
        <v>3</v>
      </c>
      <c r="L391" s="71"/>
    </row>
    <row r="392" spans="1:12" x14ac:dyDescent="0.25">
      <c r="A392" s="58"/>
      <c r="B392" s="2" t="s">
        <v>50</v>
      </c>
      <c r="C392" s="75"/>
      <c r="D392" s="76"/>
      <c r="E392" s="76"/>
      <c r="F392" s="77"/>
      <c r="G392" s="76"/>
      <c r="H392" s="76"/>
      <c r="I392" s="78"/>
      <c r="J392" s="78"/>
      <c r="L392" s="71" t="str">
        <f>C386&amp;B392</f>
        <v>SAIB Nacional</v>
      </c>
    </row>
    <row r="393" spans="1:12" x14ac:dyDescent="0.25">
      <c r="A393" s="58"/>
      <c r="B393" s="2" t="s">
        <v>51</v>
      </c>
      <c r="C393" s="75"/>
      <c r="D393" s="76"/>
      <c r="E393" s="76"/>
      <c r="F393" s="77"/>
      <c r="G393" s="76"/>
      <c r="H393" s="76"/>
      <c r="I393" s="78"/>
      <c r="J393" s="78"/>
      <c r="L393" s="71" t="str">
        <f>C386&amp;B393</f>
        <v>SAIB Regional</v>
      </c>
    </row>
    <row r="394" spans="1:12" x14ac:dyDescent="0.25">
      <c r="A394" s="58"/>
      <c r="B394" s="2" t="s">
        <v>52</v>
      </c>
      <c r="C394" s="75"/>
      <c r="D394" s="76"/>
      <c r="E394" s="76"/>
      <c r="F394" s="76"/>
      <c r="G394" s="76"/>
      <c r="H394" s="76"/>
      <c r="I394" s="78"/>
      <c r="J394" s="78"/>
      <c r="L394" s="71" t="str">
        <f>C386&amp;B394</f>
        <v>SAIB Local</v>
      </c>
    </row>
    <row r="395" spans="1:12" ht="25.5" x14ac:dyDescent="0.25">
      <c r="A395" s="58"/>
      <c r="B395" s="2" t="s">
        <v>53</v>
      </c>
      <c r="C395" s="75"/>
      <c r="D395" s="76"/>
      <c r="E395" s="76"/>
      <c r="F395" s="76"/>
      <c r="G395" s="76"/>
      <c r="H395" s="76"/>
      <c r="I395" s="78"/>
      <c r="J395" s="78"/>
      <c r="L395" s="71" t="str">
        <f>C386&amp;B395</f>
        <v>Desagregación compartida del bucle local</v>
      </c>
    </row>
    <row r="396" spans="1:12" x14ac:dyDescent="0.25">
      <c r="A396" s="58"/>
      <c r="B396" s="2" t="s">
        <v>54</v>
      </c>
      <c r="C396" s="75"/>
      <c r="D396" s="76"/>
      <c r="E396" s="76"/>
      <c r="F396" s="76"/>
      <c r="G396" s="76"/>
      <c r="H396" s="76"/>
      <c r="I396" s="78"/>
      <c r="J396" s="78"/>
      <c r="L396" s="71" t="str">
        <f>C386&amp;B396</f>
        <v>Desagregación total del bucle local</v>
      </c>
    </row>
    <row r="397" spans="1:12" x14ac:dyDescent="0.25">
      <c r="A397" s="58"/>
      <c r="B397" s="2" t="s">
        <v>55</v>
      </c>
      <c r="C397" s="75"/>
      <c r="D397" s="76"/>
      <c r="E397" s="76"/>
      <c r="F397" s="76"/>
      <c r="G397" s="76"/>
      <c r="H397" s="76"/>
      <c r="I397" s="78"/>
      <c r="J397" s="78"/>
      <c r="L397" s="71" t="str">
        <f>C386&amp;B397</f>
        <v>Desagregación virtual del bucle local</v>
      </c>
    </row>
    <row r="398" spans="1:12" x14ac:dyDescent="0.25">
      <c r="A398" s="58"/>
      <c r="C398" s="80"/>
      <c r="D398" s="80"/>
      <c r="E398" s="80"/>
      <c r="F398" s="80"/>
      <c r="G398" s="80"/>
      <c r="H398" s="80"/>
      <c r="I398" s="80"/>
      <c r="J398" s="80"/>
    </row>
    <row r="399" spans="1:12" x14ac:dyDescent="0.25">
      <c r="A399" s="58"/>
      <c r="B399" s="79"/>
    </row>
    <row r="400" spans="1:12" x14ac:dyDescent="0.25">
      <c r="A400" s="58">
        <f>A386+1</f>
        <v>29</v>
      </c>
      <c r="B400" s="65" t="s">
        <v>0</v>
      </c>
      <c r="C400" s="66"/>
      <c r="D400" s="67"/>
      <c r="E400" s="67"/>
      <c r="F400" s="67"/>
      <c r="G400" s="67"/>
      <c r="H400" s="67"/>
      <c r="I400" s="67"/>
      <c r="J400" s="67"/>
    </row>
    <row r="401" spans="1:12" x14ac:dyDescent="0.25">
      <c r="A401" s="58"/>
      <c r="B401" s="67"/>
      <c r="C401" s="67"/>
      <c r="D401" s="67"/>
      <c r="E401" s="67"/>
      <c r="F401" s="67"/>
      <c r="G401" s="67"/>
      <c r="H401" s="67"/>
      <c r="I401" s="67"/>
      <c r="J401" s="67"/>
    </row>
    <row r="402" spans="1:12" x14ac:dyDescent="0.25">
      <c r="A402" s="58"/>
      <c r="B402" s="68" t="s">
        <v>16</v>
      </c>
      <c r="C402" s="69"/>
      <c r="D402" s="69"/>
      <c r="E402" s="69"/>
      <c r="F402" s="69"/>
      <c r="G402" s="69"/>
      <c r="H402" s="69"/>
      <c r="I402" s="69"/>
      <c r="J402" s="69"/>
    </row>
    <row r="403" spans="1:12" x14ac:dyDescent="0.25">
      <c r="A403" s="58"/>
      <c r="C403" s="67"/>
      <c r="D403" s="67"/>
      <c r="E403" s="67"/>
      <c r="F403" s="67"/>
      <c r="G403" s="67"/>
      <c r="H403" s="67"/>
      <c r="I403" s="67"/>
      <c r="J403" s="67"/>
    </row>
    <row r="404" spans="1:12" x14ac:dyDescent="0.25">
      <c r="A404" s="58"/>
      <c r="B404" s="67"/>
      <c r="C404" s="67"/>
      <c r="D404" s="67"/>
      <c r="E404" s="67"/>
      <c r="F404" s="67"/>
      <c r="G404" s="67"/>
      <c r="H404" s="67"/>
      <c r="I404" s="67"/>
      <c r="J404" s="67"/>
    </row>
    <row r="405" spans="1:12" ht="38.25" x14ac:dyDescent="0.25">
      <c r="A405" s="58"/>
      <c r="B405" s="70"/>
      <c r="C405" s="1" t="s">
        <v>2</v>
      </c>
      <c r="D405" s="1" t="s">
        <v>4</v>
      </c>
      <c r="E405" s="1" t="s">
        <v>5</v>
      </c>
      <c r="F405" s="1" t="s">
        <v>6</v>
      </c>
      <c r="G405" s="1" t="s">
        <v>7</v>
      </c>
      <c r="H405" s="1" t="s">
        <v>8</v>
      </c>
      <c r="I405" s="1" t="s">
        <v>9</v>
      </c>
      <c r="J405" s="1" t="s">
        <v>3</v>
      </c>
      <c r="L405" s="71"/>
    </row>
    <row r="406" spans="1:12" x14ac:dyDescent="0.25">
      <c r="A406" s="58"/>
      <c r="B406" s="2" t="s">
        <v>50</v>
      </c>
      <c r="C406" s="75"/>
      <c r="D406" s="76"/>
      <c r="E406" s="76"/>
      <c r="F406" s="77"/>
      <c r="G406" s="76"/>
      <c r="H406" s="76"/>
      <c r="I406" s="78"/>
      <c r="J406" s="78"/>
      <c r="L406" s="71" t="str">
        <f>C400&amp;B406</f>
        <v>SAIB Nacional</v>
      </c>
    </row>
    <row r="407" spans="1:12" x14ac:dyDescent="0.25">
      <c r="A407" s="58"/>
      <c r="B407" s="2" t="s">
        <v>51</v>
      </c>
      <c r="C407" s="75"/>
      <c r="D407" s="76"/>
      <c r="E407" s="76"/>
      <c r="F407" s="77"/>
      <c r="G407" s="76"/>
      <c r="H407" s="76"/>
      <c r="I407" s="78"/>
      <c r="J407" s="78"/>
      <c r="L407" s="71" t="str">
        <f>C400&amp;B407</f>
        <v>SAIB Regional</v>
      </c>
    </row>
    <row r="408" spans="1:12" x14ac:dyDescent="0.25">
      <c r="A408" s="58"/>
      <c r="B408" s="2" t="s">
        <v>52</v>
      </c>
      <c r="C408" s="75"/>
      <c r="D408" s="76"/>
      <c r="E408" s="76"/>
      <c r="F408" s="76"/>
      <c r="G408" s="76"/>
      <c r="H408" s="76"/>
      <c r="I408" s="78"/>
      <c r="J408" s="78"/>
      <c r="L408" s="71" t="str">
        <f>C400&amp;B408</f>
        <v>SAIB Local</v>
      </c>
    </row>
    <row r="409" spans="1:12" ht="25.5" x14ac:dyDescent="0.25">
      <c r="A409" s="58"/>
      <c r="B409" s="2" t="s">
        <v>53</v>
      </c>
      <c r="C409" s="75"/>
      <c r="D409" s="76"/>
      <c r="E409" s="76"/>
      <c r="F409" s="76"/>
      <c r="G409" s="76"/>
      <c r="H409" s="76"/>
      <c r="I409" s="78"/>
      <c r="J409" s="78"/>
      <c r="L409" s="71" t="str">
        <f>C400&amp;B409</f>
        <v>Desagregación compartida del bucle local</v>
      </c>
    </row>
    <row r="410" spans="1:12" x14ac:dyDescent="0.25">
      <c r="A410" s="58"/>
      <c r="B410" s="2" t="s">
        <v>54</v>
      </c>
      <c r="C410" s="75"/>
      <c r="D410" s="76"/>
      <c r="E410" s="76"/>
      <c r="F410" s="76"/>
      <c r="G410" s="76"/>
      <c r="H410" s="76"/>
      <c r="I410" s="78"/>
      <c r="J410" s="78"/>
      <c r="L410" s="71" t="str">
        <f>C400&amp;B410</f>
        <v>Desagregación total del bucle local</v>
      </c>
    </row>
    <row r="411" spans="1:12" x14ac:dyDescent="0.25">
      <c r="A411" s="58"/>
      <c r="B411" s="2" t="s">
        <v>55</v>
      </c>
      <c r="C411" s="75"/>
      <c r="D411" s="76"/>
      <c r="E411" s="76"/>
      <c r="F411" s="76"/>
      <c r="G411" s="76"/>
      <c r="H411" s="76"/>
      <c r="I411" s="78"/>
      <c r="J411" s="78"/>
      <c r="L411" s="71" t="str">
        <f>C400&amp;B411</f>
        <v>Desagregación virtual del bucle local</v>
      </c>
    </row>
    <row r="412" spans="1:12" x14ac:dyDescent="0.25">
      <c r="A412" s="58"/>
      <c r="C412" s="80"/>
      <c r="D412" s="80"/>
      <c r="E412" s="80"/>
      <c r="F412" s="80"/>
      <c r="G412" s="80"/>
      <c r="H412" s="80"/>
      <c r="I412" s="80"/>
      <c r="J412" s="80"/>
    </row>
    <row r="413" spans="1:12" x14ac:dyDescent="0.25">
      <c r="A413" s="58"/>
      <c r="B413" s="79"/>
    </row>
    <row r="414" spans="1:12" x14ac:dyDescent="0.25">
      <c r="A414" s="58">
        <f>A400+1</f>
        <v>30</v>
      </c>
      <c r="B414" s="65" t="s">
        <v>0</v>
      </c>
      <c r="C414" s="66"/>
      <c r="D414" s="67"/>
      <c r="E414" s="67"/>
      <c r="F414" s="67"/>
      <c r="G414" s="67"/>
      <c r="H414" s="67"/>
      <c r="I414" s="67"/>
      <c r="J414" s="67"/>
    </row>
    <row r="415" spans="1:12" x14ac:dyDescent="0.25">
      <c r="A415" s="58"/>
      <c r="B415" s="67"/>
      <c r="C415" s="67"/>
      <c r="D415" s="67"/>
      <c r="E415" s="67"/>
      <c r="F415" s="67"/>
      <c r="G415" s="67"/>
      <c r="H415" s="67"/>
      <c r="I415" s="67"/>
      <c r="J415" s="67"/>
    </row>
    <row r="416" spans="1:12" x14ac:dyDescent="0.25">
      <c r="A416" s="58"/>
      <c r="B416" s="68" t="s">
        <v>16</v>
      </c>
      <c r="C416" s="69"/>
      <c r="D416" s="69"/>
      <c r="E416" s="69"/>
      <c r="F416" s="69"/>
      <c r="G416" s="69"/>
      <c r="H416" s="69"/>
      <c r="I416" s="69"/>
      <c r="J416" s="69"/>
    </row>
    <row r="417" spans="1:12" x14ac:dyDescent="0.25">
      <c r="A417" s="58"/>
      <c r="C417" s="67"/>
      <c r="D417" s="67"/>
      <c r="E417" s="67"/>
      <c r="F417" s="67"/>
      <c r="G417" s="67"/>
      <c r="H417" s="67"/>
      <c r="I417" s="67"/>
      <c r="J417" s="67"/>
    </row>
    <row r="418" spans="1:12" x14ac:dyDescent="0.25">
      <c r="A418" s="58"/>
      <c r="B418" s="67"/>
      <c r="C418" s="67"/>
      <c r="D418" s="67"/>
      <c r="E418" s="67"/>
      <c r="F418" s="67"/>
      <c r="G418" s="67"/>
      <c r="H418" s="67"/>
      <c r="I418" s="67"/>
      <c r="J418" s="67"/>
    </row>
    <row r="419" spans="1:12" ht="38.25" x14ac:dyDescent="0.25">
      <c r="A419" s="58"/>
      <c r="B419" s="70"/>
      <c r="C419" s="1" t="s">
        <v>2</v>
      </c>
      <c r="D419" s="1" t="s">
        <v>4</v>
      </c>
      <c r="E419" s="1" t="s">
        <v>5</v>
      </c>
      <c r="F419" s="1" t="s">
        <v>6</v>
      </c>
      <c r="G419" s="1" t="s">
        <v>7</v>
      </c>
      <c r="H419" s="1" t="s">
        <v>8</v>
      </c>
      <c r="I419" s="1" t="s">
        <v>9</v>
      </c>
      <c r="J419" s="1" t="s">
        <v>3</v>
      </c>
      <c r="L419" s="71"/>
    </row>
    <row r="420" spans="1:12" x14ac:dyDescent="0.25">
      <c r="A420" s="58"/>
      <c r="B420" s="2" t="s">
        <v>50</v>
      </c>
      <c r="C420" s="75"/>
      <c r="D420" s="76"/>
      <c r="E420" s="76"/>
      <c r="F420" s="77"/>
      <c r="G420" s="76"/>
      <c r="H420" s="76"/>
      <c r="I420" s="78"/>
      <c r="J420" s="78"/>
      <c r="L420" s="71" t="str">
        <f>C414&amp;B420</f>
        <v>SAIB Nacional</v>
      </c>
    </row>
    <row r="421" spans="1:12" x14ac:dyDescent="0.25">
      <c r="A421" s="58"/>
      <c r="B421" s="2" t="s">
        <v>51</v>
      </c>
      <c r="C421" s="75"/>
      <c r="D421" s="76"/>
      <c r="E421" s="76"/>
      <c r="F421" s="77"/>
      <c r="G421" s="76"/>
      <c r="H421" s="76"/>
      <c r="I421" s="78"/>
      <c r="J421" s="78"/>
      <c r="L421" s="71" t="str">
        <f>C414&amp;B421</f>
        <v>SAIB Regional</v>
      </c>
    </row>
    <row r="422" spans="1:12" x14ac:dyDescent="0.25">
      <c r="A422" s="58"/>
      <c r="B422" s="2" t="s">
        <v>52</v>
      </c>
      <c r="C422" s="75"/>
      <c r="D422" s="76"/>
      <c r="E422" s="76"/>
      <c r="F422" s="76"/>
      <c r="G422" s="76"/>
      <c r="H422" s="76"/>
      <c r="I422" s="78"/>
      <c r="J422" s="78"/>
      <c r="L422" s="71" t="str">
        <f>C414&amp;B422</f>
        <v>SAIB Local</v>
      </c>
    </row>
    <row r="423" spans="1:12" ht="25.5" x14ac:dyDescent="0.25">
      <c r="A423" s="58"/>
      <c r="B423" s="2" t="s">
        <v>53</v>
      </c>
      <c r="C423" s="75"/>
      <c r="D423" s="76"/>
      <c r="E423" s="76"/>
      <c r="F423" s="76"/>
      <c r="G423" s="76"/>
      <c r="H423" s="76"/>
      <c r="I423" s="78"/>
      <c r="J423" s="78"/>
      <c r="L423" s="71" t="str">
        <f>C414&amp;B423</f>
        <v>Desagregación compartida del bucle local</v>
      </c>
    </row>
    <row r="424" spans="1:12" x14ac:dyDescent="0.25">
      <c r="A424" s="58"/>
      <c r="B424" s="2" t="s">
        <v>54</v>
      </c>
      <c r="C424" s="75"/>
      <c r="D424" s="76"/>
      <c r="E424" s="76"/>
      <c r="F424" s="76"/>
      <c r="G424" s="76"/>
      <c r="H424" s="76"/>
      <c r="I424" s="78"/>
      <c r="J424" s="78"/>
      <c r="L424" s="71" t="str">
        <f>C414&amp;B424</f>
        <v>Desagregación total del bucle local</v>
      </c>
    </row>
    <row r="425" spans="1:12" x14ac:dyDescent="0.25">
      <c r="A425" s="58"/>
      <c r="B425" s="2" t="s">
        <v>55</v>
      </c>
      <c r="C425" s="75"/>
      <c r="D425" s="76"/>
      <c r="E425" s="76"/>
      <c r="F425" s="76"/>
      <c r="G425" s="76"/>
      <c r="H425" s="76"/>
      <c r="I425" s="78"/>
      <c r="J425" s="78"/>
      <c r="L425" s="71" t="str">
        <f>C414&amp;B425</f>
        <v>Desagregación virtual del bucle local</v>
      </c>
    </row>
    <row r="426" spans="1:12" x14ac:dyDescent="0.25">
      <c r="A426" s="58"/>
      <c r="C426" s="80"/>
      <c r="D426" s="80"/>
      <c r="E426" s="80"/>
      <c r="F426" s="80"/>
      <c r="G426" s="80"/>
      <c r="H426" s="80"/>
      <c r="I426" s="80"/>
      <c r="J426" s="80"/>
    </row>
    <row r="427" spans="1:12" x14ac:dyDescent="0.25">
      <c r="A427" s="58"/>
      <c r="B427" s="79"/>
    </row>
    <row r="428" spans="1:12" x14ac:dyDescent="0.25">
      <c r="A428" s="58">
        <f>A414+1</f>
        <v>31</v>
      </c>
      <c r="B428" s="65" t="s">
        <v>0</v>
      </c>
      <c r="C428" s="66"/>
      <c r="D428" s="67"/>
      <c r="E428" s="67"/>
      <c r="F428" s="67"/>
      <c r="G428" s="67"/>
      <c r="H428" s="67"/>
      <c r="I428" s="67"/>
      <c r="J428" s="67"/>
    </row>
    <row r="429" spans="1:12" x14ac:dyDescent="0.25">
      <c r="A429" s="58"/>
      <c r="B429" s="67"/>
      <c r="C429" s="67"/>
      <c r="D429" s="67"/>
      <c r="E429" s="67"/>
      <c r="F429" s="67"/>
      <c r="G429" s="67"/>
      <c r="H429" s="67"/>
      <c r="I429" s="67"/>
      <c r="J429" s="67"/>
    </row>
    <row r="430" spans="1:12" x14ac:dyDescent="0.25">
      <c r="A430" s="58"/>
      <c r="B430" s="68" t="s">
        <v>16</v>
      </c>
      <c r="C430" s="69"/>
      <c r="D430" s="69"/>
      <c r="E430" s="69"/>
      <c r="F430" s="69"/>
      <c r="G430" s="69"/>
      <c r="H430" s="69"/>
      <c r="I430" s="69"/>
      <c r="J430" s="69"/>
    </row>
    <row r="431" spans="1:12" x14ac:dyDescent="0.25">
      <c r="A431" s="58"/>
      <c r="C431" s="67"/>
      <c r="D431" s="67"/>
      <c r="E431" s="67"/>
      <c r="F431" s="67"/>
      <c r="G431" s="67"/>
      <c r="H431" s="67"/>
      <c r="I431" s="67"/>
      <c r="J431" s="67"/>
    </row>
    <row r="432" spans="1:12" x14ac:dyDescent="0.25">
      <c r="A432" s="58"/>
      <c r="B432" s="67"/>
      <c r="C432" s="67"/>
      <c r="D432" s="67"/>
      <c r="E432" s="67"/>
      <c r="F432" s="67"/>
      <c r="G432" s="67"/>
      <c r="H432" s="67"/>
      <c r="I432" s="67"/>
      <c r="J432" s="67"/>
    </row>
    <row r="433" spans="1:12" ht="38.25" x14ac:dyDescent="0.25">
      <c r="A433" s="58"/>
      <c r="B433" s="70"/>
      <c r="C433" s="1" t="s">
        <v>2</v>
      </c>
      <c r="D433" s="1" t="s">
        <v>4</v>
      </c>
      <c r="E433" s="1" t="s">
        <v>5</v>
      </c>
      <c r="F433" s="1" t="s">
        <v>6</v>
      </c>
      <c r="G433" s="1" t="s">
        <v>7</v>
      </c>
      <c r="H433" s="1" t="s">
        <v>8</v>
      </c>
      <c r="I433" s="1" t="s">
        <v>9</v>
      </c>
      <c r="J433" s="1" t="s">
        <v>3</v>
      </c>
      <c r="L433" s="71"/>
    </row>
    <row r="434" spans="1:12" x14ac:dyDescent="0.25">
      <c r="A434" s="58"/>
      <c r="B434" s="2" t="s">
        <v>50</v>
      </c>
      <c r="C434" s="75"/>
      <c r="D434" s="76"/>
      <c r="E434" s="76"/>
      <c r="F434" s="77"/>
      <c r="G434" s="76"/>
      <c r="H434" s="76"/>
      <c r="I434" s="78"/>
      <c r="J434" s="78"/>
      <c r="L434" s="71" t="str">
        <f>C428&amp;B434</f>
        <v>SAIB Nacional</v>
      </c>
    </row>
    <row r="435" spans="1:12" x14ac:dyDescent="0.25">
      <c r="A435" s="58"/>
      <c r="B435" s="2" t="s">
        <v>51</v>
      </c>
      <c r="C435" s="75"/>
      <c r="D435" s="76"/>
      <c r="E435" s="76"/>
      <c r="F435" s="77"/>
      <c r="G435" s="76"/>
      <c r="H435" s="76"/>
      <c r="I435" s="78"/>
      <c r="J435" s="78"/>
      <c r="L435" s="71" t="str">
        <f>C428&amp;B435</f>
        <v>SAIB Regional</v>
      </c>
    </row>
    <row r="436" spans="1:12" x14ac:dyDescent="0.25">
      <c r="A436" s="58"/>
      <c r="B436" s="2" t="s">
        <v>52</v>
      </c>
      <c r="C436" s="75"/>
      <c r="D436" s="76"/>
      <c r="E436" s="76"/>
      <c r="F436" s="76"/>
      <c r="G436" s="76"/>
      <c r="H436" s="76"/>
      <c r="I436" s="78"/>
      <c r="J436" s="78"/>
      <c r="L436" s="71" t="str">
        <f>C428&amp;B436</f>
        <v>SAIB Local</v>
      </c>
    </row>
    <row r="437" spans="1:12" ht="25.5" x14ac:dyDescent="0.25">
      <c r="A437" s="58"/>
      <c r="B437" s="2" t="s">
        <v>53</v>
      </c>
      <c r="C437" s="75"/>
      <c r="D437" s="76"/>
      <c r="E437" s="76"/>
      <c r="F437" s="76"/>
      <c r="G437" s="76"/>
      <c r="H437" s="76"/>
      <c r="I437" s="78"/>
      <c r="J437" s="78"/>
      <c r="L437" s="71" t="str">
        <f>C428&amp;B437</f>
        <v>Desagregación compartida del bucle local</v>
      </c>
    </row>
    <row r="438" spans="1:12" x14ac:dyDescent="0.25">
      <c r="A438" s="58"/>
      <c r="B438" s="2" t="s">
        <v>54</v>
      </c>
      <c r="C438" s="75"/>
      <c r="D438" s="76"/>
      <c r="E438" s="76"/>
      <c r="F438" s="76"/>
      <c r="G438" s="76"/>
      <c r="H438" s="76"/>
      <c r="I438" s="78"/>
      <c r="J438" s="78"/>
      <c r="L438" s="71" t="str">
        <f>C428&amp;B438</f>
        <v>Desagregación total del bucle local</v>
      </c>
    </row>
    <row r="439" spans="1:12" x14ac:dyDescent="0.25">
      <c r="A439" s="58"/>
      <c r="B439" s="2" t="s">
        <v>55</v>
      </c>
      <c r="C439" s="75"/>
      <c r="D439" s="76"/>
      <c r="E439" s="76"/>
      <c r="F439" s="76"/>
      <c r="G439" s="76"/>
      <c r="H439" s="76"/>
      <c r="I439" s="78"/>
      <c r="J439" s="78"/>
      <c r="L439" s="71" t="str">
        <f>C428&amp;B439</f>
        <v>Desagregación virtual del bucle local</v>
      </c>
    </row>
    <row r="440" spans="1:12" x14ac:dyDescent="0.25">
      <c r="A440" s="58"/>
      <c r="C440" s="80"/>
      <c r="D440" s="80"/>
      <c r="E440" s="80"/>
      <c r="F440" s="80"/>
      <c r="G440" s="80"/>
      <c r="H440" s="80"/>
      <c r="I440" s="80"/>
      <c r="J440" s="80"/>
    </row>
    <row r="441" spans="1:12" x14ac:dyDescent="0.25">
      <c r="A441" s="58"/>
      <c r="B441" s="79"/>
    </row>
    <row r="442" spans="1:12" x14ac:dyDescent="0.25">
      <c r="A442" s="58">
        <f>A428+1</f>
        <v>32</v>
      </c>
      <c r="B442" s="65" t="s">
        <v>0</v>
      </c>
      <c r="C442" s="66"/>
      <c r="D442" s="67"/>
      <c r="E442" s="67"/>
      <c r="F442" s="67"/>
      <c r="G442" s="67"/>
      <c r="H442" s="67"/>
      <c r="I442" s="67"/>
      <c r="J442" s="67"/>
    </row>
    <row r="443" spans="1:12" x14ac:dyDescent="0.25">
      <c r="A443" s="58"/>
      <c r="B443" s="67"/>
      <c r="C443" s="67"/>
      <c r="D443" s="67"/>
      <c r="E443" s="67"/>
      <c r="F443" s="67"/>
      <c r="G443" s="67"/>
      <c r="H443" s="67"/>
      <c r="I443" s="67"/>
      <c r="J443" s="67"/>
    </row>
    <row r="444" spans="1:12" x14ac:dyDescent="0.25">
      <c r="A444" s="58"/>
      <c r="B444" s="68" t="s">
        <v>16</v>
      </c>
      <c r="C444" s="69"/>
      <c r="D444" s="69"/>
      <c r="E444" s="69"/>
      <c r="F444" s="69"/>
      <c r="G444" s="69"/>
      <c r="H444" s="69"/>
      <c r="I444" s="69"/>
      <c r="J444" s="69"/>
    </row>
    <row r="445" spans="1:12" x14ac:dyDescent="0.25">
      <c r="A445" s="58"/>
      <c r="C445" s="67"/>
      <c r="D445" s="67"/>
      <c r="E445" s="67"/>
      <c r="F445" s="67"/>
      <c r="G445" s="67"/>
      <c r="H445" s="67"/>
      <c r="I445" s="67"/>
      <c r="J445" s="67"/>
    </row>
    <row r="446" spans="1:12" x14ac:dyDescent="0.25">
      <c r="A446" s="58"/>
      <c r="B446" s="67"/>
      <c r="C446" s="67"/>
      <c r="D446" s="67"/>
      <c r="E446" s="67"/>
      <c r="F446" s="67"/>
      <c r="G446" s="67"/>
      <c r="H446" s="67"/>
      <c r="I446" s="67"/>
      <c r="J446" s="67"/>
    </row>
    <row r="447" spans="1:12" ht="38.25" x14ac:dyDescent="0.25">
      <c r="A447" s="58"/>
      <c r="B447" s="70"/>
      <c r="C447" s="1" t="s">
        <v>2</v>
      </c>
      <c r="D447" s="1" t="s">
        <v>4</v>
      </c>
      <c r="E447" s="1" t="s">
        <v>5</v>
      </c>
      <c r="F447" s="1" t="s">
        <v>6</v>
      </c>
      <c r="G447" s="1" t="s">
        <v>7</v>
      </c>
      <c r="H447" s="1" t="s">
        <v>8</v>
      </c>
      <c r="I447" s="1" t="s">
        <v>9</v>
      </c>
      <c r="J447" s="1" t="s">
        <v>3</v>
      </c>
      <c r="L447" s="71"/>
    </row>
    <row r="448" spans="1:12" x14ac:dyDescent="0.25">
      <c r="A448" s="58"/>
      <c r="B448" s="2" t="s">
        <v>50</v>
      </c>
      <c r="C448" s="75"/>
      <c r="D448" s="76"/>
      <c r="E448" s="76"/>
      <c r="F448" s="77"/>
      <c r="G448" s="76"/>
      <c r="H448" s="76"/>
      <c r="I448" s="78"/>
      <c r="J448" s="78"/>
      <c r="L448" s="71" t="str">
        <f>C442&amp;B448</f>
        <v>SAIB Nacional</v>
      </c>
    </row>
    <row r="449" spans="1:12" x14ac:dyDescent="0.25">
      <c r="A449" s="58"/>
      <c r="B449" s="2" t="s">
        <v>51</v>
      </c>
      <c r="C449" s="75"/>
      <c r="D449" s="76"/>
      <c r="E449" s="76"/>
      <c r="F449" s="77"/>
      <c r="G449" s="76"/>
      <c r="H449" s="76"/>
      <c r="I449" s="78"/>
      <c r="J449" s="78"/>
      <c r="L449" s="71" t="str">
        <f>C442&amp;B449</f>
        <v>SAIB Regional</v>
      </c>
    </row>
    <row r="450" spans="1:12" x14ac:dyDescent="0.25">
      <c r="A450" s="58"/>
      <c r="B450" s="2" t="s">
        <v>52</v>
      </c>
      <c r="C450" s="75"/>
      <c r="D450" s="76"/>
      <c r="E450" s="76"/>
      <c r="F450" s="76"/>
      <c r="G450" s="76"/>
      <c r="H450" s="76"/>
      <c r="I450" s="78"/>
      <c r="J450" s="78"/>
      <c r="L450" s="71" t="str">
        <f>C442&amp;B450</f>
        <v>SAIB Local</v>
      </c>
    </row>
    <row r="451" spans="1:12" ht="25.5" x14ac:dyDescent="0.25">
      <c r="A451" s="58"/>
      <c r="B451" s="2" t="s">
        <v>53</v>
      </c>
      <c r="C451" s="75"/>
      <c r="D451" s="76"/>
      <c r="E451" s="76"/>
      <c r="F451" s="76"/>
      <c r="G451" s="76"/>
      <c r="H451" s="76"/>
      <c r="I451" s="78"/>
      <c r="J451" s="78"/>
      <c r="L451" s="71" t="str">
        <f>C442&amp;B451</f>
        <v>Desagregación compartida del bucle local</v>
      </c>
    </row>
    <row r="452" spans="1:12" x14ac:dyDescent="0.25">
      <c r="A452" s="58"/>
      <c r="B452" s="2" t="s">
        <v>54</v>
      </c>
      <c r="C452" s="75"/>
      <c r="D452" s="76"/>
      <c r="E452" s="76"/>
      <c r="F452" s="76"/>
      <c r="G452" s="76"/>
      <c r="H452" s="76"/>
      <c r="I452" s="78"/>
      <c r="J452" s="78"/>
      <c r="L452" s="71" t="str">
        <f>C442&amp;B452</f>
        <v>Desagregación total del bucle local</v>
      </c>
    </row>
    <row r="453" spans="1:12" x14ac:dyDescent="0.25">
      <c r="A453" s="58"/>
      <c r="B453" s="2" t="s">
        <v>55</v>
      </c>
      <c r="C453" s="75"/>
      <c r="D453" s="76"/>
      <c r="E453" s="76"/>
      <c r="F453" s="76"/>
      <c r="G453" s="76"/>
      <c r="H453" s="76"/>
      <c r="I453" s="78"/>
      <c r="J453" s="78"/>
      <c r="L453" s="71" t="str">
        <f>C442&amp;B453</f>
        <v>Desagregación virtual del bucle local</v>
      </c>
    </row>
    <row r="454" spans="1:12" x14ac:dyDescent="0.25">
      <c r="A454" s="58"/>
      <c r="C454" s="80"/>
      <c r="D454" s="80"/>
      <c r="E454" s="80"/>
      <c r="F454" s="80"/>
      <c r="G454" s="80"/>
      <c r="H454" s="80"/>
      <c r="I454" s="80"/>
      <c r="J454" s="80"/>
    </row>
    <row r="455" spans="1:12" x14ac:dyDescent="0.25">
      <c r="A455" s="58"/>
      <c r="B455" s="79"/>
    </row>
    <row r="456" spans="1:12" x14ac:dyDescent="0.25">
      <c r="A456" s="58">
        <f>A442+1</f>
        <v>33</v>
      </c>
      <c r="B456" s="65" t="s">
        <v>0</v>
      </c>
      <c r="C456" s="66"/>
      <c r="D456" s="67"/>
      <c r="E456" s="67"/>
      <c r="F456" s="67"/>
      <c r="G456" s="67"/>
      <c r="H456" s="67"/>
      <c r="I456" s="67"/>
      <c r="J456" s="67"/>
    </row>
    <row r="457" spans="1:12" x14ac:dyDescent="0.25">
      <c r="A457" s="58"/>
      <c r="B457" s="67"/>
      <c r="C457" s="67"/>
      <c r="D457" s="67"/>
      <c r="E457" s="67"/>
      <c r="F457" s="67"/>
      <c r="G457" s="67"/>
      <c r="H457" s="67"/>
      <c r="I457" s="67"/>
      <c r="J457" s="67"/>
    </row>
    <row r="458" spans="1:12" x14ac:dyDescent="0.25">
      <c r="A458" s="58"/>
      <c r="B458" s="68" t="s">
        <v>16</v>
      </c>
      <c r="C458" s="69"/>
      <c r="D458" s="69"/>
      <c r="E458" s="69"/>
      <c r="F458" s="69"/>
      <c r="G458" s="69"/>
      <c r="H458" s="69"/>
      <c r="I458" s="69"/>
      <c r="J458" s="69"/>
    </row>
    <row r="459" spans="1:12" x14ac:dyDescent="0.25">
      <c r="A459" s="58"/>
      <c r="C459" s="67"/>
      <c r="D459" s="67"/>
      <c r="E459" s="67"/>
      <c r="F459" s="67"/>
      <c r="G459" s="67"/>
      <c r="H459" s="67"/>
      <c r="I459" s="67"/>
      <c r="J459" s="67"/>
    </row>
    <row r="460" spans="1:12" x14ac:dyDescent="0.25">
      <c r="A460" s="58"/>
      <c r="B460" s="67"/>
      <c r="C460" s="67"/>
      <c r="D460" s="67"/>
      <c r="E460" s="67"/>
      <c r="F460" s="67"/>
      <c r="G460" s="67"/>
      <c r="H460" s="67"/>
      <c r="I460" s="67"/>
      <c r="J460" s="67"/>
    </row>
    <row r="461" spans="1:12" ht="38.25" x14ac:dyDescent="0.25">
      <c r="A461" s="58"/>
      <c r="B461" s="70"/>
      <c r="C461" s="1" t="s">
        <v>2</v>
      </c>
      <c r="D461" s="1" t="s">
        <v>4</v>
      </c>
      <c r="E461" s="1" t="s">
        <v>5</v>
      </c>
      <c r="F461" s="1" t="s">
        <v>6</v>
      </c>
      <c r="G461" s="1" t="s">
        <v>7</v>
      </c>
      <c r="H461" s="1" t="s">
        <v>8</v>
      </c>
      <c r="I461" s="1" t="s">
        <v>9</v>
      </c>
      <c r="J461" s="1" t="s">
        <v>3</v>
      </c>
      <c r="L461" s="71"/>
    </row>
    <row r="462" spans="1:12" x14ac:dyDescent="0.25">
      <c r="A462" s="58"/>
      <c r="B462" s="2" t="s">
        <v>50</v>
      </c>
      <c r="C462" s="75"/>
      <c r="D462" s="76"/>
      <c r="E462" s="76"/>
      <c r="F462" s="77"/>
      <c r="G462" s="76"/>
      <c r="H462" s="76"/>
      <c r="I462" s="78"/>
      <c r="J462" s="78"/>
      <c r="L462" s="71" t="str">
        <f>C456&amp;B462</f>
        <v>SAIB Nacional</v>
      </c>
    </row>
    <row r="463" spans="1:12" x14ac:dyDescent="0.25">
      <c r="A463" s="58"/>
      <c r="B463" s="2" t="s">
        <v>51</v>
      </c>
      <c r="C463" s="75"/>
      <c r="D463" s="76"/>
      <c r="E463" s="76"/>
      <c r="F463" s="77"/>
      <c r="G463" s="76"/>
      <c r="H463" s="76"/>
      <c r="I463" s="78"/>
      <c r="J463" s="78"/>
      <c r="L463" s="71" t="str">
        <f>C456&amp;B463</f>
        <v>SAIB Regional</v>
      </c>
    </row>
    <row r="464" spans="1:12" x14ac:dyDescent="0.25">
      <c r="A464" s="58"/>
      <c r="B464" s="2" t="s">
        <v>52</v>
      </c>
      <c r="C464" s="75"/>
      <c r="D464" s="76"/>
      <c r="E464" s="76"/>
      <c r="F464" s="76"/>
      <c r="G464" s="76"/>
      <c r="H464" s="76"/>
      <c r="I464" s="78"/>
      <c r="J464" s="78"/>
      <c r="L464" s="71" t="str">
        <f>C456&amp;B464</f>
        <v>SAIB Local</v>
      </c>
    </row>
    <row r="465" spans="1:12" ht="25.5" x14ac:dyDescent="0.25">
      <c r="A465" s="58"/>
      <c r="B465" s="2" t="s">
        <v>53</v>
      </c>
      <c r="C465" s="75"/>
      <c r="D465" s="76"/>
      <c r="E465" s="76"/>
      <c r="F465" s="76"/>
      <c r="G465" s="76"/>
      <c r="H465" s="76"/>
      <c r="I465" s="78"/>
      <c r="J465" s="78"/>
      <c r="L465" s="71" t="str">
        <f>C456&amp;B465</f>
        <v>Desagregación compartida del bucle local</v>
      </c>
    </row>
    <row r="466" spans="1:12" x14ac:dyDescent="0.25">
      <c r="A466" s="58"/>
      <c r="B466" s="2" t="s">
        <v>54</v>
      </c>
      <c r="C466" s="75"/>
      <c r="D466" s="76"/>
      <c r="E466" s="76"/>
      <c r="F466" s="76"/>
      <c r="G466" s="76"/>
      <c r="H466" s="76"/>
      <c r="I466" s="78"/>
      <c r="J466" s="78"/>
      <c r="L466" s="71" t="str">
        <f>C456&amp;B466</f>
        <v>Desagregación total del bucle local</v>
      </c>
    </row>
    <row r="467" spans="1:12" x14ac:dyDescent="0.25">
      <c r="A467" s="58"/>
      <c r="B467" s="2" t="s">
        <v>55</v>
      </c>
      <c r="C467" s="75"/>
      <c r="D467" s="76"/>
      <c r="E467" s="76"/>
      <c r="F467" s="76"/>
      <c r="G467" s="76"/>
      <c r="H467" s="76"/>
      <c r="I467" s="78"/>
      <c r="J467" s="78"/>
      <c r="L467" s="71" t="str">
        <f>C456&amp;B467</f>
        <v>Desagregación virtual del bucle local</v>
      </c>
    </row>
    <row r="468" spans="1:12" x14ac:dyDescent="0.25">
      <c r="A468" s="58"/>
      <c r="C468" s="80"/>
      <c r="D468" s="80"/>
      <c r="E468" s="80"/>
      <c r="F468" s="80"/>
      <c r="G468" s="80"/>
      <c r="H468" s="80"/>
      <c r="I468" s="80"/>
      <c r="J468" s="80"/>
    </row>
    <row r="469" spans="1:12" x14ac:dyDescent="0.25">
      <c r="A469" s="58"/>
      <c r="B469" s="79"/>
    </row>
    <row r="470" spans="1:12" x14ac:dyDescent="0.25">
      <c r="A470" s="58">
        <f>A456+1</f>
        <v>34</v>
      </c>
      <c r="B470" s="65" t="s">
        <v>0</v>
      </c>
      <c r="C470" s="66"/>
      <c r="D470" s="67"/>
      <c r="E470" s="67"/>
      <c r="F470" s="67"/>
      <c r="G470" s="67"/>
      <c r="H470" s="67"/>
      <c r="I470" s="67"/>
      <c r="J470" s="67"/>
    </row>
    <row r="471" spans="1:12" x14ac:dyDescent="0.25">
      <c r="A471" s="58"/>
      <c r="B471" s="67"/>
      <c r="C471" s="67"/>
      <c r="D471" s="67"/>
      <c r="E471" s="67"/>
      <c r="F471" s="67"/>
      <c r="G471" s="67"/>
      <c r="H471" s="67"/>
      <c r="I471" s="67"/>
      <c r="J471" s="67"/>
    </row>
    <row r="472" spans="1:12" x14ac:dyDescent="0.25">
      <c r="A472" s="58"/>
      <c r="B472" s="68" t="s">
        <v>16</v>
      </c>
      <c r="C472" s="69"/>
      <c r="D472" s="69"/>
      <c r="E472" s="69"/>
      <c r="F472" s="69"/>
      <c r="G472" s="69"/>
      <c r="H472" s="69"/>
      <c r="I472" s="69"/>
      <c r="J472" s="69"/>
    </row>
    <row r="473" spans="1:12" x14ac:dyDescent="0.25">
      <c r="A473" s="58"/>
      <c r="C473" s="67"/>
      <c r="D473" s="67"/>
      <c r="E473" s="67"/>
      <c r="F473" s="67"/>
      <c r="G473" s="67"/>
      <c r="H473" s="67"/>
      <c r="I473" s="67"/>
      <c r="J473" s="67"/>
    </row>
    <row r="474" spans="1:12" x14ac:dyDescent="0.25">
      <c r="A474" s="58"/>
      <c r="B474" s="67"/>
      <c r="C474" s="67"/>
      <c r="D474" s="67"/>
      <c r="E474" s="67"/>
      <c r="F474" s="67"/>
      <c r="G474" s="67"/>
      <c r="H474" s="67"/>
      <c r="I474" s="67"/>
      <c r="J474" s="67"/>
    </row>
    <row r="475" spans="1:12" ht="38.25" x14ac:dyDescent="0.25">
      <c r="A475" s="58"/>
      <c r="B475" s="70"/>
      <c r="C475" s="1" t="s">
        <v>2</v>
      </c>
      <c r="D475" s="1" t="s">
        <v>4</v>
      </c>
      <c r="E475" s="1" t="s">
        <v>5</v>
      </c>
      <c r="F475" s="1" t="s">
        <v>6</v>
      </c>
      <c r="G475" s="1" t="s">
        <v>7</v>
      </c>
      <c r="H475" s="1" t="s">
        <v>8</v>
      </c>
      <c r="I475" s="1" t="s">
        <v>9</v>
      </c>
      <c r="J475" s="1" t="s">
        <v>3</v>
      </c>
      <c r="L475" s="71"/>
    </row>
    <row r="476" spans="1:12" x14ac:dyDescent="0.25">
      <c r="A476" s="58"/>
      <c r="B476" s="2" t="s">
        <v>50</v>
      </c>
      <c r="C476" s="75"/>
      <c r="D476" s="76"/>
      <c r="E476" s="76"/>
      <c r="F476" s="77"/>
      <c r="G476" s="76"/>
      <c r="H476" s="76"/>
      <c r="I476" s="78"/>
      <c r="J476" s="78"/>
      <c r="L476" s="71" t="str">
        <f>C470&amp;B476</f>
        <v>SAIB Nacional</v>
      </c>
    </row>
    <row r="477" spans="1:12" x14ac:dyDescent="0.25">
      <c r="A477" s="58"/>
      <c r="B477" s="2" t="s">
        <v>51</v>
      </c>
      <c r="C477" s="75"/>
      <c r="D477" s="76"/>
      <c r="E477" s="76"/>
      <c r="F477" s="77"/>
      <c r="G477" s="76"/>
      <c r="H477" s="76"/>
      <c r="I477" s="78"/>
      <c r="J477" s="78"/>
      <c r="L477" s="71" t="str">
        <f>C470&amp;B477</f>
        <v>SAIB Regional</v>
      </c>
    </row>
    <row r="478" spans="1:12" x14ac:dyDescent="0.25">
      <c r="A478" s="58"/>
      <c r="B478" s="2" t="s">
        <v>52</v>
      </c>
      <c r="C478" s="75"/>
      <c r="D478" s="76"/>
      <c r="E478" s="76"/>
      <c r="F478" s="76"/>
      <c r="G478" s="76"/>
      <c r="H478" s="76"/>
      <c r="I478" s="78"/>
      <c r="J478" s="78"/>
      <c r="L478" s="71" t="str">
        <f>C470&amp;B478</f>
        <v>SAIB Local</v>
      </c>
    </row>
    <row r="479" spans="1:12" ht="25.5" x14ac:dyDescent="0.25">
      <c r="A479" s="58"/>
      <c r="B479" s="2" t="s">
        <v>53</v>
      </c>
      <c r="C479" s="75"/>
      <c r="D479" s="76"/>
      <c r="E479" s="76"/>
      <c r="F479" s="76"/>
      <c r="G479" s="76"/>
      <c r="H479" s="76"/>
      <c r="I479" s="78"/>
      <c r="J479" s="78"/>
      <c r="L479" s="71" t="str">
        <f>C470&amp;B479</f>
        <v>Desagregación compartida del bucle local</v>
      </c>
    </row>
    <row r="480" spans="1:12" x14ac:dyDescent="0.25">
      <c r="A480" s="58"/>
      <c r="B480" s="2" t="s">
        <v>54</v>
      </c>
      <c r="C480" s="75"/>
      <c r="D480" s="76"/>
      <c r="E480" s="76"/>
      <c r="F480" s="76"/>
      <c r="G480" s="76"/>
      <c r="H480" s="76"/>
      <c r="I480" s="78"/>
      <c r="J480" s="78"/>
      <c r="L480" s="71" t="str">
        <f>C470&amp;B480</f>
        <v>Desagregación total del bucle local</v>
      </c>
    </row>
    <row r="481" spans="1:12" x14ac:dyDescent="0.25">
      <c r="A481" s="58"/>
      <c r="B481" s="2" t="s">
        <v>55</v>
      </c>
      <c r="C481" s="75"/>
      <c r="D481" s="76"/>
      <c r="E481" s="76"/>
      <c r="F481" s="76"/>
      <c r="G481" s="76"/>
      <c r="H481" s="76"/>
      <c r="I481" s="78"/>
      <c r="J481" s="78"/>
      <c r="L481" s="71" t="str">
        <f>C470&amp;B481</f>
        <v>Desagregación virtual del bucle local</v>
      </c>
    </row>
    <row r="482" spans="1:12" x14ac:dyDescent="0.25">
      <c r="A482" s="58"/>
      <c r="C482" s="80"/>
      <c r="D482" s="80"/>
      <c r="E482" s="80"/>
      <c r="F482" s="80"/>
      <c r="G482" s="80"/>
      <c r="H482" s="80"/>
      <c r="I482" s="80"/>
      <c r="J482" s="80"/>
    </row>
    <row r="483" spans="1:12" x14ac:dyDescent="0.25">
      <c r="A483" s="58"/>
      <c r="B483" s="79"/>
    </row>
    <row r="484" spans="1:12" x14ac:dyDescent="0.25">
      <c r="A484" s="58">
        <f>A470+1</f>
        <v>35</v>
      </c>
      <c r="B484" s="65" t="s">
        <v>0</v>
      </c>
      <c r="C484" s="66"/>
      <c r="D484" s="67"/>
      <c r="E484" s="67"/>
      <c r="F484" s="67"/>
      <c r="G484" s="67"/>
      <c r="H484" s="67"/>
      <c r="I484" s="67"/>
      <c r="J484" s="67"/>
    </row>
    <row r="485" spans="1:12" x14ac:dyDescent="0.25">
      <c r="A485" s="58"/>
      <c r="B485" s="67"/>
      <c r="C485" s="67"/>
      <c r="D485" s="67"/>
      <c r="E485" s="67"/>
      <c r="F485" s="67"/>
      <c r="G485" s="67"/>
      <c r="H485" s="67"/>
      <c r="I485" s="67"/>
      <c r="J485" s="67"/>
    </row>
    <row r="486" spans="1:12" x14ac:dyDescent="0.25">
      <c r="A486" s="58"/>
      <c r="B486" s="68" t="s">
        <v>16</v>
      </c>
      <c r="C486" s="69"/>
      <c r="D486" s="69"/>
      <c r="E486" s="69"/>
      <c r="F486" s="69"/>
      <c r="G486" s="69"/>
      <c r="H486" s="69"/>
      <c r="I486" s="69"/>
      <c r="J486" s="69"/>
    </row>
    <row r="487" spans="1:12" x14ac:dyDescent="0.25">
      <c r="A487" s="58"/>
      <c r="C487" s="67"/>
      <c r="D487" s="67"/>
      <c r="E487" s="67"/>
      <c r="F487" s="67"/>
      <c r="G487" s="67"/>
      <c r="H487" s="67"/>
      <c r="I487" s="67"/>
      <c r="J487" s="67"/>
    </row>
    <row r="488" spans="1:12" x14ac:dyDescent="0.25">
      <c r="A488" s="58"/>
      <c r="B488" s="67"/>
      <c r="C488" s="67"/>
      <c r="D488" s="67"/>
      <c r="E488" s="67"/>
      <c r="F488" s="67"/>
      <c r="G488" s="67"/>
      <c r="H488" s="67"/>
      <c r="I488" s="67"/>
      <c r="J488" s="67"/>
    </row>
    <row r="489" spans="1:12" ht="38.25" x14ac:dyDescent="0.25">
      <c r="A489" s="58"/>
      <c r="B489" s="70"/>
      <c r="C489" s="1" t="s">
        <v>2</v>
      </c>
      <c r="D489" s="1" t="s">
        <v>4</v>
      </c>
      <c r="E489" s="1" t="s">
        <v>5</v>
      </c>
      <c r="F489" s="1" t="s">
        <v>6</v>
      </c>
      <c r="G489" s="1" t="s">
        <v>7</v>
      </c>
      <c r="H489" s="1" t="s">
        <v>8</v>
      </c>
      <c r="I489" s="1" t="s">
        <v>9</v>
      </c>
      <c r="J489" s="1" t="s">
        <v>3</v>
      </c>
      <c r="L489" s="71"/>
    </row>
    <row r="490" spans="1:12" x14ac:dyDescent="0.25">
      <c r="A490" s="58"/>
      <c r="B490" s="2" t="s">
        <v>50</v>
      </c>
      <c r="C490" s="75"/>
      <c r="D490" s="76"/>
      <c r="E490" s="76"/>
      <c r="F490" s="77"/>
      <c r="G490" s="76"/>
      <c r="H490" s="76"/>
      <c r="I490" s="78"/>
      <c r="J490" s="78"/>
      <c r="L490" s="71" t="str">
        <f>C484&amp;B490</f>
        <v>SAIB Nacional</v>
      </c>
    </row>
    <row r="491" spans="1:12" x14ac:dyDescent="0.25">
      <c r="A491" s="58"/>
      <c r="B491" s="2" t="s">
        <v>51</v>
      </c>
      <c r="C491" s="75"/>
      <c r="D491" s="76"/>
      <c r="E491" s="76"/>
      <c r="F491" s="77"/>
      <c r="G491" s="76"/>
      <c r="H491" s="76"/>
      <c r="I491" s="78"/>
      <c r="J491" s="78"/>
      <c r="L491" s="71" t="str">
        <f>C484&amp;B491</f>
        <v>SAIB Regional</v>
      </c>
    </row>
    <row r="492" spans="1:12" x14ac:dyDescent="0.25">
      <c r="A492" s="58"/>
      <c r="B492" s="2" t="s">
        <v>52</v>
      </c>
      <c r="C492" s="75"/>
      <c r="D492" s="76"/>
      <c r="E492" s="76"/>
      <c r="F492" s="76"/>
      <c r="G492" s="76"/>
      <c r="H492" s="76"/>
      <c r="I492" s="78"/>
      <c r="J492" s="78"/>
      <c r="L492" s="71" t="str">
        <f>C484&amp;B492</f>
        <v>SAIB Local</v>
      </c>
    </row>
    <row r="493" spans="1:12" ht="25.5" x14ac:dyDescent="0.25">
      <c r="A493" s="58"/>
      <c r="B493" s="2" t="s">
        <v>53</v>
      </c>
      <c r="C493" s="75"/>
      <c r="D493" s="76"/>
      <c r="E493" s="76"/>
      <c r="F493" s="76"/>
      <c r="G493" s="76"/>
      <c r="H493" s="76"/>
      <c r="I493" s="78"/>
      <c r="J493" s="78"/>
      <c r="L493" s="71" t="str">
        <f>C484&amp;B493</f>
        <v>Desagregación compartida del bucle local</v>
      </c>
    </row>
    <row r="494" spans="1:12" x14ac:dyDescent="0.25">
      <c r="A494" s="58"/>
      <c r="B494" s="2" t="s">
        <v>54</v>
      </c>
      <c r="C494" s="75"/>
      <c r="D494" s="76"/>
      <c r="E494" s="76"/>
      <c r="F494" s="76"/>
      <c r="G494" s="76"/>
      <c r="H494" s="76"/>
      <c r="I494" s="78"/>
      <c r="J494" s="78"/>
      <c r="L494" s="71" t="str">
        <f>C484&amp;B494</f>
        <v>Desagregación total del bucle local</v>
      </c>
    </row>
    <row r="495" spans="1:12" x14ac:dyDescent="0.25">
      <c r="A495" s="58"/>
      <c r="B495" s="2" t="s">
        <v>55</v>
      </c>
      <c r="C495" s="75"/>
      <c r="D495" s="76"/>
      <c r="E495" s="76"/>
      <c r="F495" s="76"/>
      <c r="G495" s="76"/>
      <c r="H495" s="76"/>
      <c r="I495" s="78"/>
      <c r="J495" s="78"/>
      <c r="L495" s="71" t="str">
        <f>C484&amp;B495</f>
        <v>Desagregación virtual del bucle local</v>
      </c>
    </row>
    <row r="496" spans="1:12" x14ac:dyDescent="0.25">
      <c r="A496" s="58"/>
      <c r="C496" s="80"/>
      <c r="D496" s="80"/>
      <c r="E496" s="80"/>
      <c r="F496" s="80"/>
      <c r="G496" s="80"/>
      <c r="H496" s="80"/>
      <c r="I496" s="80"/>
      <c r="J496" s="80"/>
    </row>
    <row r="497" spans="1:12" x14ac:dyDescent="0.25">
      <c r="A497" s="58"/>
      <c r="B497" s="79"/>
    </row>
    <row r="498" spans="1:12" x14ac:dyDescent="0.25">
      <c r="A498" s="58">
        <f>A484+1</f>
        <v>36</v>
      </c>
      <c r="B498" s="65" t="s">
        <v>0</v>
      </c>
      <c r="C498" s="66"/>
      <c r="D498" s="67"/>
      <c r="E498" s="67"/>
      <c r="F498" s="67"/>
      <c r="G498" s="67"/>
      <c r="H498" s="67"/>
      <c r="I498" s="67"/>
      <c r="J498" s="67"/>
    </row>
    <row r="499" spans="1:12" x14ac:dyDescent="0.25">
      <c r="A499" s="58"/>
      <c r="B499" s="67"/>
      <c r="C499" s="67"/>
      <c r="D499" s="67"/>
      <c r="E499" s="67"/>
      <c r="F499" s="67"/>
      <c r="G499" s="67"/>
      <c r="H499" s="67"/>
      <c r="I499" s="67"/>
      <c r="J499" s="67"/>
    </row>
    <row r="500" spans="1:12" x14ac:dyDescent="0.25">
      <c r="A500" s="58"/>
      <c r="B500" s="68" t="s">
        <v>16</v>
      </c>
      <c r="C500" s="69"/>
      <c r="D500" s="69"/>
      <c r="E500" s="69"/>
      <c r="F500" s="69"/>
      <c r="G500" s="69"/>
      <c r="H500" s="69"/>
      <c r="I500" s="69"/>
      <c r="J500" s="69"/>
    </row>
    <row r="501" spans="1:12" x14ac:dyDescent="0.25">
      <c r="A501" s="58"/>
      <c r="C501" s="67"/>
      <c r="D501" s="67"/>
      <c r="E501" s="67"/>
      <c r="F501" s="67"/>
      <c r="G501" s="67"/>
      <c r="H501" s="67"/>
      <c r="I501" s="67"/>
      <c r="J501" s="67"/>
    </row>
    <row r="502" spans="1:12" x14ac:dyDescent="0.25">
      <c r="A502" s="58"/>
      <c r="B502" s="67"/>
      <c r="C502" s="67"/>
      <c r="D502" s="67"/>
      <c r="E502" s="67"/>
      <c r="F502" s="67"/>
      <c r="G502" s="67"/>
      <c r="H502" s="67"/>
      <c r="I502" s="67"/>
      <c r="J502" s="67"/>
    </row>
    <row r="503" spans="1:12" ht="38.25" x14ac:dyDescent="0.25">
      <c r="A503" s="58"/>
      <c r="B503" s="70"/>
      <c r="C503" s="1" t="s">
        <v>2</v>
      </c>
      <c r="D503" s="1" t="s">
        <v>4</v>
      </c>
      <c r="E503" s="1" t="s">
        <v>5</v>
      </c>
      <c r="F503" s="1" t="s">
        <v>6</v>
      </c>
      <c r="G503" s="1" t="s">
        <v>7</v>
      </c>
      <c r="H503" s="1" t="s">
        <v>8</v>
      </c>
      <c r="I503" s="1" t="s">
        <v>9</v>
      </c>
      <c r="J503" s="1" t="s">
        <v>3</v>
      </c>
      <c r="L503" s="71"/>
    </row>
    <row r="504" spans="1:12" x14ac:dyDescent="0.25">
      <c r="A504" s="58"/>
      <c r="B504" s="2" t="s">
        <v>50</v>
      </c>
      <c r="C504" s="75"/>
      <c r="D504" s="76"/>
      <c r="E504" s="76"/>
      <c r="F504" s="77"/>
      <c r="G504" s="76"/>
      <c r="H504" s="76"/>
      <c r="I504" s="78"/>
      <c r="J504" s="78"/>
      <c r="L504" s="71" t="str">
        <f>C498&amp;B504</f>
        <v>SAIB Nacional</v>
      </c>
    </row>
    <row r="505" spans="1:12" x14ac:dyDescent="0.25">
      <c r="A505" s="58"/>
      <c r="B505" s="2" t="s">
        <v>51</v>
      </c>
      <c r="C505" s="75"/>
      <c r="D505" s="76"/>
      <c r="E505" s="76"/>
      <c r="F505" s="77"/>
      <c r="G505" s="76"/>
      <c r="H505" s="76"/>
      <c r="I505" s="78"/>
      <c r="J505" s="78"/>
      <c r="L505" s="71" t="str">
        <f>C498&amp;B505</f>
        <v>SAIB Regional</v>
      </c>
    </row>
    <row r="506" spans="1:12" x14ac:dyDescent="0.25">
      <c r="A506" s="58"/>
      <c r="B506" s="2" t="s">
        <v>52</v>
      </c>
      <c r="C506" s="75"/>
      <c r="D506" s="76"/>
      <c r="E506" s="76"/>
      <c r="F506" s="76"/>
      <c r="G506" s="76"/>
      <c r="H506" s="76"/>
      <c r="I506" s="78"/>
      <c r="J506" s="78"/>
      <c r="L506" s="71" t="str">
        <f>C498&amp;B506</f>
        <v>SAIB Local</v>
      </c>
    </row>
    <row r="507" spans="1:12" ht="25.5" x14ac:dyDescent="0.25">
      <c r="A507" s="58"/>
      <c r="B507" s="2" t="s">
        <v>53</v>
      </c>
      <c r="C507" s="75"/>
      <c r="D507" s="76"/>
      <c r="E507" s="76"/>
      <c r="F507" s="76"/>
      <c r="G507" s="76"/>
      <c r="H507" s="76"/>
      <c r="I507" s="78"/>
      <c r="J507" s="78"/>
      <c r="L507" s="71" t="str">
        <f>C498&amp;B507</f>
        <v>Desagregación compartida del bucle local</v>
      </c>
    </row>
    <row r="508" spans="1:12" x14ac:dyDescent="0.25">
      <c r="A508" s="58"/>
      <c r="B508" s="2" t="s">
        <v>54</v>
      </c>
      <c r="C508" s="75"/>
      <c r="D508" s="76"/>
      <c r="E508" s="76"/>
      <c r="F508" s="76"/>
      <c r="G508" s="76"/>
      <c r="H508" s="76"/>
      <c r="I508" s="78"/>
      <c r="J508" s="78"/>
      <c r="L508" s="71" t="str">
        <f>C498&amp;B508</f>
        <v>Desagregación total del bucle local</v>
      </c>
    </row>
    <row r="509" spans="1:12" x14ac:dyDescent="0.25">
      <c r="A509" s="58"/>
      <c r="B509" s="2" t="s">
        <v>55</v>
      </c>
      <c r="C509" s="75"/>
      <c r="D509" s="76"/>
      <c r="E509" s="76"/>
      <c r="F509" s="76"/>
      <c r="G509" s="76"/>
      <c r="H509" s="76"/>
      <c r="I509" s="78"/>
      <c r="J509" s="78"/>
      <c r="L509" s="71" t="str">
        <f>C498&amp;B509</f>
        <v>Desagregación virtual del bucle local</v>
      </c>
    </row>
    <row r="510" spans="1:12" x14ac:dyDescent="0.25">
      <c r="A510" s="58"/>
      <c r="C510" s="80"/>
      <c r="D510" s="80"/>
      <c r="E510" s="80"/>
      <c r="F510" s="80"/>
      <c r="G510" s="80"/>
      <c r="H510" s="80"/>
      <c r="I510" s="80"/>
      <c r="J510" s="80"/>
    </row>
    <row r="511" spans="1:12" x14ac:dyDescent="0.25">
      <c r="A511" s="58"/>
      <c r="B511" s="79"/>
    </row>
    <row r="512" spans="1:12" x14ac:dyDescent="0.25">
      <c r="A512" s="58">
        <f>A498+1</f>
        <v>37</v>
      </c>
      <c r="B512" s="65" t="s">
        <v>0</v>
      </c>
      <c r="C512" s="66"/>
      <c r="D512" s="67"/>
      <c r="E512" s="67"/>
      <c r="F512" s="67"/>
      <c r="G512" s="67"/>
      <c r="H512" s="67"/>
      <c r="I512" s="67"/>
      <c r="J512" s="67"/>
    </row>
    <row r="513" spans="1:12" x14ac:dyDescent="0.25">
      <c r="A513" s="58"/>
      <c r="B513" s="67"/>
      <c r="C513" s="67"/>
      <c r="D513" s="67"/>
      <c r="E513" s="67"/>
      <c r="F513" s="67"/>
      <c r="G513" s="67"/>
      <c r="H513" s="67"/>
      <c r="I513" s="67"/>
      <c r="J513" s="67"/>
    </row>
    <row r="514" spans="1:12" x14ac:dyDescent="0.25">
      <c r="A514" s="58"/>
      <c r="B514" s="68" t="s">
        <v>16</v>
      </c>
      <c r="C514" s="69"/>
      <c r="D514" s="69"/>
      <c r="E514" s="69"/>
      <c r="F514" s="69"/>
      <c r="G514" s="69"/>
      <c r="H514" s="69"/>
      <c r="I514" s="69"/>
      <c r="J514" s="69"/>
    </row>
    <row r="515" spans="1:12" x14ac:dyDescent="0.25">
      <c r="A515" s="58"/>
      <c r="C515" s="67"/>
      <c r="D515" s="67"/>
      <c r="E515" s="67"/>
      <c r="F515" s="67"/>
      <c r="G515" s="67"/>
      <c r="H515" s="67"/>
      <c r="I515" s="67"/>
      <c r="J515" s="67"/>
    </row>
    <row r="516" spans="1:12" x14ac:dyDescent="0.25">
      <c r="A516" s="58"/>
      <c r="B516" s="67"/>
      <c r="C516" s="67"/>
      <c r="D516" s="67"/>
      <c r="E516" s="67"/>
      <c r="F516" s="67"/>
      <c r="G516" s="67"/>
      <c r="H516" s="67"/>
      <c r="I516" s="67"/>
      <c r="J516" s="67"/>
    </row>
    <row r="517" spans="1:12" ht="38.25" x14ac:dyDescent="0.25">
      <c r="A517" s="58"/>
      <c r="B517" s="70"/>
      <c r="C517" s="1" t="s">
        <v>2</v>
      </c>
      <c r="D517" s="1" t="s">
        <v>4</v>
      </c>
      <c r="E517" s="1" t="s">
        <v>5</v>
      </c>
      <c r="F517" s="1" t="s">
        <v>6</v>
      </c>
      <c r="G517" s="1" t="s">
        <v>7</v>
      </c>
      <c r="H517" s="1" t="s">
        <v>8</v>
      </c>
      <c r="I517" s="1" t="s">
        <v>9</v>
      </c>
      <c r="J517" s="1" t="s">
        <v>3</v>
      </c>
      <c r="L517" s="71"/>
    </row>
    <row r="518" spans="1:12" x14ac:dyDescent="0.25">
      <c r="A518" s="58"/>
      <c r="B518" s="2" t="s">
        <v>50</v>
      </c>
      <c r="C518" s="75"/>
      <c r="D518" s="76"/>
      <c r="E518" s="76"/>
      <c r="F518" s="77"/>
      <c r="G518" s="76"/>
      <c r="H518" s="76"/>
      <c r="I518" s="78"/>
      <c r="J518" s="78"/>
      <c r="L518" s="71" t="str">
        <f>C512&amp;B518</f>
        <v>SAIB Nacional</v>
      </c>
    </row>
    <row r="519" spans="1:12" x14ac:dyDescent="0.25">
      <c r="A519" s="58"/>
      <c r="B519" s="2" t="s">
        <v>51</v>
      </c>
      <c r="C519" s="75"/>
      <c r="D519" s="76"/>
      <c r="E519" s="76"/>
      <c r="F519" s="77"/>
      <c r="G519" s="76"/>
      <c r="H519" s="76"/>
      <c r="I519" s="78"/>
      <c r="J519" s="78"/>
      <c r="L519" s="71" t="str">
        <f>C512&amp;B519</f>
        <v>SAIB Regional</v>
      </c>
    </row>
    <row r="520" spans="1:12" x14ac:dyDescent="0.25">
      <c r="A520" s="58"/>
      <c r="B520" s="2" t="s">
        <v>52</v>
      </c>
      <c r="C520" s="75"/>
      <c r="D520" s="76"/>
      <c r="E520" s="76"/>
      <c r="F520" s="76"/>
      <c r="G520" s="76"/>
      <c r="H520" s="76"/>
      <c r="I520" s="78"/>
      <c r="J520" s="78"/>
      <c r="L520" s="71" t="str">
        <f>C512&amp;B520</f>
        <v>SAIB Local</v>
      </c>
    </row>
    <row r="521" spans="1:12" ht="25.5" x14ac:dyDescent="0.25">
      <c r="A521" s="58"/>
      <c r="B521" s="2" t="s">
        <v>53</v>
      </c>
      <c r="C521" s="75"/>
      <c r="D521" s="76"/>
      <c r="E521" s="76"/>
      <c r="F521" s="76"/>
      <c r="G521" s="76"/>
      <c r="H521" s="76"/>
      <c r="I521" s="78"/>
      <c r="J521" s="78"/>
      <c r="L521" s="71" t="str">
        <f>C512&amp;B521</f>
        <v>Desagregación compartida del bucle local</v>
      </c>
    </row>
    <row r="522" spans="1:12" x14ac:dyDescent="0.25">
      <c r="A522" s="58"/>
      <c r="B522" s="2" t="s">
        <v>54</v>
      </c>
      <c r="C522" s="75"/>
      <c r="D522" s="76"/>
      <c r="E522" s="76"/>
      <c r="F522" s="76"/>
      <c r="G522" s="76"/>
      <c r="H522" s="76"/>
      <c r="I522" s="78"/>
      <c r="J522" s="78"/>
      <c r="L522" s="71" t="str">
        <f>C512&amp;B522</f>
        <v>Desagregación total del bucle local</v>
      </c>
    </row>
    <row r="523" spans="1:12" x14ac:dyDescent="0.25">
      <c r="A523" s="58"/>
      <c r="B523" s="2" t="s">
        <v>55</v>
      </c>
      <c r="C523" s="75"/>
      <c r="D523" s="76"/>
      <c r="E523" s="76"/>
      <c r="F523" s="76"/>
      <c r="G523" s="76"/>
      <c r="H523" s="76"/>
      <c r="I523" s="78"/>
      <c r="J523" s="78"/>
      <c r="L523" s="71" t="str">
        <f>C512&amp;B523</f>
        <v>Desagregación virtual del bucle local</v>
      </c>
    </row>
    <row r="524" spans="1:12" x14ac:dyDescent="0.25">
      <c r="A524" s="58"/>
      <c r="C524" s="80"/>
      <c r="D524" s="80"/>
      <c r="E524" s="80"/>
      <c r="F524" s="80"/>
      <c r="G524" s="80"/>
      <c r="H524" s="80"/>
      <c r="I524" s="80"/>
      <c r="J524" s="80"/>
    </row>
    <row r="525" spans="1:12" x14ac:dyDescent="0.25">
      <c r="A525" s="58"/>
      <c r="B525" s="79"/>
    </row>
    <row r="526" spans="1:12" x14ac:dyDescent="0.25">
      <c r="A526" s="58">
        <f>A512+1</f>
        <v>38</v>
      </c>
      <c r="B526" s="65" t="s">
        <v>0</v>
      </c>
      <c r="C526" s="66"/>
      <c r="D526" s="67"/>
      <c r="E526" s="67"/>
      <c r="F526" s="67"/>
      <c r="G526" s="67"/>
      <c r="H526" s="67"/>
      <c r="I526" s="67"/>
      <c r="J526" s="67"/>
    </row>
    <row r="527" spans="1:12" x14ac:dyDescent="0.25">
      <c r="A527" s="58"/>
      <c r="B527" s="67"/>
      <c r="C527" s="67"/>
      <c r="D527" s="67"/>
      <c r="E527" s="67"/>
      <c r="F527" s="67"/>
      <c r="G527" s="67"/>
      <c r="H527" s="67"/>
      <c r="I527" s="67"/>
      <c r="J527" s="67"/>
    </row>
    <row r="528" spans="1:12" x14ac:dyDescent="0.25">
      <c r="A528" s="58"/>
      <c r="B528" s="68" t="s">
        <v>16</v>
      </c>
      <c r="C528" s="69"/>
      <c r="D528" s="69"/>
      <c r="E528" s="69"/>
      <c r="F528" s="69"/>
      <c r="G528" s="69"/>
      <c r="H528" s="69"/>
      <c r="I528" s="69"/>
      <c r="J528" s="69"/>
    </row>
    <row r="529" spans="1:12" x14ac:dyDescent="0.25">
      <c r="A529" s="58"/>
      <c r="C529" s="67"/>
      <c r="D529" s="67"/>
      <c r="E529" s="67"/>
      <c r="F529" s="67"/>
      <c r="G529" s="67"/>
      <c r="H529" s="67"/>
      <c r="I529" s="67"/>
      <c r="J529" s="67"/>
    </row>
    <row r="530" spans="1:12" x14ac:dyDescent="0.25">
      <c r="A530" s="58"/>
      <c r="B530" s="67"/>
      <c r="C530" s="67"/>
      <c r="D530" s="67"/>
      <c r="E530" s="67"/>
      <c r="F530" s="67"/>
      <c r="G530" s="67"/>
      <c r="H530" s="67"/>
      <c r="I530" s="67"/>
      <c r="J530" s="67"/>
    </row>
    <row r="531" spans="1:12" ht="38.25" x14ac:dyDescent="0.25">
      <c r="A531" s="58"/>
      <c r="B531" s="70"/>
      <c r="C531" s="1" t="s">
        <v>2</v>
      </c>
      <c r="D531" s="1" t="s">
        <v>4</v>
      </c>
      <c r="E531" s="1" t="s">
        <v>5</v>
      </c>
      <c r="F531" s="1" t="s">
        <v>6</v>
      </c>
      <c r="G531" s="1" t="s">
        <v>7</v>
      </c>
      <c r="H531" s="1" t="s">
        <v>8</v>
      </c>
      <c r="I531" s="1" t="s">
        <v>9</v>
      </c>
      <c r="J531" s="1" t="s">
        <v>3</v>
      </c>
      <c r="L531" s="71"/>
    </row>
    <row r="532" spans="1:12" x14ac:dyDescent="0.25">
      <c r="A532" s="58"/>
      <c r="B532" s="2" t="s">
        <v>50</v>
      </c>
      <c r="C532" s="75"/>
      <c r="D532" s="76"/>
      <c r="E532" s="76"/>
      <c r="F532" s="77"/>
      <c r="G532" s="76"/>
      <c r="H532" s="76"/>
      <c r="I532" s="78"/>
      <c r="J532" s="78"/>
      <c r="L532" s="71" t="str">
        <f>C526&amp;B532</f>
        <v>SAIB Nacional</v>
      </c>
    </row>
    <row r="533" spans="1:12" x14ac:dyDescent="0.25">
      <c r="A533" s="58"/>
      <c r="B533" s="2" t="s">
        <v>51</v>
      </c>
      <c r="C533" s="75"/>
      <c r="D533" s="76"/>
      <c r="E533" s="76"/>
      <c r="F533" s="77"/>
      <c r="G533" s="76"/>
      <c r="H533" s="76"/>
      <c r="I533" s="78"/>
      <c r="J533" s="78"/>
      <c r="L533" s="71" t="str">
        <f>C526&amp;B533</f>
        <v>SAIB Regional</v>
      </c>
    </row>
    <row r="534" spans="1:12" x14ac:dyDescent="0.25">
      <c r="A534" s="58"/>
      <c r="B534" s="2" t="s">
        <v>52</v>
      </c>
      <c r="C534" s="75"/>
      <c r="D534" s="76"/>
      <c r="E534" s="76"/>
      <c r="F534" s="76"/>
      <c r="G534" s="76"/>
      <c r="H534" s="76"/>
      <c r="I534" s="78"/>
      <c r="J534" s="78"/>
      <c r="L534" s="71" t="str">
        <f>C526&amp;B534</f>
        <v>SAIB Local</v>
      </c>
    </row>
    <row r="535" spans="1:12" ht="25.5" x14ac:dyDescent="0.25">
      <c r="A535" s="58"/>
      <c r="B535" s="2" t="s">
        <v>53</v>
      </c>
      <c r="C535" s="75"/>
      <c r="D535" s="76"/>
      <c r="E535" s="76"/>
      <c r="F535" s="76"/>
      <c r="G535" s="76"/>
      <c r="H535" s="76"/>
      <c r="I535" s="78"/>
      <c r="J535" s="78"/>
      <c r="L535" s="71" t="str">
        <f>C526&amp;B535</f>
        <v>Desagregación compartida del bucle local</v>
      </c>
    </row>
    <row r="536" spans="1:12" x14ac:dyDescent="0.25">
      <c r="A536" s="58"/>
      <c r="B536" s="2" t="s">
        <v>54</v>
      </c>
      <c r="C536" s="75"/>
      <c r="D536" s="76"/>
      <c r="E536" s="76"/>
      <c r="F536" s="76"/>
      <c r="G536" s="76"/>
      <c r="H536" s="76"/>
      <c r="I536" s="78"/>
      <c r="J536" s="78"/>
      <c r="L536" s="71" t="str">
        <f>C526&amp;B536</f>
        <v>Desagregación total del bucle local</v>
      </c>
    </row>
    <row r="537" spans="1:12" x14ac:dyDescent="0.25">
      <c r="A537" s="58"/>
      <c r="B537" s="2" t="s">
        <v>55</v>
      </c>
      <c r="C537" s="75"/>
      <c r="D537" s="76"/>
      <c r="E537" s="76"/>
      <c r="F537" s="76"/>
      <c r="G537" s="76"/>
      <c r="H537" s="76"/>
      <c r="I537" s="78"/>
      <c r="J537" s="78"/>
      <c r="L537" s="71" t="str">
        <f>C526&amp;B537</f>
        <v>Desagregación virtual del bucle local</v>
      </c>
    </row>
    <row r="538" spans="1:12" x14ac:dyDescent="0.25">
      <c r="A538" s="58"/>
      <c r="C538" s="80"/>
      <c r="D538" s="80"/>
      <c r="E538" s="80"/>
      <c r="F538" s="80"/>
      <c r="G538" s="80"/>
      <c r="H538" s="80"/>
      <c r="I538" s="80"/>
      <c r="J538" s="80"/>
    </row>
    <row r="539" spans="1:12" x14ac:dyDescent="0.25">
      <c r="A539" s="58"/>
      <c r="B539" s="79"/>
    </row>
    <row r="540" spans="1:12" x14ac:dyDescent="0.25">
      <c r="A540" s="58">
        <f>A526+1</f>
        <v>39</v>
      </c>
      <c r="B540" s="65" t="s">
        <v>0</v>
      </c>
      <c r="C540" s="66"/>
      <c r="D540" s="67"/>
      <c r="E540" s="67"/>
      <c r="F540" s="67"/>
      <c r="G540" s="67"/>
      <c r="H540" s="67"/>
      <c r="I540" s="67"/>
      <c r="J540" s="67"/>
    </row>
    <row r="541" spans="1:12" x14ac:dyDescent="0.25">
      <c r="A541" s="58"/>
      <c r="B541" s="67"/>
      <c r="C541" s="67"/>
      <c r="D541" s="67"/>
      <c r="E541" s="67"/>
      <c r="F541" s="67"/>
      <c r="G541" s="67"/>
      <c r="H541" s="67"/>
      <c r="I541" s="67"/>
      <c r="J541" s="67"/>
    </row>
    <row r="542" spans="1:12" x14ac:dyDescent="0.25">
      <c r="A542" s="58"/>
      <c r="B542" s="68" t="s">
        <v>16</v>
      </c>
      <c r="C542" s="69"/>
      <c r="D542" s="69"/>
      <c r="E542" s="69"/>
      <c r="F542" s="69"/>
      <c r="G542" s="69"/>
      <c r="H542" s="69"/>
      <c r="I542" s="69"/>
      <c r="J542" s="69"/>
    </row>
    <row r="543" spans="1:12" x14ac:dyDescent="0.25">
      <c r="A543" s="58"/>
      <c r="C543" s="67"/>
      <c r="D543" s="67"/>
      <c r="E543" s="67"/>
      <c r="F543" s="67"/>
      <c r="G543" s="67"/>
      <c r="H543" s="67"/>
      <c r="I543" s="67"/>
      <c r="J543" s="67"/>
    </row>
    <row r="544" spans="1:12" x14ac:dyDescent="0.25">
      <c r="A544" s="58"/>
      <c r="B544" s="67"/>
      <c r="C544" s="67"/>
      <c r="D544" s="67"/>
      <c r="E544" s="67"/>
      <c r="F544" s="67"/>
      <c r="G544" s="67"/>
      <c r="H544" s="67"/>
      <c r="I544" s="67"/>
      <c r="J544" s="67"/>
    </row>
    <row r="545" spans="1:12" ht="38.25" x14ac:dyDescent="0.25">
      <c r="A545" s="58"/>
      <c r="B545" s="70"/>
      <c r="C545" s="1" t="s">
        <v>2</v>
      </c>
      <c r="D545" s="1" t="s">
        <v>4</v>
      </c>
      <c r="E545" s="1" t="s">
        <v>5</v>
      </c>
      <c r="F545" s="1" t="s">
        <v>6</v>
      </c>
      <c r="G545" s="1" t="s">
        <v>7</v>
      </c>
      <c r="H545" s="1" t="s">
        <v>8</v>
      </c>
      <c r="I545" s="1" t="s">
        <v>9</v>
      </c>
      <c r="J545" s="1" t="s">
        <v>3</v>
      </c>
      <c r="L545" s="71"/>
    </row>
    <row r="546" spans="1:12" x14ac:dyDescent="0.25">
      <c r="A546" s="58"/>
      <c r="B546" s="2" t="s">
        <v>50</v>
      </c>
      <c r="C546" s="75"/>
      <c r="D546" s="76"/>
      <c r="E546" s="76"/>
      <c r="F546" s="77"/>
      <c r="G546" s="76"/>
      <c r="H546" s="76"/>
      <c r="I546" s="78"/>
      <c r="J546" s="78"/>
      <c r="L546" s="71" t="str">
        <f>C540&amp;B546</f>
        <v>SAIB Nacional</v>
      </c>
    </row>
    <row r="547" spans="1:12" x14ac:dyDescent="0.25">
      <c r="A547" s="58"/>
      <c r="B547" s="2" t="s">
        <v>51</v>
      </c>
      <c r="C547" s="75"/>
      <c r="D547" s="76"/>
      <c r="E547" s="76"/>
      <c r="F547" s="77"/>
      <c r="G547" s="76"/>
      <c r="H547" s="76"/>
      <c r="I547" s="78"/>
      <c r="J547" s="78"/>
      <c r="L547" s="71" t="str">
        <f>C540&amp;B547</f>
        <v>SAIB Regional</v>
      </c>
    </row>
    <row r="548" spans="1:12" x14ac:dyDescent="0.25">
      <c r="A548" s="58"/>
      <c r="B548" s="2" t="s">
        <v>52</v>
      </c>
      <c r="C548" s="75"/>
      <c r="D548" s="76"/>
      <c r="E548" s="76"/>
      <c r="F548" s="76"/>
      <c r="G548" s="76"/>
      <c r="H548" s="76"/>
      <c r="I548" s="78"/>
      <c r="J548" s="78"/>
      <c r="L548" s="71" t="str">
        <f>C540&amp;B548</f>
        <v>SAIB Local</v>
      </c>
    </row>
    <row r="549" spans="1:12" ht="25.5" x14ac:dyDescent="0.25">
      <c r="A549" s="58"/>
      <c r="B549" s="2" t="s">
        <v>53</v>
      </c>
      <c r="C549" s="75"/>
      <c r="D549" s="76"/>
      <c r="E549" s="76"/>
      <c r="F549" s="76"/>
      <c r="G549" s="76"/>
      <c r="H549" s="76"/>
      <c r="I549" s="78"/>
      <c r="J549" s="78"/>
      <c r="L549" s="71" t="str">
        <f>C540&amp;B549</f>
        <v>Desagregación compartida del bucle local</v>
      </c>
    </row>
    <row r="550" spans="1:12" x14ac:dyDescent="0.25">
      <c r="A550" s="58"/>
      <c r="B550" s="2" t="s">
        <v>54</v>
      </c>
      <c r="C550" s="75"/>
      <c r="D550" s="76"/>
      <c r="E550" s="76"/>
      <c r="F550" s="76"/>
      <c r="G550" s="76"/>
      <c r="H550" s="76"/>
      <c r="I550" s="78"/>
      <c r="J550" s="78"/>
      <c r="L550" s="71" t="str">
        <f>C540&amp;B550</f>
        <v>Desagregación total del bucle local</v>
      </c>
    </row>
    <row r="551" spans="1:12" x14ac:dyDescent="0.25">
      <c r="A551" s="58"/>
      <c r="B551" s="2" t="s">
        <v>55</v>
      </c>
      <c r="C551" s="75"/>
      <c r="D551" s="76"/>
      <c r="E551" s="76"/>
      <c r="F551" s="76"/>
      <c r="G551" s="76"/>
      <c r="H551" s="76"/>
      <c r="I551" s="78"/>
      <c r="J551" s="78"/>
      <c r="L551" s="71" t="str">
        <f>C540&amp;B551</f>
        <v>Desagregación virtual del bucle local</v>
      </c>
    </row>
    <row r="552" spans="1:12" x14ac:dyDescent="0.25">
      <c r="A552" s="58"/>
      <c r="C552" s="80"/>
      <c r="D552" s="80"/>
      <c r="E552" s="80"/>
      <c r="F552" s="80"/>
      <c r="G552" s="80"/>
      <c r="H552" s="80"/>
      <c r="I552" s="80"/>
      <c r="J552" s="80"/>
    </row>
    <row r="553" spans="1:12" x14ac:dyDescent="0.25">
      <c r="A553" s="58"/>
      <c r="B553" s="79"/>
    </row>
    <row r="554" spans="1:12" x14ac:dyDescent="0.25">
      <c r="A554" s="58">
        <f>A540+1</f>
        <v>40</v>
      </c>
      <c r="B554" s="65" t="s">
        <v>0</v>
      </c>
      <c r="C554" s="66"/>
      <c r="D554" s="67"/>
      <c r="E554" s="67"/>
      <c r="F554" s="67"/>
      <c r="G554" s="67"/>
      <c r="H554" s="67"/>
      <c r="I554" s="67"/>
      <c r="J554" s="67"/>
    </row>
    <row r="555" spans="1:12" x14ac:dyDescent="0.25">
      <c r="A555" s="58"/>
      <c r="B555" s="67"/>
      <c r="C555" s="67"/>
      <c r="D555" s="67"/>
      <c r="E555" s="67"/>
      <c r="F555" s="67"/>
      <c r="G555" s="67"/>
      <c r="H555" s="67"/>
      <c r="I555" s="67"/>
      <c r="J555" s="67"/>
    </row>
    <row r="556" spans="1:12" x14ac:dyDescent="0.25">
      <c r="A556" s="58"/>
      <c r="B556" s="68" t="s">
        <v>16</v>
      </c>
      <c r="C556" s="69"/>
      <c r="D556" s="69"/>
      <c r="E556" s="69"/>
      <c r="F556" s="69"/>
      <c r="G556" s="69"/>
      <c r="H556" s="69"/>
      <c r="I556" s="69"/>
      <c r="J556" s="69"/>
    </row>
    <row r="557" spans="1:12" x14ac:dyDescent="0.25">
      <c r="A557" s="58"/>
      <c r="C557" s="67"/>
      <c r="D557" s="67"/>
      <c r="E557" s="67"/>
      <c r="F557" s="67"/>
      <c r="G557" s="67"/>
      <c r="H557" s="67"/>
      <c r="I557" s="67"/>
      <c r="J557" s="67"/>
    </row>
    <row r="558" spans="1:12" x14ac:dyDescent="0.25">
      <c r="A558" s="58"/>
      <c r="B558" s="67"/>
      <c r="C558" s="67"/>
      <c r="D558" s="67"/>
      <c r="E558" s="67"/>
      <c r="F558" s="67"/>
      <c r="G558" s="67"/>
      <c r="H558" s="67"/>
      <c r="I558" s="67"/>
      <c r="J558" s="67"/>
    </row>
    <row r="559" spans="1:12" ht="38.25" x14ac:dyDescent="0.25">
      <c r="A559" s="58"/>
      <c r="B559" s="70"/>
      <c r="C559" s="1" t="s">
        <v>2</v>
      </c>
      <c r="D559" s="1" t="s">
        <v>4</v>
      </c>
      <c r="E559" s="1" t="s">
        <v>5</v>
      </c>
      <c r="F559" s="1" t="s">
        <v>6</v>
      </c>
      <c r="G559" s="1" t="s">
        <v>7</v>
      </c>
      <c r="H559" s="1" t="s">
        <v>8</v>
      </c>
      <c r="I559" s="1" t="s">
        <v>9</v>
      </c>
      <c r="J559" s="1" t="s">
        <v>3</v>
      </c>
      <c r="L559" s="71"/>
    </row>
    <row r="560" spans="1:12" x14ac:dyDescent="0.25">
      <c r="A560" s="58"/>
      <c r="B560" s="2" t="s">
        <v>50</v>
      </c>
      <c r="C560" s="75"/>
      <c r="D560" s="76"/>
      <c r="E560" s="76"/>
      <c r="F560" s="77"/>
      <c r="G560" s="76"/>
      <c r="H560" s="76"/>
      <c r="I560" s="78"/>
      <c r="J560" s="78"/>
      <c r="L560" s="71" t="str">
        <f>C554&amp;B560</f>
        <v>SAIB Nacional</v>
      </c>
    </row>
    <row r="561" spans="1:12" x14ac:dyDescent="0.25">
      <c r="A561" s="58"/>
      <c r="B561" s="2" t="s">
        <v>51</v>
      </c>
      <c r="C561" s="75"/>
      <c r="D561" s="76"/>
      <c r="E561" s="76"/>
      <c r="F561" s="77"/>
      <c r="G561" s="76"/>
      <c r="H561" s="76"/>
      <c r="I561" s="78"/>
      <c r="J561" s="78"/>
      <c r="L561" s="71" t="str">
        <f>C554&amp;B561</f>
        <v>SAIB Regional</v>
      </c>
    </row>
    <row r="562" spans="1:12" x14ac:dyDescent="0.25">
      <c r="A562" s="58"/>
      <c r="B562" s="2" t="s">
        <v>52</v>
      </c>
      <c r="C562" s="75"/>
      <c r="D562" s="76"/>
      <c r="E562" s="76"/>
      <c r="F562" s="76"/>
      <c r="G562" s="76"/>
      <c r="H562" s="76"/>
      <c r="I562" s="78"/>
      <c r="J562" s="78"/>
      <c r="L562" s="71" t="str">
        <f>C554&amp;B562</f>
        <v>SAIB Local</v>
      </c>
    </row>
    <row r="563" spans="1:12" ht="25.5" x14ac:dyDescent="0.25">
      <c r="A563" s="58"/>
      <c r="B563" s="2" t="s">
        <v>53</v>
      </c>
      <c r="C563" s="75"/>
      <c r="D563" s="76"/>
      <c r="E563" s="76"/>
      <c r="F563" s="76"/>
      <c r="G563" s="76"/>
      <c r="H563" s="76"/>
      <c r="I563" s="78"/>
      <c r="J563" s="78"/>
      <c r="L563" s="71" t="str">
        <f>C554&amp;B563</f>
        <v>Desagregación compartida del bucle local</v>
      </c>
    </row>
    <row r="564" spans="1:12" x14ac:dyDescent="0.25">
      <c r="A564" s="58"/>
      <c r="B564" s="2" t="s">
        <v>54</v>
      </c>
      <c r="C564" s="75"/>
      <c r="D564" s="76"/>
      <c r="E564" s="76"/>
      <c r="F564" s="76"/>
      <c r="G564" s="76"/>
      <c r="H564" s="76"/>
      <c r="I564" s="78"/>
      <c r="J564" s="78"/>
      <c r="L564" s="71" t="str">
        <f>C554&amp;B564</f>
        <v>Desagregación total del bucle local</v>
      </c>
    </row>
    <row r="565" spans="1:12" x14ac:dyDescent="0.25">
      <c r="A565" s="58"/>
      <c r="B565" s="2" t="s">
        <v>55</v>
      </c>
      <c r="C565" s="75"/>
      <c r="D565" s="76"/>
      <c r="E565" s="76"/>
      <c r="F565" s="76"/>
      <c r="G565" s="76"/>
      <c r="H565" s="76"/>
      <c r="I565" s="78"/>
      <c r="J565" s="78"/>
      <c r="L565" s="71" t="str">
        <f>C554&amp;B565</f>
        <v>Desagregación virtual del bucle local</v>
      </c>
    </row>
    <row r="566" spans="1:12" x14ac:dyDescent="0.25">
      <c r="A566" s="58"/>
      <c r="C566" s="80"/>
      <c r="D566" s="80"/>
      <c r="E566" s="80"/>
      <c r="F566" s="80"/>
      <c r="G566" s="80"/>
      <c r="H566" s="80"/>
      <c r="I566" s="80"/>
      <c r="J566" s="80"/>
    </row>
    <row r="567" spans="1:12" x14ac:dyDescent="0.25">
      <c r="A567" s="58"/>
      <c r="B567" s="79"/>
    </row>
    <row r="568" spans="1:12" x14ac:dyDescent="0.25">
      <c r="A568" s="58">
        <f>A554+1</f>
        <v>41</v>
      </c>
      <c r="B568" s="65" t="s">
        <v>0</v>
      </c>
      <c r="C568" s="66"/>
      <c r="D568" s="67"/>
      <c r="E568" s="67"/>
      <c r="F568" s="67"/>
      <c r="G568" s="67"/>
      <c r="H568" s="67"/>
      <c r="I568" s="67"/>
      <c r="J568" s="67"/>
    </row>
    <row r="569" spans="1:12" x14ac:dyDescent="0.25">
      <c r="A569" s="58"/>
      <c r="B569" s="67"/>
      <c r="C569" s="67"/>
      <c r="D569" s="67"/>
      <c r="E569" s="67"/>
      <c r="F569" s="67"/>
      <c r="G569" s="67"/>
      <c r="H569" s="67"/>
      <c r="I569" s="67"/>
      <c r="J569" s="67"/>
    </row>
    <row r="570" spans="1:12" x14ac:dyDescent="0.25">
      <c r="A570" s="58"/>
      <c r="B570" s="68" t="s">
        <v>16</v>
      </c>
      <c r="C570" s="69"/>
      <c r="D570" s="69"/>
      <c r="E570" s="69"/>
      <c r="F570" s="69"/>
      <c r="G570" s="69"/>
      <c r="H570" s="69"/>
      <c r="I570" s="69"/>
      <c r="J570" s="69"/>
    </row>
    <row r="571" spans="1:12" x14ac:dyDescent="0.25">
      <c r="A571" s="58"/>
      <c r="C571" s="67"/>
      <c r="D571" s="67"/>
      <c r="E571" s="67"/>
      <c r="F571" s="67"/>
      <c r="G571" s="67"/>
      <c r="H571" s="67"/>
      <c r="I571" s="67"/>
      <c r="J571" s="67"/>
    </row>
    <row r="572" spans="1:12" x14ac:dyDescent="0.25">
      <c r="A572" s="58"/>
      <c r="B572" s="67"/>
      <c r="C572" s="67"/>
      <c r="D572" s="67"/>
      <c r="E572" s="67"/>
      <c r="F572" s="67"/>
      <c r="G572" s="67"/>
      <c r="H572" s="67"/>
      <c r="I572" s="67"/>
      <c r="J572" s="67"/>
    </row>
    <row r="573" spans="1:12" ht="38.25" x14ac:dyDescent="0.25">
      <c r="A573" s="58"/>
      <c r="B573" s="70"/>
      <c r="C573" s="1" t="s">
        <v>2</v>
      </c>
      <c r="D573" s="1" t="s">
        <v>4</v>
      </c>
      <c r="E573" s="1" t="s">
        <v>5</v>
      </c>
      <c r="F573" s="1" t="s">
        <v>6</v>
      </c>
      <c r="G573" s="1" t="s">
        <v>7</v>
      </c>
      <c r="H573" s="1" t="s">
        <v>8</v>
      </c>
      <c r="I573" s="1" t="s">
        <v>9</v>
      </c>
      <c r="J573" s="1" t="s">
        <v>3</v>
      </c>
      <c r="L573" s="71"/>
    </row>
    <row r="574" spans="1:12" x14ac:dyDescent="0.25">
      <c r="A574" s="58"/>
      <c r="B574" s="2" t="s">
        <v>50</v>
      </c>
      <c r="C574" s="75"/>
      <c r="D574" s="76"/>
      <c r="E574" s="76"/>
      <c r="F574" s="77"/>
      <c r="G574" s="76"/>
      <c r="H574" s="76"/>
      <c r="I574" s="78"/>
      <c r="J574" s="78"/>
      <c r="L574" s="71" t="str">
        <f>C568&amp;B574</f>
        <v>SAIB Nacional</v>
      </c>
    </row>
    <row r="575" spans="1:12" x14ac:dyDescent="0.25">
      <c r="A575" s="58"/>
      <c r="B575" s="2" t="s">
        <v>51</v>
      </c>
      <c r="C575" s="75"/>
      <c r="D575" s="76"/>
      <c r="E575" s="76"/>
      <c r="F575" s="77"/>
      <c r="G575" s="76"/>
      <c r="H575" s="76"/>
      <c r="I575" s="78"/>
      <c r="J575" s="78"/>
      <c r="L575" s="71" t="str">
        <f>C568&amp;B575</f>
        <v>SAIB Regional</v>
      </c>
    </row>
    <row r="576" spans="1:12" x14ac:dyDescent="0.25">
      <c r="A576" s="58"/>
      <c r="B576" s="2" t="s">
        <v>52</v>
      </c>
      <c r="C576" s="75"/>
      <c r="D576" s="76"/>
      <c r="E576" s="76"/>
      <c r="F576" s="76"/>
      <c r="G576" s="76"/>
      <c r="H576" s="76"/>
      <c r="I576" s="78"/>
      <c r="J576" s="78"/>
      <c r="L576" s="71" t="str">
        <f>C568&amp;B576</f>
        <v>SAIB Local</v>
      </c>
    </row>
    <row r="577" spans="1:12" ht="25.5" x14ac:dyDescent="0.25">
      <c r="A577" s="58"/>
      <c r="B577" s="2" t="s">
        <v>53</v>
      </c>
      <c r="C577" s="75"/>
      <c r="D577" s="76"/>
      <c r="E577" s="76"/>
      <c r="F577" s="76"/>
      <c r="G577" s="76"/>
      <c r="H577" s="76"/>
      <c r="I577" s="78"/>
      <c r="J577" s="78"/>
      <c r="L577" s="71" t="str">
        <f>C568&amp;B577</f>
        <v>Desagregación compartida del bucle local</v>
      </c>
    </row>
    <row r="578" spans="1:12" x14ac:dyDescent="0.25">
      <c r="A578" s="58"/>
      <c r="B578" s="2" t="s">
        <v>54</v>
      </c>
      <c r="C578" s="75"/>
      <c r="D578" s="76"/>
      <c r="E578" s="76"/>
      <c r="F578" s="76"/>
      <c r="G578" s="76"/>
      <c r="H578" s="76"/>
      <c r="I578" s="78"/>
      <c r="J578" s="78"/>
      <c r="L578" s="71" t="str">
        <f>C568&amp;B578</f>
        <v>Desagregación total del bucle local</v>
      </c>
    </row>
    <row r="579" spans="1:12" x14ac:dyDescent="0.25">
      <c r="A579" s="58"/>
      <c r="B579" s="2" t="s">
        <v>55</v>
      </c>
      <c r="C579" s="75"/>
      <c r="D579" s="76"/>
      <c r="E579" s="76"/>
      <c r="F579" s="76"/>
      <c r="G579" s="76"/>
      <c r="H579" s="76"/>
      <c r="I579" s="78"/>
      <c r="J579" s="78"/>
      <c r="L579" s="71" t="str">
        <f>C568&amp;B579</f>
        <v>Desagregación virtual del bucle local</v>
      </c>
    </row>
    <row r="580" spans="1:12" x14ac:dyDescent="0.25">
      <c r="A580" s="58"/>
      <c r="C580" s="80"/>
      <c r="D580" s="80"/>
      <c r="E580" s="80"/>
      <c r="F580" s="80"/>
      <c r="G580" s="80"/>
      <c r="H580" s="80"/>
      <c r="I580" s="80"/>
      <c r="J580" s="80"/>
    </row>
    <row r="581" spans="1:12" x14ac:dyDescent="0.25">
      <c r="A581" s="58"/>
      <c r="B581" s="79"/>
    </row>
    <row r="582" spans="1:12" x14ac:dyDescent="0.25">
      <c r="A582" s="58">
        <f>A568+1</f>
        <v>42</v>
      </c>
      <c r="B582" s="65" t="s">
        <v>0</v>
      </c>
      <c r="C582" s="66"/>
      <c r="D582" s="67"/>
      <c r="E582" s="67"/>
      <c r="F582" s="67"/>
      <c r="G582" s="67"/>
      <c r="H582" s="67"/>
      <c r="I582" s="67"/>
      <c r="J582" s="67"/>
    </row>
    <row r="583" spans="1:12" x14ac:dyDescent="0.25">
      <c r="A583" s="58"/>
      <c r="B583" s="67"/>
      <c r="C583" s="67"/>
      <c r="D583" s="67"/>
      <c r="E583" s="67"/>
      <c r="F583" s="67"/>
      <c r="G583" s="67"/>
      <c r="H583" s="67"/>
      <c r="I583" s="67"/>
      <c r="J583" s="67"/>
    </row>
    <row r="584" spans="1:12" x14ac:dyDescent="0.25">
      <c r="A584" s="58"/>
      <c r="B584" s="68" t="s">
        <v>16</v>
      </c>
      <c r="C584" s="69"/>
      <c r="D584" s="69"/>
      <c r="E584" s="69"/>
      <c r="F584" s="69"/>
      <c r="G584" s="69"/>
      <c r="H584" s="69"/>
      <c r="I584" s="69"/>
      <c r="J584" s="69"/>
    </row>
    <row r="585" spans="1:12" x14ac:dyDescent="0.25">
      <c r="A585" s="58"/>
      <c r="C585" s="67"/>
      <c r="D585" s="67"/>
      <c r="E585" s="67"/>
      <c r="F585" s="67"/>
      <c r="G585" s="67"/>
      <c r="H585" s="67"/>
      <c r="I585" s="67"/>
      <c r="J585" s="67"/>
    </row>
    <row r="586" spans="1:12" x14ac:dyDescent="0.25">
      <c r="A586" s="58"/>
      <c r="B586" s="67"/>
      <c r="C586" s="67"/>
      <c r="D586" s="67"/>
      <c r="E586" s="67"/>
      <c r="F586" s="67"/>
      <c r="G586" s="67"/>
      <c r="H586" s="67"/>
      <c r="I586" s="67"/>
      <c r="J586" s="67"/>
    </row>
    <row r="587" spans="1:12" ht="38.25" x14ac:dyDescent="0.25">
      <c r="A587" s="58"/>
      <c r="B587" s="70"/>
      <c r="C587" s="1" t="s">
        <v>2</v>
      </c>
      <c r="D587" s="1" t="s">
        <v>4</v>
      </c>
      <c r="E587" s="1" t="s">
        <v>5</v>
      </c>
      <c r="F587" s="1" t="s">
        <v>6</v>
      </c>
      <c r="G587" s="1" t="s">
        <v>7</v>
      </c>
      <c r="H587" s="1" t="s">
        <v>8</v>
      </c>
      <c r="I587" s="1" t="s">
        <v>9</v>
      </c>
      <c r="J587" s="1" t="s">
        <v>3</v>
      </c>
      <c r="L587" s="71"/>
    </row>
    <row r="588" spans="1:12" x14ac:dyDescent="0.25">
      <c r="A588" s="58"/>
      <c r="B588" s="2" t="s">
        <v>50</v>
      </c>
      <c r="C588" s="75"/>
      <c r="D588" s="76"/>
      <c r="E588" s="76"/>
      <c r="F588" s="77"/>
      <c r="G588" s="76"/>
      <c r="H588" s="76"/>
      <c r="I588" s="78"/>
      <c r="J588" s="78"/>
      <c r="L588" s="71" t="str">
        <f>C582&amp;B588</f>
        <v>SAIB Nacional</v>
      </c>
    </row>
    <row r="589" spans="1:12" x14ac:dyDescent="0.25">
      <c r="A589" s="58"/>
      <c r="B589" s="2" t="s">
        <v>51</v>
      </c>
      <c r="C589" s="75"/>
      <c r="D589" s="76"/>
      <c r="E589" s="76"/>
      <c r="F589" s="77"/>
      <c r="G589" s="76"/>
      <c r="H589" s="76"/>
      <c r="I589" s="78"/>
      <c r="J589" s="78"/>
      <c r="L589" s="71" t="str">
        <f>C582&amp;B589</f>
        <v>SAIB Regional</v>
      </c>
    </row>
    <row r="590" spans="1:12" x14ac:dyDescent="0.25">
      <c r="A590" s="58"/>
      <c r="B590" s="2" t="s">
        <v>52</v>
      </c>
      <c r="C590" s="75"/>
      <c r="D590" s="76"/>
      <c r="E590" s="76"/>
      <c r="F590" s="76"/>
      <c r="G590" s="76"/>
      <c r="H590" s="76"/>
      <c r="I590" s="78"/>
      <c r="J590" s="78"/>
      <c r="L590" s="71" t="str">
        <f>C582&amp;B590</f>
        <v>SAIB Local</v>
      </c>
    </row>
    <row r="591" spans="1:12" ht="25.5" x14ac:dyDescent="0.25">
      <c r="A591" s="58"/>
      <c r="B591" s="2" t="s">
        <v>53</v>
      </c>
      <c r="C591" s="75"/>
      <c r="D591" s="76"/>
      <c r="E591" s="76"/>
      <c r="F591" s="76"/>
      <c r="G591" s="76"/>
      <c r="H591" s="76"/>
      <c r="I591" s="78"/>
      <c r="J591" s="78"/>
      <c r="L591" s="71" t="str">
        <f>C582&amp;B591</f>
        <v>Desagregación compartida del bucle local</v>
      </c>
    </row>
    <row r="592" spans="1:12" x14ac:dyDescent="0.25">
      <c r="A592" s="58"/>
      <c r="B592" s="2" t="s">
        <v>54</v>
      </c>
      <c r="C592" s="75"/>
      <c r="D592" s="76"/>
      <c r="E592" s="76"/>
      <c r="F592" s="76"/>
      <c r="G592" s="76"/>
      <c r="H592" s="76"/>
      <c r="I592" s="78"/>
      <c r="J592" s="78"/>
      <c r="L592" s="71" t="str">
        <f>C582&amp;B592</f>
        <v>Desagregación total del bucle local</v>
      </c>
    </row>
    <row r="593" spans="1:12" x14ac:dyDescent="0.25">
      <c r="A593" s="58"/>
      <c r="B593" s="2" t="s">
        <v>55</v>
      </c>
      <c r="C593" s="75"/>
      <c r="D593" s="76"/>
      <c r="E593" s="76"/>
      <c r="F593" s="76"/>
      <c r="G593" s="76"/>
      <c r="H593" s="76"/>
      <c r="I593" s="78"/>
      <c r="J593" s="78"/>
      <c r="L593" s="71" t="str">
        <f>C582&amp;B593</f>
        <v>Desagregación virtual del bucle local</v>
      </c>
    </row>
    <row r="594" spans="1:12" x14ac:dyDescent="0.25">
      <c r="A594" s="58"/>
      <c r="C594" s="80"/>
      <c r="D594" s="80"/>
      <c r="E594" s="80"/>
      <c r="F594" s="80"/>
      <c r="G594" s="80"/>
      <c r="H594" s="80"/>
      <c r="I594" s="80"/>
      <c r="J594" s="80"/>
    </row>
    <row r="595" spans="1:12" x14ac:dyDescent="0.25">
      <c r="A595" s="58"/>
      <c r="B595" s="79"/>
    </row>
    <row r="596" spans="1:12" x14ac:dyDescent="0.25">
      <c r="A596" s="58">
        <f>A582+1</f>
        <v>43</v>
      </c>
      <c r="B596" s="65" t="s">
        <v>0</v>
      </c>
      <c r="C596" s="66"/>
      <c r="D596" s="67"/>
      <c r="E596" s="67"/>
      <c r="F596" s="67"/>
      <c r="G596" s="67"/>
      <c r="H596" s="67"/>
      <c r="I596" s="67"/>
      <c r="J596" s="67"/>
    </row>
    <row r="597" spans="1:12" x14ac:dyDescent="0.25">
      <c r="A597" s="58"/>
      <c r="B597" s="67"/>
      <c r="C597" s="67"/>
      <c r="D597" s="67"/>
      <c r="E597" s="67"/>
      <c r="F597" s="67"/>
      <c r="G597" s="67"/>
      <c r="H597" s="67"/>
      <c r="I597" s="67"/>
      <c r="J597" s="67"/>
    </row>
    <row r="598" spans="1:12" x14ac:dyDescent="0.25">
      <c r="A598" s="58"/>
      <c r="B598" s="68" t="s">
        <v>16</v>
      </c>
      <c r="C598" s="69"/>
      <c r="D598" s="69"/>
      <c r="E598" s="69"/>
      <c r="F598" s="69"/>
      <c r="G598" s="69"/>
      <c r="H598" s="69"/>
      <c r="I598" s="69"/>
      <c r="J598" s="69"/>
    </row>
    <row r="599" spans="1:12" x14ac:dyDescent="0.25">
      <c r="A599" s="58"/>
      <c r="C599" s="67"/>
      <c r="D599" s="67"/>
      <c r="E599" s="67"/>
      <c r="F599" s="67"/>
      <c r="G599" s="67"/>
      <c r="H599" s="67"/>
      <c r="I599" s="67"/>
      <c r="J599" s="67"/>
    </row>
    <row r="600" spans="1:12" x14ac:dyDescent="0.25">
      <c r="A600" s="58"/>
      <c r="B600" s="67"/>
      <c r="C600" s="67"/>
      <c r="D600" s="67"/>
      <c r="E600" s="67"/>
      <c r="F600" s="67"/>
      <c r="G600" s="67"/>
      <c r="H600" s="67"/>
      <c r="I600" s="67"/>
      <c r="J600" s="67"/>
    </row>
    <row r="601" spans="1:12" ht="38.25" x14ac:dyDescent="0.25">
      <c r="A601" s="58"/>
      <c r="B601" s="70"/>
      <c r="C601" s="1" t="s">
        <v>2</v>
      </c>
      <c r="D601" s="1" t="s">
        <v>4</v>
      </c>
      <c r="E601" s="1" t="s">
        <v>5</v>
      </c>
      <c r="F601" s="1" t="s">
        <v>6</v>
      </c>
      <c r="G601" s="1" t="s">
        <v>7</v>
      </c>
      <c r="H601" s="1" t="s">
        <v>8</v>
      </c>
      <c r="I601" s="1" t="s">
        <v>9</v>
      </c>
      <c r="J601" s="1" t="s">
        <v>3</v>
      </c>
      <c r="L601" s="71"/>
    </row>
    <row r="602" spans="1:12" x14ac:dyDescent="0.25">
      <c r="A602" s="58"/>
      <c r="B602" s="2" t="s">
        <v>50</v>
      </c>
      <c r="C602" s="75"/>
      <c r="D602" s="76"/>
      <c r="E602" s="76"/>
      <c r="F602" s="77"/>
      <c r="G602" s="76"/>
      <c r="H602" s="76"/>
      <c r="I602" s="78"/>
      <c r="J602" s="78"/>
      <c r="L602" s="71" t="str">
        <f>C596&amp;B602</f>
        <v>SAIB Nacional</v>
      </c>
    </row>
    <row r="603" spans="1:12" x14ac:dyDescent="0.25">
      <c r="A603" s="58"/>
      <c r="B603" s="2" t="s">
        <v>51</v>
      </c>
      <c r="C603" s="75"/>
      <c r="D603" s="76"/>
      <c r="E603" s="76"/>
      <c r="F603" s="77"/>
      <c r="G603" s="76"/>
      <c r="H603" s="76"/>
      <c r="I603" s="78"/>
      <c r="J603" s="78"/>
      <c r="L603" s="71" t="str">
        <f>C596&amp;B603</f>
        <v>SAIB Regional</v>
      </c>
    </row>
    <row r="604" spans="1:12" x14ac:dyDescent="0.25">
      <c r="A604" s="58"/>
      <c r="B604" s="2" t="s">
        <v>52</v>
      </c>
      <c r="C604" s="75"/>
      <c r="D604" s="76"/>
      <c r="E604" s="76"/>
      <c r="F604" s="76"/>
      <c r="G604" s="76"/>
      <c r="H604" s="76"/>
      <c r="I604" s="78"/>
      <c r="J604" s="78"/>
      <c r="L604" s="71" t="str">
        <f>C596&amp;B604</f>
        <v>SAIB Local</v>
      </c>
    </row>
    <row r="605" spans="1:12" ht="25.5" x14ac:dyDescent="0.25">
      <c r="A605" s="58"/>
      <c r="B605" s="2" t="s">
        <v>53</v>
      </c>
      <c r="C605" s="75"/>
      <c r="D605" s="76"/>
      <c r="E605" s="76"/>
      <c r="F605" s="76"/>
      <c r="G605" s="76"/>
      <c r="H605" s="76"/>
      <c r="I605" s="78"/>
      <c r="J605" s="78"/>
      <c r="L605" s="71" t="str">
        <f>C596&amp;B605</f>
        <v>Desagregación compartida del bucle local</v>
      </c>
    </row>
    <row r="606" spans="1:12" x14ac:dyDescent="0.25">
      <c r="A606" s="58"/>
      <c r="B606" s="2" t="s">
        <v>54</v>
      </c>
      <c r="C606" s="75"/>
      <c r="D606" s="76"/>
      <c r="E606" s="76"/>
      <c r="F606" s="76"/>
      <c r="G606" s="76"/>
      <c r="H606" s="76"/>
      <c r="I606" s="78"/>
      <c r="J606" s="78"/>
      <c r="L606" s="71" t="str">
        <f>C596&amp;B606</f>
        <v>Desagregación total del bucle local</v>
      </c>
    </row>
    <row r="607" spans="1:12" x14ac:dyDescent="0.25">
      <c r="A607" s="58"/>
      <c r="B607" s="2" t="s">
        <v>55</v>
      </c>
      <c r="C607" s="75"/>
      <c r="D607" s="76"/>
      <c r="E607" s="76"/>
      <c r="F607" s="76"/>
      <c r="G607" s="76"/>
      <c r="H607" s="76"/>
      <c r="I607" s="78"/>
      <c r="J607" s="78"/>
      <c r="L607" s="71" t="str">
        <f>C596&amp;B607</f>
        <v>Desagregación virtual del bucle local</v>
      </c>
    </row>
    <row r="608" spans="1:12" x14ac:dyDescent="0.25">
      <c r="A608" s="58"/>
      <c r="C608" s="80"/>
      <c r="D608" s="80"/>
      <c r="E608" s="80"/>
      <c r="F608" s="80"/>
      <c r="G608" s="80"/>
      <c r="H608" s="80"/>
      <c r="I608" s="80"/>
      <c r="J608" s="80"/>
    </row>
    <row r="609" spans="1:12" x14ac:dyDescent="0.25">
      <c r="A609" s="58"/>
      <c r="B609" s="79"/>
    </row>
    <row r="610" spans="1:12" x14ac:dyDescent="0.25">
      <c r="A610" s="58">
        <f>A596+1</f>
        <v>44</v>
      </c>
      <c r="B610" s="65" t="s">
        <v>0</v>
      </c>
      <c r="C610" s="66"/>
      <c r="D610" s="67"/>
      <c r="E610" s="67"/>
      <c r="F610" s="67"/>
      <c r="G610" s="67"/>
      <c r="H610" s="67"/>
      <c r="I610" s="67"/>
      <c r="J610" s="67"/>
    </row>
    <row r="611" spans="1:12" x14ac:dyDescent="0.25">
      <c r="A611" s="58"/>
      <c r="B611" s="67"/>
      <c r="C611" s="67"/>
      <c r="D611" s="67"/>
      <c r="E611" s="67"/>
      <c r="F611" s="67"/>
      <c r="G611" s="67"/>
      <c r="H611" s="67"/>
      <c r="I611" s="67"/>
      <c r="J611" s="67"/>
    </row>
    <row r="612" spans="1:12" x14ac:dyDescent="0.25">
      <c r="A612" s="58"/>
      <c r="B612" s="68" t="s">
        <v>16</v>
      </c>
      <c r="C612" s="69"/>
      <c r="D612" s="69"/>
      <c r="E612" s="69"/>
      <c r="F612" s="69"/>
      <c r="G612" s="69"/>
      <c r="H612" s="69"/>
      <c r="I612" s="69"/>
      <c r="J612" s="69"/>
    </row>
    <row r="613" spans="1:12" x14ac:dyDescent="0.25">
      <c r="A613" s="58"/>
      <c r="C613" s="67"/>
      <c r="D613" s="67"/>
      <c r="E613" s="67"/>
      <c r="F613" s="67"/>
      <c r="G613" s="67"/>
      <c r="H613" s="67"/>
      <c r="I613" s="67"/>
      <c r="J613" s="67"/>
    </row>
    <row r="614" spans="1:12" x14ac:dyDescent="0.25">
      <c r="A614" s="58"/>
      <c r="B614" s="67"/>
      <c r="C614" s="67"/>
      <c r="D614" s="67"/>
      <c r="E614" s="67"/>
      <c r="F614" s="67"/>
      <c r="G614" s="67"/>
      <c r="H614" s="67"/>
      <c r="I614" s="67"/>
      <c r="J614" s="67"/>
    </row>
    <row r="615" spans="1:12" ht="38.25" x14ac:dyDescent="0.25">
      <c r="A615" s="58"/>
      <c r="B615" s="70"/>
      <c r="C615" s="1" t="s">
        <v>2</v>
      </c>
      <c r="D615" s="1" t="s">
        <v>4</v>
      </c>
      <c r="E615" s="1" t="s">
        <v>5</v>
      </c>
      <c r="F615" s="1" t="s">
        <v>6</v>
      </c>
      <c r="G615" s="1" t="s">
        <v>7</v>
      </c>
      <c r="H615" s="1" t="s">
        <v>8</v>
      </c>
      <c r="I615" s="1" t="s">
        <v>9</v>
      </c>
      <c r="J615" s="1" t="s">
        <v>3</v>
      </c>
      <c r="L615" s="71"/>
    </row>
    <row r="616" spans="1:12" x14ac:dyDescent="0.25">
      <c r="A616" s="58"/>
      <c r="B616" s="2" t="s">
        <v>50</v>
      </c>
      <c r="C616" s="75"/>
      <c r="D616" s="76"/>
      <c r="E616" s="76"/>
      <c r="F616" s="77"/>
      <c r="G616" s="76"/>
      <c r="H616" s="76"/>
      <c r="I616" s="78"/>
      <c r="J616" s="78"/>
      <c r="L616" s="71" t="str">
        <f>C610&amp;B616</f>
        <v>SAIB Nacional</v>
      </c>
    </row>
    <row r="617" spans="1:12" x14ac:dyDescent="0.25">
      <c r="A617" s="58"/>
      <c r="B617" s="2" t="s">
        <v>51</v>
      </c>
      <c r="C617" s="75"/>
      <c r="D617" s="76"/>
      <c r="E617" s="76"/>
      <c r="F617" s="77"/>
      <c r="G617" s="76"/>
      <c r="H617" s="76"/>
      <c r="I617" s="78"/>
      <c r="J617" s="78"/>
      <c r="L617" s="71" t="str">
        <f>C610&amp;B617</f>
        <v>SAIB Regional</v>
      </c>
    </row>
    <row r="618" spans="1:12" x14ac:dyDescent="0.25">
      <c r="A618" s="58"/>
      <c r="B618" s="2" t="s">
        <v>52</v>
      </c>
      <c r="C618" s="75"/>
      <c r="D618" s="76"/>
      <c r="E618" s="76"/>
      <c r="F618" s="76"/>
      <c r="G618" s="76"/>
      <c r="H618" s="76"/>
      <c r="I618" s="78"/>
      <c r="J618" s="78"/>
      <c r="L618" s="71" t="str">
        <f>C610&amp;B618</f>
        <v>SAIB Local</v>
      </c>
    </row>
    <row r="619" spans="1:12" ht="25.5" x14ac:dyDescent="0.25">
      <c r="A619" s="58"/>
      <c r="B619" s="2" t="s">
        <v>53</v>
      </c>
      <c r="C619" s="75"/>
      <c r="D619" s="76"/>
      <c r="E619" s="76"/>
      <c r="F619" s="76"/>
      <c r="G619" s="76"/>
      <c r="H619" s="76"/>
      <c r="I619" s="78"/>
      <c r="J619" s="78"/>
      <c r="L619" s="71" t="str">
        <f>C610&amp;B619</f>
        <v>Desagregación compartida del bucle local</v>
      </c>
    </row>
    <row r="620" spans="1:12" x14ac:dyDescent="0.25">
      <c r="A620" s="58"/>
      <c r="B620" s="2" t="s">
        <v>54</v>
      </c>
      <c r="C620" s="75"/>
      <c r="D620" s="76"/>
      <c r="E620" s="76"/>
      <c r="F620" s="76"/>
      <c r="G620" s="76"/>
      <c r="H620" s="76"/>
      <c r="I620" s="78"/>
      <c r="J620" s="78"/>
      <c r="L620" s="71" t="str">
        <f>C610&amp;B620</f>
        <v>Desagregación total del bucle local</v>
      </c>
    </row>
    <row r="621" spans="1:12" x14ac:dyDescent="0.25">
      <c r="A621" s="58"/>
      <c r="B621" s="2" t="s">
        <v>55</v>
      </c>
      <c r="C621" s="75"/>
      <c r="D621" s="76"/>
      <c r="E621" s="76"/>
      <c r="F621" s="76"/>
      <c r="G621" s="76"/>
      <c r="H621" s="76"/>
      <c r="I621" s="78"/>
      <c r="J621" s="78"/>
      <c r="L621" s="71" t="str">
        <f>C610&amp;B621</f>
        <v>Desagregación virtual del bucle local</v>
      </c>
    </row>
    <row r="622" spans="1:12" x14ac:dyDescent="0.25">
      <c r="A622" s="58"/>
      <c r="C622" s="80"/>
      <c r="D622" s="80"/>
      <c r="E622" s="80"/>
      <c r="F622" s="80"/>
      <c r="G622" s="80"/>
      <c r="H622" s="80"/>
      <c r="I622" s="80"/>
      <c r="J622" s="80"/>
    </row>
    <row r="623" spans="1:12" x14ac:dyDescent="0.25">
      <c r="A623" s="58"/>
      <c r="B623" s="79"/>
    </row>
    <row r="624" spans="1:12" x14ac:dyDescent="0.25">
      <c r="A624" s="58">
        <f>A610+1</f>
        <v>45</v>
      </c>
      <c r="B624" s="65" t="s">
        <v>0</v>
      </c>
      <c r="C624" s="66"/>
      <c r="D624" s="67"/>
      <c r="E624" s="67"/>
      <c r="F624" s="67"/>
      <c r="G624" s="67"/>
      <c r="H624" s="67"/>
      <c r="I624" s="67"/>
      <c r="J624" s="67"/>
    </row>
    <row r="625" spans="1:12" x14ac:dyDescent="0.25">
      <c r="A625" s="58"/>
      <c r="B625" s="67"/>
      <c r="C625" s="67"/>
      <c r="D625" s="67"/>
      <c r="E625" s="67"/>
      <c r="F625" s="67"/>
      <c r="G625" s="67"/>
      <c r="H625" s="67"/>
      <c r="I625" s="67"/>
      <c r="J625" s="67"/>
    </row>
    <row r="626" spans="1:12" x14ac:dyDescent="0.25">
      <c r="A626" s="58"/>
      <c r="B626" s="68" t="s">
        <v>16</v>
      </c>
      <c r="C626" s="69"/>
      <c r="D626" s="69"/>
      <c r="E626" s="69"/>
      <c r="F626" s="69"/>
      <c r="G626" s="69"/>
      <c r="H626" s="69"/>
      <c r="I626" s="69"/>
      <c r="J626" s="69"/>
    </row>
    <row r="627" spans="1:12" x14ac:dyDescent="0.25">
      <c r="A627" s="58"/>
      <c r="C627" s="67"/>
      <c r="D627" s="67"/>
      <c r="E627" s="67"/>
      <c r="F627" s="67"/>
      <c r="G627" s="67"/>
      <c r="H627" s="67"/>
      <c r="I627" s="67"/>
      <c r="J627" s="67"/>
    </row>
    <row r="628" spans="1:12" x14ac:dyDescent="0.25">
      <c r="A628" s="58"/>
      <c r="B628" s="67"/>
      <c r="C628" s="67"/>
      <c r="D628" s="67"/>
      <c r="E628" s="67"/>
      <c r="F628" s="67"/>
      <c r="G628" s="67"/>
      <c r="H628" s="67"/>
      <c r="I628" s="67"/>
      <c r="J628" s="67"/>
    </row>
    <row r="629" spans="1:12" ht="38.25" x14ac:dyDescent="0.25">
      <c r="A629" s="58"/>
      <c r="B629" s="70"/>
      <c r="C629" s="1" t="s">
        <v>2</v>
      </c>
      <c r="D629" s="1" t="s">
        <v>4</v>
      </c>
      <c r="E629" s="1" t="s">
        <v>5</v>
      </c>
      <c r="F629" s="1" t="s">
        <v>6</v>
      </c>
      <c r="G629" s="1" t="s">
        <v>7</v>
      </c>
      <c r="H629" s="1" t="s">
        <v>8</v>
      </c>
      <c r="I629" s="1" t="s">
        <v>9</v>
      </c>
      <c r="J629" s="1" t="s">
        <v>3</v>
      </c>
      <c r="L629" s="71"/>
    </row>
    <row r="630" spans="1:12" x14ac:dyDescent="0.25">
      <c r="A630" s="58"/>
      <c r="B630" s="2" t="s">
        <v>50</v>
      </c>
      <c r="C630" s="75"/>
      <c r="D630" s="76"/>
      <c r="E630" s="76"/>
      <c r="F630" s="77"/>
      <c r="G630" s="76"/>
      <c r="H630" s="76"/>
      <c r="I630" s="78"/>
      <c r="J630" s="78"/>
      <c r="L630" s="71" t="str">
        <f>C624&amp;B630</f>
        <v>SAIB Nacional</v>
      </c>
    </row>
    <row r="631" spans="1:12" x14ac:dyDescent="0.25">
      <c r="A631" s="58"/>
      <c r="B631" s="2" t="s">
        <v>51</v>
      </c>
      <c r="C631" s="75"/>
      <c r="D631" s="76"/>
      <c r="E631" s="76"/>
      <c r="F631" s="77"/>
      <c r="G631" s="76"/>
      <c r="H631" s="76"/>
      <c r="I631" s="78"/>
      <c r="J631" s="78"/>
      <c r="L631" s="71" t="str">
        <f>C624&amp;B631</f>
        <v>SAIB Regional</v>
      </c>
    </row>
    <row r="632" spans="1:12" x14ac:dyDescent="0.25">
      <c r="A632" s="58"/>
      <c r="B632" s="2" t="s">
        <v>52</v>
      </c>
      <c r="C632" s="75"/>
      <c r="D632" s="76"/>
      <c r="E632" s="76"/>
      <c r="F632" s="76"/>
      <c r="G632" s="76"/>
      <c r="H632" s="76"/>
      <c r="I632" s="78"/>
      <c r="J632" s="78"/>
      <c r="L632" s="71" t="str">
        <f>C624&amp;B632</f>
        <v>SAIB Local</v>
      </c>
    </row>
    <row r="633" spans="1:12" ht="25.5" x14ac:dyDescent="0.25">
      <c r="A633" s="58"/>
      <c r="B633" s="2" t="s">
        <v>53</v>
      </c>
      <c r="C633" s="75"/>
      <c r="D633" s="76"/>
      <c r="E633" s="76"/>
      <c r="F633" s="76"/>
      <c r="G633" s="76"/>
      <c r="H633" s="76"/>
      <c r="I633" s="78"/>
      <c r="J633" s="78"/>
      <c r="L633" s="71" t="str">
        <f>C624&amp;B633</f>
        <v>Desagregación compartida del bucle local</v>
      </c>
    </row>
    <row r="634" spans="1:12" x14ac:dyDescent="0.25">
      <c r="A634" s="58"/>
      <c r="B634" s="2" t="s">
        <v>54</v>
      </c>
      <c r="C634" s="75"/>
      <c r="D634" s="76"/>
      <c r="E634" s="76"/>
      <c r="F634" s="76"/>
      <c r="G634" s="76"/>
      <c r="H634" s="76"/>
      <c r="I634" s="78"/>
      <c r="J634" s="78"/>
      <c r="L634" s="71" t="str">
        <f>C624&amp;B634</f>
        <v>Desagregación total del bucle local</v>
      </c>
    </row>
    <row r="635" spans="1:12" x14ac:dyDescent="0.25">
      <c r="A635" s="58"/>
      <c r="B635" s="2" t="s">
        <v>55</v>
      </c>
      <c r="C635" s="75"/>
      <c r="D635" s="76"/>
      <c r="E635" s="76"/>
      <c r="F635" s="76"/>
      <c r="G635" s="76"/>
      <c r="H635" s="76"/>
      <c r="I635" s="78"/>
      <c r="J635" s="78"/>
      <c r="L635" s="71" t="str">
        <f>C624&amp;B635</f>
        <v>Desagregación virtual del bucle local</v>
      </c>
    </row>
    <row r="636" spans="1:12" x14ac:dyDescent="0.25">
      <c r="A636" s="58"/>
      <c r="C636" s="80"/>
      <c r="D636" s="80"/>
      <c r="E636" s="80"/>
      <c r="F636" s="80"/>
      <c r="G636" s="80"/>
      <c r="H636" s="80"/>
      <c r="I636" s="80"/>
      <c r="J636" s="80"/>
    </row>
    <row r="637" spans="1:12" x14ac:dyDescent="0.25">
      <c r="A637" s="58"/>
      <c r="B637" s="79"/>
    </row>
    <row r="638" spans="1:12" x14ac:dyDescent="0.25">
      <c r="A638" s="58">
        <f>A624+1</f>
        <v>46</v>
      </c>
      <c r="B638" s="65" t="s">
        <v>0</v>
      </c>
      <c r="C638" s="66"/>
      <c r="D638" s="67"/>
      <c r="E638" s="67"/>
      <c r="F638" s="67"/>
      <c r="G638" s="67"/>
      <c r="H638" s="67"/>
      <c r="I638" s="67"/>
      <c r="J638" s="67"/>
    </row>
    <row r="639" spans="1:12" x14ac:dyDescent="0.25">
      <c r="A639" s="58"/>
      <c r="B639" s="67"/>
      <c r="C639" s="67"/>
      <c r="D639" s="67"/>
      <c r="E639" s="67"/>
      <c r="F639" s="67"/>
      <c r="G639" s="67"/>
      <c r="H639" s="67"/>
      <c r="I639" s="67"/>
      <c r="J639" s="67"/>
    </row>
    <row r="640" spans="1:12" x14ac:dyDescent="0.25">
      <c r="A640" s="58"/>
      <c r="B640" s="68" t="s">
        <v>16</v>
      </c>
      <c r="C640" s="69"/>
      <c r="D640" s="69"/>
      <c r="E640" s="69"/>
      <c r="F640" s="69"/>
      <c r="G640" s="69"/>
      <c r="H640" s="69"/>
      <c r="I640" s="69"/>
      <c r="J640" s="69"/>
    </row>
    <row r="641" spans="1:12" x14ac:dyDescent="0.25">
      <c r="A641" s="58"/>
      <c r="C641" s="67"/>
      <c r="D641" s="67"/>
      <c r="E641" s="67"/>
      <c r="F641" s="67"/>
      <c r="G641" s="67"/>
      <c r="H641" s="67"/>
      <c r="I641" s="67"/>
      <c r="J641" s="67"/>
    </row>
    <row r="642" spans="1:12" x14ac:dyDescent="0.25">
      <c r="A642" s="58"/>
      <c r="B642" s="67"/>
      <c r="C642" s="67"/>
      <c r="D642" s="67"/>
      <c r="E642" s="67"/>
      <c r="F642" s="67"/>
      <c r="G642" s="67"/>
      <c r="H642" s="67"/>
      <c r="I642" s="67"/>
      <c r="J642" s="67"/>
    </row>
    <row r="643" spans="1:12" ht="38.25" x14ac:dyDescent="0.25">
      <c r="A643" s="58"/>
      <c r="B643" s="70"/>
      <c r="C643" s="1" t="s">
        <v>2</v>
      </c>
      <c r="D643" s="1" t="s">
        <v>4</v>
      </c>
      <c r="E643" s="1" t="s">
        <v>5</v>
      </c>
      <c r="F643" s="1" t="s">
        <v>6</v>
      </c>
      <c r="G643" s="1" t="s">
        <v>7</v>
      </c>
      <c r="H643" s="1" t="s">
        <v>8</v>
      </c>
      <c r="I643" s="1" t="s">
        <v>9</v>
      </c>
      <c r="J643" s="1" t="s">
        <v>3</v>
      </c>
      <c r="L643" s="71"/>
    </row>
    <row r="644" spans="1:12" x14ac:dyDescent="0.25">
      <c r="A644" s="58"/>
      <c r="B644" s="2" t="s">
        <v>50</v>
      </c>
      <c r="C644" s="75"/>
      <c r="D644" s="76"/>
      <c r="E644" s="76"/>
      <c r="F644" s="77"/>
      <c r="G644" s="76"/>
      <c r="H644" s="76"/>
      <c r="I644" s="78"/>
      <c r="J644" s="78"/>
      <c r="L644" s="71" t="str">
        <f>C638&amp;B644</f>
        <v>SAIB Nacional</v>
      </c>
    </row>
    <row r="645" spans="1:12" x14ac:dyDescent="0.25">
      <c r="A645" s="58"/>
      <c r="B645" s="2" t="s">
        <v>51</v>
      </c>
      <c r="C645" s="75"/>
      <c r="D645" s="76"/>
      <c r="E645" s="76"/>
      <c r="F645" s="77"/>
      <c r="G645" s="76"/>
      <c r="H645" s="76"/>
      <c r="I645" s="78"/>
      <c r="J645" s="78"/>
      <c r="L645" s="71" t="str">
        <f>C638&amp;B645</f>
        <v>SAIB Regional</v>
      </c>
    </row>
    <row r="646" spans="1:12" x14ac:dyDescent="0.25">
      <c r="A646" s="58"/>
      <c r="B646" s="2" t="s">
        <v>52</v>
      </c>
      <c r="C646" s="75"/>
      <c r="D646" s="76"/>
      <c r="E646" s="76"/>
      <c r="F646" s="76"/>
      <c r="G646" s="76"/>
      <c r="H646" s="76"/>
      <c r="I646" s="78"/>
      <c r="J646" s="78"/>
      <c r="L646" s="71" t="str">
        <f>C638&amp;B646</f>
        <v>SAIB Local</v>
      </c>
    </row>
    <row r="647" spans="1:12" ht="25.5" x14ac:dyDescent="0.25">
      <c r="A647" s="58"/>
      <c r="B647" s="2" t="s">
        <v>53</v>
      </c>
      <c r="C647" s="75"/>
      <c r="D647" s="76"/>
      <c r="E647" s="76"/>
      <c r="F647" s="76"/>
      <c r="G647" s="76"/>
      <c r="H647" s="76"/>
      <c r="I647" s="78"/>
      <c r="J647" s="78"/>
      <c r="L647" s="71" t="str">
        <f>C638&amp;B647</f>
        <v>Desagregación compartida del bucle local</v>
      </c>
    </row>
    <row r="648" spans="1:12" x14ac:dyDescent="0.25">
      <c r="A648" s="58"/>
      <c r="B648" s="2" t="s">
        <v>54</v>
      </c>
      <c r="C648" s="75"/>
      <c r="D648" s="76"/>
      <c r="E648" s="76"/>
      <c r="F648" s="76"/>
      <c r="G648" s="76"/>
      <c r="H648" s="76"/>
      <c r="I648" s="78"/>
      <c r="J648" s="78"/>
      <c r="L648" s="71" t="str">
        <f>C638&amp;B648</f>
        <v>Desagregación total del bucle local</v>
      </c>
    </row>
    <row r="649" spans="1:12" x14ac:dyDescent="0.25">
      <c r="A649" s="58"/>
      <c r="B649" s="2" t="s">
        <v>55</v>
      </c>
      <c r="C649" s="75"/>
      <c r="D649" s="76"/>
      <c r="E649" s="76"/>
      <c r="F649" s="76"/>
      <c r="G649" s="76"/>
      <c r="H649" s="76"/>
      <c r="I649" s="78"/>
      <c r="J649" s="78"/>
      <c r="L649" s="71" t="str">
        <f>C638&amp;B649</f>
        <v>Desagregación virtual del bucle local</v>
      </c>
    </row>
    <row r="650" spans="1:12" x14ac:dyDescent="0.25">
      <c r="A650" s="58"/>
      <c r="C650" s="80"/>
      <c r="D650" s="80"/>
      <c r="E650" s="80"/>
      <c r="F650" s="80"/>
      <c r="G650" s="80"/>
      <c r="H650" s="80"/>
      <c r="I650" s="80"/>
      <c r="J650" s="80"/>
    </row>
    <row r="651" spans="1:12" x14ac:dyDescent="0.25">
      <c r="A651" s="58"/>
      <c r="B651" s="79"/>
    </row>
    <row r="652" spans="1:12" x14ac:dyDescent="0.25">
      <c r="A652" s="58">
        <f>A638+1</f>
        <v>47</v>
      </c>
      <c r="B652" s="65" t="s">
        <v>0</v>
      </c>
      <c r="C652" s="66"/>
      <c r="D652" s="67"/>
      <c r="E652" s="67"/>
      <c r="F652" s="67"/>
      <c r="G652" s="67"/>
      <c r="H652" s="67"/>
      <c r="I652" s="67"/>
      <c r="J652" s="67"/>
    </row>
    <row r="653" spans="1:12" x14ac:dyDescent="0.25">
      <c r="A653" s="58"/>
      <c r="B653" s="67"/>
      <c r="C653" s="67"/>
      <c r="D653" s="67"/>
      <c r="E653" s="67"/>
      <c r="F653" s="67"/>
      <c r="G653" s="67"/>
      <c r="H653" s="67"/>
      <c r="I653" s="67"/>
      <c r="J653" s="67"/>
    </row>
    <row r="654" spans="1:12" x14ac:dyDescent="0.25">
      <c r="A654" s="58"/>
      <c r="B654" s="68" t="s">
        <v>16</v>
      </c>
      <c r="C654" s="69"/>
      <c r="D654" s="69"/>
      <c r="E654" s="69"/>
      <c r="F654" s="69"/>
      <c r="G654" s="69"/>
      <c r="H654" s="69"/>
      <c r="I654" s="69"/>
      <c r="J654" s="69"/>
    </row>
    <row r="655" spans="1:12" x14ac:dyDescent="0.25">
      <c r="A655" s="58"/>
      <c r="C655" s="67"/>
      <c r="D655" s="67"/>
      <c r="E655" s="67"/>
      <c r="F655" s="67"/>
      <c r="G655" s="67"/>
      <c r="H655" s="67"/>
      <c r="I655" s="67"/>
      <c r="J655" s="67"/>
    </row>
    <row r="656" spans="1:12" x14ac:dyDescent="0.25">
      <c r="A656" s="58"/>
      <c r="B656" s="67"/>
      <c r="C656" s="67"/>
      <c r="D656" s="67"/>
      <c r="E656" s="67"/>
      <c r="F656" s="67"/>
      <c r="G656" s="67"/>
      <c r="H656" s="67"/>
      <c r="I656" s="67"/>
      <c r="J656" s="67"/>
    </row>
    <row r="657" spans="1:12" ht="38.25" x14ac:dyDescent="0.25">
      <c r="A657" s="58"/>
      <c r="B657" s="70"/>
      <c r="C657" s="1" t="s">
        <v>2</v>
      </c>
      <c r="D657" s="1" t="s">
        <v>4</v>
      </c>
      <c r="E657" s="1" t="s">
        <v>5</v>
      </c>
      <c r="F657" s="1" t="s">
        <v>6</v>
      </c>
      <c r="G657" s="1" t="s">
        <v>7</v>
      </c>
      <c r="H657" s="1" t="s">
        <v>8</v>
      </c>
      <c r="I657" s="1" t="s">
        <v>9</v>
      </c>
      <c r="J657" s="1" t="s">
        <v>3</v>
      </c>
      <c r="L657" s="71"/>
    </row>
    <row r="658" spans="1:12" x14ac:dyDescent="0.25">
      <c r="A658" s="58"/>
      <c r="B658" s="2" t="s">
        <v>50</v>
      </c>
      <c r="C658" s="75"/>
      <c r="D658" s="76"/>
      <c r="E658" s="76"/>
      <c r="F658" s="77"/>
      <c r="G658" s="76"/>
      <c r="H658" s="76"/>
      <c r="I658" s="78"/>
      <c r="J658" s="78"/>
      <c r="L658" s="71" t="str">
        <f>C652&amp;B658</f>
        <v>SAIB Nacional</v>
      </c>
    </row>
    <row r="659" spans="1:12" x14ac:dyDescent="0.25">
      <c r="A659" s="58"/>
      <c r="B659" s="2" t="s">
        <v>51</v>
      </c>
      <c r="C659" s="75"/>
      <c r="D659" s="76"/>
      <c r="E659" s="76"/>
      <c r="F659" s="77"/>
      <c r="G659" s="76"/>
      <c r="H659" s="76"/>
      <c r="I659" s="78"/>
      <c r="J659" s="78"/>
      <c r="L659" s="71" t="str">
        <f>C652&amp;B659</f>
        <v>SAIB Regional</v>
      </c>
    </row>
    <row r="660" spans="1:12" x14ac:dyDescent="0.25">
      <c r="A660" s="58"/>
      <c r="B660" s="2" t="s">
        <v>52</v>
      </c>
      <c r="C660" s="75"/>
      <c r="D660" s="76"/>
      <c r="E660" s="76"/>
      <c r="F660" s="76"/>
      <c r="G660" s="76"/>
      <c r="H660" s="76"/>
      <c r="I660" s="78"/>
      <c r="J660" s="78"/>
      <c r="L660" s="71" t="str">
        <f>C652&amp;B660</f>
        <v>SAIB Local</v>
      </c>
    </row>
    <row r="661" spans="1:12" ht="25.5" x14ac:dyDescent="0.25">
      <c r="A661" s="58"/>
      <c r="B661" s="2" t="s">
        <v>53</v>
      </c>
      <c r="C661" s="75"/>
      <c r="D661" s="76"/>
      <c r="E661" s="76"/>
      <c r="F661" s="76"/>
      <c r="G661" s="76"/>
      <c r="H661" s="76"/>
      <c r="I661" s="78"/>
      <c r="J661" s="78"/>
      <c r="L661" s="71" t="str">
        <f>C652&amp;B661</f>
        <v>Desagregación compartida del bucle local</v>
      </c>
    </row>
    <row r="662" spans="1:12" x14ac:dyDescent="0.25">
      <c r="A662" s="58"/>
      <c r="B662" s="2" t="s">
        <v>54</v>
      </c>
      <c r="C662" s="75"/>
      <c r="D662" s="76"/>
      <c r="E662" s="76"/>
      <c r="F662" s="76"/>
      <c r="G662" s="76"/>
      <c r="H662" s="76"/>
      <c r="I662" s="78"/>
      <c r="J662" s="78"/>
      <c r="L662" s="71" t="str">
        <f>C652&amp;B662</f>
        <v>Desagregación total del bucle local</v>
      </c>
    </row>
    <row r="663" spans="1:12" x14ac:dyDescent="0.25">
      <c r="A663" s="58"/>
      <c r="B663" s="2" t="s">
        <v>55</v>
      </c>
      <c r="C663" s="75"/>
      <c r="D663" s="76"/>
      <c r="E663" s="76"/>
      <c r="F663" s="76"/>
      <c r="G663" s="76"/>
      <c r="H663" s="76"/>
      <c r="I663" s="78"/>
      <c r="J663" s="78"/>
      <c r="L663" s="71" t="str">
        <f>C652&amp;B663</f>
        <v>Desagregación virtual del bucle local</v>
      </c>
    </row>
    <row r="664" spans="1:12" x14ac:dyDescent="0.25">
      <c r="A664" s="58"/>
      <c r="C664" s="80"/>
      <c r="D664" s="80"/>
      <c r="E664" s="80"/>
      <c r="F664" s="80"/>
      <c r="G664" s="80"/>
      <c r="H664" s="80"/>
      <c r="I664" s="80"/>
      <c r="J664" s="80"/>
    </row>
    <row r="665" spans="1:12" x14ac:dyDescent="0.25">
      <c r="A665" s="58"/>
      <c r="B665" s="79"/>
    </row>
    <row r="666" spans="1:12" x14ac:dyDescent="0.25">
      <c r="A666" s="58">
        <f>A652+1</f>
        <v>48</v>
      </c>
      <c r="B666" s="65" t="s">
        <v>0</v>
      </c>
      <c r="C666" s="66"/>
      <c r="D666" s="67"/>
      <c r="E666" s="67"/>
      <c r="F666" s="67"/>
      <c r="G666" s="67"/>
      <c r="H666" s="67"/>
      <c r="I666" s="67"/>
      <c r="J666" s="67"/>
    </row>
    <row r="667" spans="1:12" x14ac:dyDescent="0.25">
      <c r="A667" s="58"/>
      <c r="B667" s="67"/>
      <c r="C667" s="67"/>
      <c r="D667" s="67"/>
      <c r="E667" s="67"/>
      <c r="F667" s="67"/>
      <c r="G667" s="67"/>
      <c r="H667" s="67"/>
      <c r="I667" s="67"/>
      <c r="J667" s="67"/>
    </row>
    <row r="668" spans="1:12" x14ac:dyDescent="0.25">
      <c r="A668" s="58"/>
      <c r="B668" s="68" t="s">
        <v>16</v>
      </c>
      <c r="C668" s="69"/>
      <c r="D668" s="69"/>
      <c r="E668" s="69"/>
      <c r="F668" s="69"/>
      <c r="G668" s="69"/>
      <c r="H668" s="69"/>
      <c r="I668" s="69"/>
      <c r="J668" s="69"/>
    </row>
    <row r="669" spans="1:12" x14ac:dyDescent="0.25">
      <c r="A669" s="58"/>
      <c r="C669" s="67"/>
      <c r="D669" s="67"/>
      <c r="E669" s="67"/>
      <c r="F669" s="67"/>
      <c r="G669" s="67"/>
      <c r="H669" s="67"/>
      <c r="I669" s="67"/>
      <c r="J669" s="67"/>
    </row>
    <row r="670" spans="1:12" x14ac:dyDescent="0.25">
      <c r="A670" s="58"/>
      <c r="B670" s="67"/>
      <c r="C670" s="67"/>
      <c r="D670" s="67"/>
      <c r="E670" s="67"/>
      <c r="F670" s="67"/>
      <c r="G670" s="67"/>
      <c r="H670" s="67"/>
      <c r="I670" s="67"/>
      <c r="J670" s="67"/>
    </row>
    <row r="671" spans="1:12" ht="38.25" x14ac:dyDescent="0.25">
      <c r="A671" s="58"/>
      <c r="B671" s="70"/>
      <c r="C671" s="1" t="s">
        <v>2</v>
      </c>
      <c r="D671" s="1" t="s">
        <v>4</v>
      </c>
      <c r="E671" s="1" t="s">
        <v>5</v>
      </c>
      <c r="F671" s="1" t="s">
        <v>6</v>
      </c>
      <c r="G671" s="1" t="s">
        <v>7</v>
      </c>
      <c r="H671" s="1" t="s">
        <v>8</v>
      </c>
      <c r="I671" s="1" t="s">
        <v>9</v>
      </c>
      <c r="J671" s="1" t="s">
        <v>3</v>
      </c>
      <c r="L671" s="71"/>
    </row>
    <row r="672" spans="1:12" x14ac:dyDescent="0.25">
      <c r="A672" s="58"/>
      <c r="B672" s="2" t="s">
        <v>50</v>
      </c>
      <c r="C672" s="75"/>
      <c r="D672" s="76"/>
      <c r="E672" s="76"/>
      <c r="F672" s="77"/>
      <c r="G672" s="76"/>
      <c r="H672" s="76"/>
      <c r="I672" s="78"/>
      <c r="J672" s="78"/>
      <c r="L672" s="71" t="str">
        <f>C666&amp;B672</f>
        <v>SAIB Nacional</v>
      </c>
    </row>
    <row r="673" spans="1:12" x14ac:dyDescent="0.25">
      <c r="A673" s="58"/>
      <c r="B673" s="2" t="s">
        <v>51</v>
      </c>
      <c r="C673" s="75"/>
      <c r="D673" s="76"/>
      <c r="E673" s="76"/>
      <c r="F673" s="77"/>
      <c r="G673" s="76"/>
      <c r="H673" s="76"/>
      <c r="I673" s="78"/>
      <c r="J673" s="78"/>
      <c r="L673" s="71" t="str">
        <f>C666&amp;B673</f>
        <v>SAIB Regional</v>
      </c>
    </row>
    <row r="674" spans="1:12" x14ac:dyDescent="0.25">
      <c r="A674" s="58"/>
      <c r="B674" s="2" t="s">
        <v>52</v>
      </c>
      <c r="C674" s="75"/>
      <c r="D674" s="76"/>
      <c r="E674" s="76"/>
      <c r="F674" s="76"/>
      <c r="G674" s="76"/>
      <c r="H674" s="76"/>
      <c r="I674" s="78"/>
      <c r="J674" s="78"/>
      <c r="L674" s="71" t="str">
        <f>C666&amp;B674</f>
        <v>SAIB Local</v>
      </c>
    </row>
    <row r="675" spans="1:12" ht="25.5" x14ac:dyDescent="0.25">
      <c r="A675" s="58"/>
      <c r="B675" s="2" t="s">
        <v>53</v>
      </c>
      <c r="C675" s="75"/>
      <c r="D675" s="76"/>
      <c r="E675" s="76"/>
      <c r="F675" s="76"/>
      <c r="G675" s="76"/>
      <c r="H675" s="76"/>
      <c r="I675" s="78"/>
      <c r="J675" s="78"/>
      <c r="L675" s="71" t="str">
        <f>C666&amp;B675</f>
        <v>Desagregación compartida del bucle local</v>
      </c>
    </row>
    <row r="676" spans="1:12" x14ac:dyDescent="0.25">
      <c r="A676" s="58"/>
      <c r="B676" s="2" t="s">
        <v>54</v>
      </c>
      <c r="C676" s="75"/>
      <c r="D676" s="76"/>
      <c r="E676" s="76"/>
      <c r="F676" s="76"/>
      <c r="G676" s="76"/>
      <c r="H676" s="76"/>
      <c r="I676" s="78"/>
      <c r="J676" s="78"/>
      <c r="L676" s="71" t="str">
        <f>C666&amp;B676</f>
        <v>Desagregación total del bucle local</v>
      </c>
    </row>
    <row r="677" spans="1:12" x14ac:dyDescent="0.25">
      <c r="A677" s="58"/>
      <c r="B677" s="2" t="s">
        <v>55</v>
      </c>
      <c r="C677" s="75"/>
      <c r="D677" s="76"/>
      <c r="E677" s="76"/>
      <c r="F677" s="76"/>
      <c r="G677" s="76"/>
      <c r="H677" s="76"/>
      <c r="I677" s="78"/>
      <c r="J677" s="78"/>
      <c r="L677" s="71" t="str">
        <f>C666&amp;B677</f>
        <v>Desagregación virtual del bucle local</v>
      </c>
    </row>
    <row r="678" spans="1:12" x14ac:dyDescent="0.25">
      <c r="A678" s="58"/>
      <c r="C678" s="80"/>
      <c r="D678" s="80"/>
      <c r="E678" s="80"/>
      <c r="F678" s="80"/>
      <c r="G678" s="80"/>
      <c r="H678" s="80"/>
      <c r="I678" s="80"/>
      <c r="J678" s="80"/>
    </row>
    <row r="679" spans="1:12" x14ac:dyDescent="0.25">
      <c r="A679" s="58"/>
      <c r="B679" s="79"/>
    </row>
    <row r="680" spans="1:12" x14ac:dyDescent="0.25">
      <c r="A680" s="58">
        <f>A666+1</f>
        <v>49</v>
      </c>
      <c r="B680" s="65" t="s">
        <v>0</v>
      </c>
      <c r="C680" s="66"/>
      <c r="D680" s="67"/>
      <c r="E680" s="67"/>
      <c r="F680" s="67"/>
      <c r="G680" s="67"/>
      <c r="H680" s="67"/>
      <c r="I680" s="67"/>
      <c r="J680" s="67"/>
    </row>
    <row r="681" spans="1:12" x14ac:dyDescent="0.25">
      <c r="A681" s="58"/>
      <c r="B681" s="67"/>
      <c r="C681" s="67"/>
      <c r="D681" s="67"/>
      <c r="E681" s="67"/>
      <c r="F681" s="67"/>
      <c r="G681" s="67"/>
      <c r="H681" s="67"/>
      <c r="I681" s="67"/>
      <c r="J681" s="67"/>
    </row>
    <row r="682" spans="1:12" x14ac:dyDescent="0.25">
      <c r="A682" s="58"/>
      <c r="B682" s="68" t="s">
        <v>16</v>
      </c>
      <c r="C682" s="69"/>
      <c r="D682" s="69"/>
      <c r="E682" s="69"/>
      <c r="F682" s="69"/>
      <c r="G682" s="69"/>
      <c r="H682" s="69"/>
      <c r="I682" s="69"/>
      <c r="J682" s="69"/>
    </row>
    <row r="683" spans="1:12" x14ac:dyDescent="0.25">
      <c r="A683" s="58"/>
      <c r="C683" s="67"/>
      <c r="D683" s="67"/>
      <c r="E683" s="67"/>
      <c r="F683" s="67"/>
      <c r="G683" s="67"/>
      <c r="H683" s="67"/>
      <c r="I683" s="67"/>
      <c r="J683" s="67"/>
    </row>
    <row r="684" spans="1:12" x14ac:dyDescent="0.25">
      <c r="A684" s="58"/>
      <c r="B684" s="67"/>
      <c r="C684" s="67"/>
      <c r="D684" s="67"/>
      <c r="E684" s="67"/>
      <c r="F684" s="67"/>
      <c r="G684" s="67"/>
      <c r="H684" s="67"/>
      <c r="I684" s="67"/>
      <c r="J684" s="67"/>
    </row>
    <row r="685" spans="1:12" ht="38.25" x14ac:dyDescent="0.25">
      <c r="A685" s="58"/>
      <c r="B685" s="70"/>
      <c r="C685" s="1" t="s">
        <v>2</v>
      </c>
      <c r="D685" s="1" t="s">
        <v>4</v>
      </c>
      <c r="E685" s="1" t="s">
        <v>5</v>
      </c>
      <c r="F685" s="1" t="s">
        <v>6</v>
      </c>
      <c r="G685" s="1" t="s">
        <v>7</v>
      </c>
      <c r="H685" s="1" t="s">
        <v>8</v>
      </c>
      <c r="I685" s="1" t="s">
        <v>9</v>
      </c>
      <c r="J685" s="1" t="s">
        <v>3</v>
      </c>
      <c r="L685" s="71"/>
    </row>
    <row r="686" spans="1:12" x14ac:dyDescent="0.25">
      <c r="A686" s="58"/>
      <c r="B686" s="2" t="s">
        <v>50</v>
      </c>
      <c r="C686" s="75"/>
      <c r="D686" s="76"/>
      <c r="E686" s="76"/>
      <c r="F686" s="77"/>
      <c r="G686" s="76"/>
      <c r="H686" s="76"/>
      <c r="I686" s="78"/>
      <c r="J686" s="78"/>
      <c r="L686" s="71" t="str">
        <f>C680&amp;B686</f>
        <v>SAIB Nacional</v>
      </c>
    </row>
    <row r="687" spans="1:12" x14ac:dyDescent="0.25">
      <c r="A687" s="58"/>
      <c r="B687" s="2" t="s">
        <v>51</v>
      </c>
      <c r="C687" s="75"/>
      <c r="D687" s="76"/>
      <c r="E687" s="76"/>
      <c r="F687" s="77"/>
      <c r="G687" s="76"/>
      <c r="H687" s="76"/>
      <c r="I687" s="78"/>
      <c r="J687" s="78"/>
      <c r="L687" s="71" t="str">
        <f>C680&amp;B687</f>
        <v>SAIB Regional</v>
      </c>
    </row>
    <row r="688" spans="1:12" x14ac:dyDescent="0.25">
      <c r="A688" s="58"/>
      <c r="B688" s="2" t="s">
        <v>52</v>
      </c>
      <c r="C688" s="75"/>
      <c r="D688" s="76"/>
      <c r="E688" s="76"/>
      <c r="F688" s="76"/>
      <c r="G688" s="76"/>
      <c r="H688" s="76"/>
      <c r="I688" s="78"/>
      <c r="J688" s="78"/>
      <c r="L688" s="71" t="str">
        <f>C680&amp;B688</f>
        <v>SAIB Local</v>
      </c>
    </row>
    <row r="689" spans="1:12" ht="25.5" x14ac:dyDescent="0.25">
      <c r="A689" s="58"/>
      <c r="B689" s="2" t="s">
        <v>53</v>
      </c>
      <c r="C689" s="75"/>
      <c r="D689" s="76"/>
      <c r="E689" s="76"/>
      <c r="F689" s="76"/>
      <c r="G689" s="76"/>
      <c r="H689" s="76"/>
      <c r="I689" s="78"/>
      <c r="J689" s="78"/>
      <c r="L689" s="71" t="str">
        <f>C680&amp;B689</f>
        <v>Desagregación compartida del bucle local</v>
      </c>
    </row>
    <row r="690" spans="1:12" x14ac:dyDescent="0.25">
      <c r="A690" s="58"/>
      <c r="B690" s="2" t="s">
        <v>54</v>
      </c>
      <c r="C690" s="75"/>
      <c r="D690" s="76"/>
      <c r="E690" s="76"/>
      <c r="F690" s="76"/>
      <c r="G690" s="76"/>
      <c r="H690" s="76"/>
      <c r="I690" s="78"/>
      <c r="J690" s="78"/>
      <c r="L690" s="71" t="str">
        <f>C680&amp;B690</f>
        <v>Desagregación total del bucle local</v>
      </c>
    </row>
    <row r="691" spans="1:12" x14ac:dyDescent="0.25">
      <c r="A691" s="58"/>
      <c r="B691" s="2" t="s">
        <v>55</v>
      </c>
      <c r="C691" s="75"/>
      <c r="D691" s="76"/>
      <c r="E691" s="76"/>
      <c r="F691" s="76"/>
      <c r="G691" s="76"/>
      <c r="H691" s="76"/>
      <c r="I691" s="78"/>
      <c r="J691" s="78"/>
      <c r="L691" s="71" t="str">
        <f>C680&amp;B691</f>
        <v>Desagregación virtual del bucle local</v>
      </c>
    </row>
    <row r="692" spans="1:12" x14ac:dyDescent="0.25">
      <c r="A692" s="58"/>
      <c r="C692" s="80"/>
      <c r="D692" s="80"/>
      <c r="E692" s="80"/>
      <c r="F692" s="80"/>
      <c r="G692" s="80"/>
      <c r="H692" s="80"/>
      <c r="I692" s="80"/>
      <c r="J692" s="80"/>
    </row>
    <row r="693" spans="1:12" x14ac:dyDescent="0.25">
      <c r="A693" s="58"/>
      <c r="B693" s="79"/>
    </row>
    <row r="694" spans="1:12" x14ac:dyDescent="0.25">
      <c r="A694" s="58">
        <f>A680+1</f>
        <v>50</v>
      </c>
      <c r="B694" s="65" t="s">
        <v>0</v>
      </c>
      <c r="C694" s="66"/>
      <c r="D694" s="67"/>
      <c r="E694" s="67"/>
      <c r="F694" s="67"/>
      <c r="G694" s="67"/>
      <c r="H694" s="67"/>
      <c r="I694" s="67"/>
      <c r="J694" s="67"/>
    </row>
    <row r="695" spans="1:12" x14ac:dyDescent="0.25">
      <c r="A695" s="58"/>
      <c r="B695" s="67"/>
      <c r="C695" s="67"/>
      <c r="D695" s="67"/>
      <c r="E695" s="67"/>
      <c r="F695" s="67"/>
      <c r="G695" s="67"/>
      <c r="H695" s="67"/>
      <c r="I695" s="67"/>
      <c r="J695" s="67"/>
    </row>
    <row r="696" spans="1:12" x14ac:dyDescent="0.25">
      <c r="A696" s="58"/>
      <c r="B696" s="68" t="s">
        <v>16</v>
      </c>
      <c r="C696" s="69"/>
      <c r="D696" s="69"/>
      <c r="E696" s="69"/>
      <c r="F696" s="69"/>
      <c r="G696" s="69"/>
      <c r="H696" s="69"/>
      <c r="I696" s="69"/>
      <c r="J696" s="69"/>
    </row>
    <row r="697" spans="1:12" x14ac:dyDescent="0.25">
      <c r="A697" s="58"/>
      <c r="C697" s="67"/>
      <c r="D697" s="67"/>
      <c r="E697" s="67"/>
      <c r="F697" s="67"/>
      <c r="G697" s="67"/>
      <c r="H697" s="67"/>
      <c r="I697" s="67"/>
      <c r="J697" s="67"/>
    </row>
    <row r="698" spans="1:12" x14ac:dyDescent="0.25">
      <c r="A698" s="58"/>
      <c r="B698" s="67"/>
      <c r="C698" s="67"/>
      <c r="D698" s="67"/>
      <c r="E698" s="67"/>
      <c r="F698" s="67"/>
      <c r="G698" s="67"/>
      <c r="H698" s="67"/>
      <c r="I698" s="67"/>
      <c r="J698" s="67"/>
    </row>
    <row r="699" spans="1:12" ht="38.25" x14ac:dyDescent="0.25">
      <c r="A699" s="58"/>
      <c r="B699" s="70"/>
      <c r="C699" s="1" t="s">
        <v>2</v>
      </c>
      <c r="D699" s="1" t="s">
        <v>4</v>
      </c>
      <c r="E699" s="1" t="s">
        <v>5</v>
      </c>
      <c r="F699" s="1" t="s">
        <v>6</v>
      </c>
      <c r="G699" s="1" t="s">
        <v>7</v>
      </c>
      <c r="H699" s="1" t="s">
        <v>8</v>
      </c>
      <c r="I699" s="1" t="s">
        <v>9</v>
      </c>
      <c r="J699" s="1" t="s">
        <v>3</v>
      </c>
      <c r="L699" s="71"/>
    </row>
    <row r="700" spans="1:12" x14ac:dyDescent="0.25">
      <c r="A700" s="58"/>
      <c r="B700" s="2" t="s">
        <v>50</v>
      </c>
      <c r="C700" s="75"/>
      <c r="D700" s="76"/>
      <c r="E700" s="76"/>
      <c r="F700" s="77"/>
      <c r="G700" s="76"/>
      <c r="H700" s="76"/>
      <c r="I700" s="78"/>
      <c r="J700" s="78"/>
      <c r="L700" s="71" t="str">
        <f>C694&amp;B700</f>
        <v>SAIB Nacional</v>
      </c>
    </row>
    <row r="701" spans="1:12" x14ac:dyDescent="0.25">
      <c r="A701" s="58"/>
      <c r="B701" s="2" t="s">
        <v>51</v>
      </c>
      <c r="C701" s="75"/>
      <c r="D701" s="76"/>
      <c r="E701" s="76"/>
      <c r="F701" s="77"/>
      <c r="G701" s="76"/>
      <c r="H701" s="76"/>
      <c r="I701" s="78"/>
      <c r="J701" s="78"/>
      <c r="L701" s="71" t="str">
        <f>C694&amp;B701</f>
        <v>SAIB Regional</v>
      </c>
    </row>
    <row r="702" spans="1:12" x14ac:dyDescent="0.25">
      <c r="A702" s="58"/>
      <c r="B702" s="2" t="s">
        <v>52</v>
      </c>
      <c r="C702" s="75"/>
      <c r="D702" s="76"/>
      <c r="E702" s="76"/>
      <c r="F702" s="76"/>
      <c r="G702" s="76"/>
      <c r="H702" s="76"/>
      <c r="I702" s="78"/>
      <c r="J702" s="78"/>
      <c r="L702" s="71" t="str">
        <f>C694&amp;B702</f>
        <v>SAIB Local</v>
      </c>
    </row>
    <row r="703" spans="1:12" ht="25.5" x14ac:dyDescent="0.25">
      <c r="A703" s="58"/>
      <c r="B703" s="2" t="s">
        <v>53</v>
      </c>
      <c r="C703" s="75"/>
      <c r="D703" s="76"/>
      <c r="E703" s="76"/>
      <c r="F703" s="76"/>
      <c r="G703" s="76"/>
      <c r="H703" s="76"/>
      <c r="I703" s="78"/>
      <c r="J703" s="78"/>
      <c r="L703" s="71" t="str">
        <f>C694&amp;B703</f>
        <v>Desagregación compartida del bucle local</v>
      </c>
    </row>
    <row r="704" spans="1:12" x14ac:dyDescent="0.25">
      <c r="A704" s="58"/>
      <c r="B704" s="2" t="s">
        <v>54</v>
      </c>
      <c r="C704" s="75"/>
      <c r="D704" s="76"/>
      <c r="E704" s="76"/>
      <c r="F704" s="76"/>
      <c r="G704" s="76"/>
      <c r="H704" s="76"/>
      <c r="I704" s="78"/>
      <c r="J704" s="78"/>
      <c r="L704" s="71" t="str">
        <f>C694&amp;B704</f>
        <v>Desagregación total del bucle local</v>
      </c>
    </row>
    <row r="705" spans="1:12" x14ac:dyDescent="0.25">
      <c r="A705" s="58"/>
      <c r="B705" s="2" t="s">
        <v>55</v>
      </c>
      <c r="C705" s="75"/>
      <c r="D705" s="76"/>
      <c r="E705" s="76"/>
      <c r="F705" s="76"/>
      <c r="G705" s="76"/>
      <c r="H705" s="76"/>
      <c r="I705" s="78"/>
      <c r="J705" s="78"/>
      <c r="L705" s="71" t="str">
        <f>C694&amp;B705</f>
        <v>Desagregación virtual del bucle local</v>
      </c>
    </row>
    <row r="706" spans="1:12" x14ac:dyDescent="0.25">
      <c r="A706" s="58"/>
      <c r="C706" s="80"/>
      <c r="D706" s="80"/>
      <c r="E706" s="80"/>
      <c r="F706" s="80"/>
      <c r="G706" s="80"/>
      <c r="H706" s="80"/>
      <c r="I706" s="80"/>
      <c r="J706" s="80"/>
    </row>
    <row r="707" spans="1:12" x14ac:dyDescent="0.25">
      <c r="A707" s="58"/>
      <c r="B707" s="79"/>
    </row>
  </sheetData>
  <mergeCells count="1">
    <mergeCell ref="B6:F6"/>
  </mergeCells>
  <conditionalFormatting sqref="F14:F15">
    <cfRule type="containsText" dxfId="47" priority="102" operator="containsText" text="NO APLICA">
      <formula>NOT(ISERROR(SEARCH("NO APLICA",F14)))</formula>
    </cfRule>
  </conditionalFormatting>
  <conditionalFormatting sqref="F196:F197">
    <cfRule type="containsText" dxfId="46" priority="40" operator="containsText" text="NO APLICA">
      <formula>NOT(ISERROR(SEARCH("NO APLICA",F196)))</formula>
    </cfRule>
  </conditionalFormatting>
  <conditionalFormatting sqref="F56:F61">
    <cfRule type="containsText" dxfId="45" priority="95" operator="containsText" text="NO APLICA">
      <formula>NOT(ISERROR(SEARCH("NO APLICA",F56)))</formula>
    </cfRule>
  </conditionalFormatting>
  <conditionalFormatting sqref="F70:F71">
    <cfRule type="containsText" dxfId="44" priority="94" operator="containsText" text="NO APLICA">
      <formula>NOT(ISERROR(SEARCH("NO APLICA",F70)))</formula>
    </cfRule>
  </conditionalFormatting>
  <conditionalFormatting sqref="F84:F85">
    <cfRule type="containsText" dxfId="43" priority="93" operator="containsText" text="NO APLICA">
      <formula>NOT(ISERROR(SEARCH("NO APLICA",F84)))</formula>
    </cfRule>
  </conditionalFormatting>
  <conditionalFormatting sqref="F238:F239">
    <cfRule type="containsText" dxfId="42" priority="37" operator="containsText" text="NO APLICA">
      <formula>NOT(ISERROR(SEARCH("NO APLICA",F238)))</formula>
    </cfRule>
  </conditionalFormatting>
  <conditionalFormatting sqref="F140:F141">
    <cfRule type="containsText" dxfId="41" priority="44" operator="containsText" text="NO APLICA">
      <formula>NOT(ISERROR(SEARCH("NO APLICA",F140)))</formula>
    </cfRule>
  </conditionalFormatting>
  <conditionalFormatting sqref="F154:F155">
    <cfRule type="containsText" dxfId="40" priority="43" operator="containsText" text="NO APLICA">
      <formula>NOT(ISERROR(SEARCH("NO APLICA",F154)))</formula>
    </cfRule>
  </conditionalFormatting>
  <conditionalFormatting sqref="F168:F169">
    <cfRule type="containsText" dxfId="39" priority="42" operator="containsText" text="NO APLICA">
      <formula>NOT(ISERROR(SEARCH("NO APLICA",F168)))</formula>
    </cfRule>
  </conditionalFormatting>
  <conditionalFormatting sqref="F182:F183">
    <cfRule type="containsText" dxfId="38" priority="41" operator="containsText" text="NO APLICA">
      <formula>NOT(ISERROR(SEARCH("NO APLICA",F182)))</formula>
    </cfRule>
  </conditionalFormatting>
  <conditionalFormatting sqref="F210:F211">
    <cfRule type="containsText" dxfId="37" priority="39" operator="containsText" text="NO APLICA">
      <formula>NOT(ISERROR(SEARCH("NO APLICA",F210)))</formula>
    </cfRule>
  </conditionalFormatting>
  <conditionalFormatting sqref="F224:F225">
    <cfRule type="containsText" dxfId="36" priority="38" operator="containsText" text="NO APLICA">
      <formula>NOT(ISERROR(SEARCH("NO APLICA",F224)))</formula>
    </cfRule>
  </conditionalFormatting>
  <conditionalFormatting sqref="F252:F253">
    <cfRule type="containsText" dxfId="35" priority="36" operator="containsText" text="NO APLICA">
      <formula>NOT(ISERROR(SEARCH("NO APLICA",F252)))</formula>
    </cfRule>
  </conditionalFormatting>
  <conditionalFormatting sqref="F266:F267">
    <cfRule type="containsText" dxfId="34" priority="35" operator="containsText" text="NO APLICA">
      <formula>NOT(ISERROR(SEARCH("NO APLICA",F266)))</formula>
    </cfRule>
  </conditionalFormatting>
  <conditionalFormatting sqref="F280:F281">
    <cfRule type="containsText" dxfId="33" priority="34" operator="containsText" text="NO APLICA">
      <formula>NOT(ISERROR(SEARCH("NO APLICA",F280)))</formula>
    </cfRule>
  </conditionalFormatting>
  <conditionalFormatting sqref="F98:F99">
    <cfRule type="containsText" dxfId="32" priority="47" operator="containsText" text="NO APLICA">
      <formula>NOT(ISERROR(SEARCH("NO APLICA",F98)))</formula>
    </cfRule>
  </conditionalFormatting>
  <conditionalFormatting sqref="F112:F113">
    <cfRule type="containsText" dxfId="31" priority="46" operator="containsText" text="NO APLICA">
      <formula>NOT(ISERROR(SEARCH("NO APLICA",F112)))</formula>
    </cfRule>
  </conditionalFormatting>
  <conditionalFormatting sqref="F126:F127">
    <cfRule type="containsText" dxfId="30" priority="45" operator="containsText" text="NO APLICA">
      <formula>NOT(ISERROR(SEARCH("NO APLICA",F126)))</formula>
    </cfRule>
  </conditionalFormatting>
  <conditionalFormatting sqref="F294:F295">
    <cfRule type="containsText" dxfId="29" priority="33" operator="containsText" text="NO APLICA">
      <formula>NOT(ISERROR(SEARCH("NO APLICA",F294)))</formula>
    </cfRule>
  </conditionalFormatting>
  <conditionalFormatting sqref="F308:F309">
    <cfRule type="containsText" dxfId="28" priority="32" operator="containsText" text="NO APLICA">
      <formula>NOT(ISERROR(SEARCH("NO APLICA",F308)))</formula>
    </cfRule>
  </conditionalFormatting>
  <conditionalFormatting sqref="F322:F323">
    <cfRule type="containsText" dxfId="27" priority="31" operator="containsText" text="NO APLICA">
      <formula>NOT(ISERROR(SEARCH("NO APLICA",F322)))</formula>
    </cfRule>
  </conditionalFormatting>
  <conditionalFormatting sqref="F336:F337">
    <cfRule type="containsText" dxfId="26" priority="30" operator="containsText" text="NO APLICA">
      <formula>NOT(ISERROR(SEARCH("NO APLICA",F336)))</formula>
    </cfRule>
  </conditionalFormatting>
  <conditionalFormatting sqref="F350:F351">
    <cfRule type="containsText" dxfId="25" priority="29" operator="containsText" text="NO APLICA">
      <formula>NOT(ISERROR(SEARCH("NO APLICA",F350)))</formula>
    </cfRule>
  </conditionalFormatting>
  <conditionalFormatting sqref="F364:F365">
    <cfRule type="containsText" dxfId="24" priority="28" operator="containsText" text="NO APLICA">
      <formula>NOT(ISERROR(SEARCH("NO APLICA",F364)))</formula>
    </cfRule>
  </conditionalFormatting>
  <conditionalFormatting sqref="F378:F379">
    <cfRule type="containsText" dxfId="23" priority="27" operator="containsText" text="NO APLICA">
      <formula>NOT(ISERROR(SEARCH("NO APLICA",F378)))</formula>
    </cfRule>
  </conditionalFormatting>
  <conditionalFormatting sqref="F392:F393">
    <cfRule type="containsText" dxfId="22" priority="26" operator="containsText" text="NO APLICA">
      <formula>NOT(ISERROR(SEARCH("NO APLICA",F392)))</formula>
    </cfRule>
  </conditionalFormatting>
  <conditionalFormatting sqref="F406:F407">
    <cfRule type="containsText" dxfId="21" priority="25" operator="containsText" text="NO APLICA">
      <formula>NOT(ISERROR(SEARCH("NO APLICA",F406)))</formula>
    </cfRule>
  </conditionalFormatting>
  <conditionalFormatting sqref="F420:F421">
    <cfRule type="containsText" dxfId="20" priority="24" operator="containsText" text="NO APLICA">
      <formula>NOT(ISERROR(SEARCH("NO APLICA",F420)))</formula>
    </cfRule>
  </conditionalFormatting>
  <conditionalFormatting sqref="F434:F435">
    <cfRule type="containsText" dxfId="19" priority="23" operator="containsText" text="NO APLICA">
      <formula>NOT(ISERROR(SEARCH("NO APLICA",F434)))</formula>
    </cfRule>
  </conditionalFormatting>
  <conditionalFormatting sqref="F448:F449">
    <cfRule type="containsText" dxfId="18" priority="22" operator="containsText" text="NO APLICA">
      <formula>NOT(ISERROR(SEARCH("NO APLICA",F448)))</formula>
    </cfRule>
  </conditionalFormatting>
  <conditionalFormatting sqref="F462:F463">
    <cfRule type="containsText" dxfId="17" priority="21" operator="containsText" text="NO APLICA">
      <formula>NOT(ISERROR(SEARCH("NO APLICA",F462)))</formula>
    </cfRule>
  </conditionalFormatting>
  <conditionalFormatting sqref="F476:F477">
    <cfRule type="containsText" dxfId="16" priority="20" operator="containsText" text="NO APLICA">
      <formula>NOT(ISERROR(SEARCH("NO APLICA",F476)))</formula>
    </cfRule>
  </conditionalFormatting>
  <conditionalFormatting sqref="F490:F491">
    <cfRule type="containsText" dxfId="15" priority="19" operator="containsText" text="NO APLICA">
      <formula>NOT(ISERROR(SEARCH("NO APLICA",F490)))</formula>
    </cfRule>
  </conditionalFormatting>
  <conditionalFormatting sqref="F504:F505">
    <cfRule type="containsText" dxfId="14" priority="18" operator="containsText" text="NO APLICA">
      <formula>NOT(ISERROR(SEARCH("NO APLICA",F504)))</formula>
    </cfRule>
  </conditionalFormatting>
  <conditionalFormatting sqref="F518:F519">
    <cfRule type="containsText" dxfId="13" priority="17" operator="containsText" text="NO APLICA">
      <formula>NOT(ISERROR(SEARCH("NO APLICA",F518)))</formula>
    </cfRule>
  </conditionalFormatting>
  <conditionalFormatting sqref="F532:F533">
    <cfRule type="containsText" dxfId="12" priority="16" operator="containsText" text="NO APLICA">
      <formula>NOT(ISERROR(SEARCH("NO APLICA",F532)))</formula>
    </cfRule>
  </conditionalFormatting>
  <conditionalFormatting sqref="F546:F547">
    <cfRule type="containsText" dxfId="11" priority="15" operator="containsText" text="NO APLICA">
      <formula>NOT(ISERROR(SEARCH("NO APLICA",F546)))</formula>
    </cfRule>
  </conditionalFormatting>
  <conditionalFormatting sqref="F560:F561">
    <cfRule type="containsText" dxfId="10" priority="14" operator="containsText" text="NO APLICA">
      <formula>NOT(ISERROR(SEARCH("NO APLICA",F560)))</formula>
    </cfRule>
  </conditionalFormatting>
  <conditionalFormatting sqref="F574:F575">
    <cfRule type="containsText" dxfId="9" priority="13" operator="containsText" text="NO APLICA">
      <formula>NOT(ISERROR(SEARCH("NO APLICA",F574)))</formula>
    </cfRule>
  </conditionalFormatting>
  <conditionalFormatting sqref="F588:F589">
    <cfRule type="containsText" dxfId="8" priority="12" operator="containsText" text="NO APLICA">
      <formula>NOT(ISERROR(SEARCH("NO APLICA",F588)))</formula>
    </cfRule>
  </conditionalFormatting>
  <conditionalFormatting sqref="F602:F603">
    <cfRule type="containsText" dxfId="7" priority="11" operator="containsText" text="NO APLICA">
      <formula>NOT(ISERROR(SEARCH("NO APLICA",F602)))</formula>
    </cfRule>
  </conditionalFormatting>
  <conditionalFormatting sqref="F616:F617">
    <cfRule type="containsText" dxfId="6" priority="10" operator="containsText" text="NO APLICA">
      <formula>NOT(ISERROR(SEARCH("NO APLICA",F616)))</formula>
    </cfRule>
  </conditionalFormatting>
  <conditionalFormatting sqref="F630:F631">
    <cfRule type="containsText" dxfId="5" priority="9" operator="containsText" text="NO APLICA">
      <formula>NOT(ISERROR(SEARCH("NO APLICA",F630)))</formula>
    </cfRule>
  </conditionalFormatting>
  <conditionalFormatting sqref="F644:F645">
    <cfRule type="containsText" dxfId="4" priority="8" operator="containsText" text="NO APLICA">
      <formula>NOT(ISERROR(SEARCH("NO APLICA",F644)))</formula>
    </cfRule>
  </conditionalFormatting>
  <conditionalFormatting sqref="F658:F659">
    <cfRule type="containsText" dxfId="3" priority="7" operator="containsText" text="NO APLICA">
      <formula>NOT(ISERROR(SEARCH("NO APLICA",F658)))</formula>
    </cfRule>
  </conditionalFormatting>
  <conditionalFormatting sqref="F672:F673">
    <cfRule type="containsText" dxfId="2" priority="6" operator="containsText" text="NO APLICA">
      <formula>NOT(ISERROR(SEARCH("NO APLICA",F672)))</formula>
    </cfRule>
  </conditionalFormatting>
  <conditionalFormatting sqref="F686:F687">
    <cfRule type="containsText" dxfId="1" priority="5" operator="containsText" text="NO APLICA">
      <formula>NOT(ISERROR(SEARCH("NO APLICA",F686)))</formula>
    </cfRule>
  </conditionalFormatting>
  <conditionalFormatting sqref="F700:F701">
    <cfRule type="containsText" dxfId="0" priority="4" operator="containsText" text="NO APLICA">
      <formula>NOT(ISERROR(SEARCH("NO APLICA",F700)))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E621-A4D7-4812-A63B-2E75CE9DDAD0}">
  <sheetPr>
    <tabColor theme="3"/>
  </sheetPr>
  <dimension ref="B3:C13"/>
  <sheetViews>
    <sheetView workbookViewId="0"/>
  </sheetViews>
  <sheetFormatPr baseColWidth="10" defaultColWidth="9.140625" defaultRowHeight="12.75" x14ac:dyDescent="0.2"/>
  <cols>
    <col min="1" max="16384" width="9.140625" style="63"/>
  </cols>
  <sheetData>
    <row r="3" spans="2:3" ht="28.5" x14ac:dyDescent="0.45">
      <c r="B3" s="62"/>
    </row>
    <row r="13" spans="2:3" ht="27.75" x14ac:dyDescent="0.4">
      <c r="C13" s="64"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9C60-3587-47AA-A9E1-791FE3AF533C}">
  <sheetPr>
    <tabColor theme="3" tint="0.59999389629810485"/>
  </sheetPr>
  <dimension ref="B1:G16"/>
  <sheetViews>
    <sheetView showGridLines="0" zoomScaleNormal="100" workbookViewId="0"/>
  </sheetViews>
  <sheetFormatPr baseColWidth="10" defaultColWidth="8.7109375" defaultRowHeight="15" x14ac:dyDescent="0.25"/>
  <cols>
    <col min="1" max="1" width="3.5703125" customWidth="1"/>
    <col min="2" max="2" width="35.85546875" customWidth="1"/>
    <col min="3" max="4" width="17.85546875" customWidth="1"/>
    <col min="5" max="5" width="6.5703125" customWidth="1"/>
    <col min="6" max="7" width="17.85546875" customWidth="1"/>
  </cols>
  <sheetData>
    <row r="1" spans="2:7" s="12" customFormat="1" ht="20.25" x14ac:dyDescent="0.3">
      <c r="B1" s="12" t="s">
        <v>11</v>
      </c>
    </row>
    <row r="3" spans="2:7" x14ac:dyDescent="0.25">
      <c r="B3" s="43" t="s">
        <v>38</v>
      </c>
      <c r="C3" s="72"/>
      <c r="D3" s="44" t="s">
        <v>39</v>
      </c>
      <c r="E3" s="72"/>
      <c r="F3" s="44" t="s">
        <v>40</v>
      </c>
    </row>
    <row r="4" spans="2:7" x14ac:dyDescent="0.25">
      <c r="C4" s="72"/>
      <c r="D4" s="49">
        <v>44378</v>
      </c>
      <c r="E4" s="72"/>
      <c r="F4" s="49">
        <v>44561</v>
      </c>
    </row>
    <row r="5" spans="2:7" x14ac:dyDescent="0.25">
      <c r="C5" s="72"/>
      <c r="D5" s="92"/>
      <c r="E5" s="72"/>
      <c r="F5" s="92"/>
    </row>
    <row r="6" spans="2:7" s="69" customFormat="1" ht="12.75" x14ac:dyDescent="0.2">
      <c r="B6" s="68" t="s">
        <v>16</v>
      </c>
    </row>
    <row r="7" spans="2:7" x14ac:dyDescent="0.25">
      <c r="C7" s="72"/>
      <c r="D7" s="92"/>
      <c r="E7" s="72"/>
      <c r="F7" s="92"/>
    </row>
    <row r="8" spans="2:7" x14ac:dyDescent="0.25">
      <c r="C8" s="101" t="s">
        <v>77</v>
      </c>
      <c r="D8" s="101"/>
      <c r="F8" s="101" t="s">
        <v>78</v>
      </c>
      <c r="G8" s="101"/>
    </row>
    <row r="9" spans="2:7" x14ac:dyDescent="0.25">
      <c r="C9" s="72"/>
      <c r="D9" s="92"/>
      <c r="E9" s="72"/>
      <c r="F9" s="92"/>
    </row>
    <row r="10" spans="2:7" ht="56.45" customHeight="1" x14ac:dyDescent="0.25">
      <c r="B10" s="14" t="s">
        <v>60</v>
      </c>
      <c r="C10" s="1" t="s">
        <v>3</v>
      </c>
      <c r="D10" s="85" t="s">
        <v>10</v>
      </c>
      <c r="F10" s="1" t="s">
        <v>3</v>
      </c>
      <c r="G10" s="85" t="s">
        <v>10</v>
      </c>
    </row>
    <row r="11" spans="2:7" x14ac:dyDescent="0.25">
      <c r="B11" s="2" t="s">
        <v>50</v>
      </c>
      <c r="C11" s="93">
        <f>'SAIB Nacional'!B12</f>
        <v>0.13299999999999998</v>
      </c>
      <c r="D11" s="9" t="str">
        <f>+IF(C11&lt;0,"NO REPLICABLE","REPLICABLE")</f>
        <v>REPLICABLE</v>
      </c>
      <c r="F11" s="93">
        <f>'SAIB Nacional'!E12</f>
        <v>0.19</v>
      </c>
      <c r="G11" s="9" t="str">
        <f>+IF(F11&lt;0,"NO REPLICABLE","REPLICABLE")</f>
        <v>REPLICABLE</v>
      </c>
    </row>
    <row r="12" spans="2:7" x14ac:dyDescent="0.25">
      <c r="B12" s="2" t="s">
        <v>51</v>
      </c>
      <c r="C12" s="93">
        <f>'SAIB Regional'!B12</f>
        <v>0.154</v>
      </c>
      <c r="D12" s="9" t="str">
        <f t="shared" ref="D12:D16" si="0">+IF(C12&lt;0,"NO REPLICABLE","REPLICABLE")</f>
        <v>REPLICABLE</v>
      </c>
      <c r="F12" s="93">
        <f>'SAIB Regional'!E12</f>
        <v>0.22</v>
      </c>
      <c r="G12" s="9" t="str">
        <f t="shared" ref="G12:G16" si="1">+IF(F12&lt;0,"NO REPLICABLE","REPLICABLE")</f>
        <v>REPLICABLE</v>
      </c>
    </row>
    <row r="13" spans="2:7" x14ac:dyDescent="0.25">
      <c r="B13" s="2" t="s">
        <v>52</v>
      </c>
      <c r="C13" s="93">
        <f>'SAIB Local'!B12</f>
        <v>0.22399999999999998</v>
      </c>
      <c r="D13" s="9" t="str">
        <f t="shared" si="0"/>
        <v>REPLICABLE</v>
      </c>
      <c r="F13" s="93">
        <f>'SAIB Local'!E12</f>
        <v>0.32</v>
      </c>
      <c r="G13" s="9" t="str">
        <f t="shared" si="1"/>
        <v>REPLICABLE</v>
      </c>
    </row>
    <row r="14" spans="2:7" ht="25.5" x14ac:dyDescent="0.25">
      <c r="B14" s="2" t="s">
        <v>53</v>
      </c>
      <c r="C14" s="93">
        <f>'Desagregacion compartida'!B12</f>
        <v>0.40599999999999997</v>
      </c>
      <c r="D14" s="9" t="str">
        <f t="shared" si="0"/>
        <v>REPLICABLE</v>
      </c>
      <c r="F14" s="93">
        <f>'Desagregacion compartida'!E12</f>
        <v>0.57999999999999996</v>
      </c>
      <c r="G14" s="9" t="str">
        <f t="shared" si="1"/>
        <v>REPLICABLE</v>
      </c>
    </row>
    <row r="15" spans="2:7" x14ac:dyDescent="0.25">
      <c r="B15" s="2" t="s">
        <v>54</v>
      </c>
      <c r="C15" s="93">
        <f>'Desagregacion total'!B12</f>
        <v>0.36399999999999999</v>
      </c>
      <c r="D15" s="9" t="str">
        <f t="shared" si="0"/>
        <v>REPLICABLE</v>
      </c>
      <c r="F15" s="93">
        <f>'Desagregacion total'!E12</f>
        <v>0.52</v>
      </c>
      <c r="G15" s="9" t="str">
        <f t="shared" si="1"/>
        <v>REPLICABLE</v>
      </c>
    </row>
    <row r="16" spans="2:7" x14ac:dyDescent="0.25">
      <c r="B16" s="2" t="s">
        <v>55</v>
      </c>
      <c r="C16" s="93">
        <f>'Desagregacion virtual'!B12</f>
        <v>9.8006102885505167E-2</v>
      </c>
      <c r="D16" s="9" t="str">
        <f t="shared" si="0"/>
        <v>REPLICABLE</v>
      </c>
      <c r="F16" s="93">
        <f>'Desagregacion virtual'!E12</f>
        <v>0.14000871840786452</v>
      </c>
      <c r="G16" s="9" t="str">
        <f t="shared" si="1"/>
        <v>REPLICABLE</v>
      </c>
    </row>
  </sheetData>
  <mergeCells count="2">
    <mergeCell ref="C8:D8"/>
    <mergeCell ref="F8:G8"/>
  </mergeCells>
  <conditionalFormatting sqref="D11:D16">
    <cfRule type="containsText" dxfId="61" priority="2" operator="containsText" text="NO APLICA">
      <formula>NOT(ISERROR(SEARCH("NO APLICA",D11)))</formula>
    </cfRule>
  </conditionalFormatting>
  <conditionalFormatting sqref="G11:G16">
    <cfRule type="containsText" dxfId="60" priority="1" operator="containsText" text="NO APLICA">
      <formula>NOT(ISERROR(SEARCH("NO APLICA",G11)))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0329-71AB-4F69-BA64-52E126BB45F3}">
  <sheetPr codeName="Sheet3">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59</v>
      </c>
    </row>
    <row r="3" spans="1:14" x14ac:dyDescent="0.25">
      <c r="B3" s="14" t="s">
        <v>46</v>
      </c>
      <c r="C3" s="83" t="s">
        <v>50</v>
      </c>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0.13299999999999998</v>
      </c>
      <c r="C12" s="9" t="str">
        <f>+IF(B12&lt;0,"No","Sí")</f>
        <v>Sí</v>
      </c>
      <c r="D12" s="3"/>
      <c r="E12" s="39">
        <f>INDEX($B$17:$L$66,MATCH($E$9,$B$17:$B$66,0),MATCH($E$11,$B$16:$L$16,0))</f>
        <v>0.19</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Resultados'!$A$8:$L$705,MATCH('SAIB Nacional'!$M17,'Consolidado Resultados'!$L$8:$L$705,0),3)=0,"",INDEX('Consolidado Resultados'!$A$8:$L$705,MATCH('SAIB Nacional'!$M17,'Consolidado Resultados'!$L$8:$L$705,0),3))</f>
        <v>5000</v>
      </c>
      <c r="D17" s="4">
        <f>IF(INDEX('Consolidado Resultados'!$A$8:$L$705,MATCH('SAIB Nacional'!$M17,'Consolidado Resultados'!$L$8:$L$705,0),3)=0,"",INDEX('Consolidado Resultados'!$A$8:$L$705,MATCH('SAIB Nacional'!$M17,'Consolidado Resultados'!$L$8:$L$705,0),4))</f>
        <v>20000</v>
      </c>
      <c r="E17" s="4">
        <f>IF(INDEX('Consolidado Resultados'!$A$8:$L$705,MATCH('SAIB Nacional'!$M17,'Consolidado Resultados'!$L$8:$L$705,0),3)=0,"",INDEX('Consolidado Resultados'!$A$8:$L$705,MATCH('SAIB Nacional'!$M17,'Consolidado Resultados'!$L$8:$L$705,0),5))</f>
        <v>25000</v>
      </c>
      <c r="F17" s="4">
        <f>IF(INDEX('Consolidado Resultados'!$A$8:$L$705,MATCH('SAIB Nacional'!$M17,'Consolidado Resultados'!$L$8:$L$705,0),3)=0,"",INDEX('Consolidado Resultados'!$A$8:$L$705,MATCH('SAIB Nacional'!$M17,'Consolidado Resultados'!$L$8:$L$705,0),6))</f>
        <v>200</v>
      </c>
      <c r="G17" s="4">
        <f>IF(INDEX('Consolidado Resultados'!$A$8:$L$705,MATCH('SAIB Nacional'!$M17,'Consolidado Resultados'!$L$8:$L$705,0),3)=0,"",INDEX('Consolidado Resultados'!$A$8:$L$705,MATCH('SAIB Nacional'!$M17,'Consolidado Resultados'!$L$8:$L$705,0),7))</f>
        <v>10000</v>
      </c>
      <c r="H17" s="4">
        <f>IF(INDEX('Consolidado Resultados'!$A$8:$L$705,MATCH('SAIB Nacional'!$M17,'Consolidado Resultados'!$L$8:$L$705,0),3)=0,"",INDEX('Consolidado Resultados'!$A$8:$L$705,MATCH('SAIB Nacional'!$M17,'Consolidado Resultados'!$L$8:$L$705,0),8))</f>
        <v>20000</v>
      </c>
      <c r="I17" s="97">
        <f>IF(INDEX('Consolidado Resultados'!$A$8:$L$705,MATCH('SAIB Nacional'!$M17,'Consolidado Resultados'!$L$8:$L$705,0),3)=0,"",INDEX('Consolidado Resultados'!$A$8:$L$705,MATCH('SAIB Nacional'!$M17,'Consolidado Resultados'!$L$8:$L$705,0),9))</f>
        <v>0.2</v>
      </c>
      <c r="J17" s="97">
        <f>IF(INDEX('Consolidado Resultados'!$A$8:$L$705,MATCH('SAIB Nacional'!$M17,'Consolidado Resultados'!$L$8:$L$705,0),3)=0,"",INDEX('Consolidado Resultados'!$A$8:$L$705,MATCH('SAIB Nacional'!$M17,'Consolidado Resultados'!$L$8:$L$705,0),10))</f>
        <v>0.19</v>
      </c>
      <c r="K17" s="3">
        <f>+IFERROR(INDEX('Ofertas insignia'!$B$14:$Y$50,MATCH('SAIB Nacional'!$B17,'Ofertas insignia'!$B$14:$B$50,0),MATCH('SAIB Nacional'!$K$16,'Ofertas insignia'!$B$13:$Y$13,0)),"")</f>
        <v>3</v>
      </c>
      <c r="L17" s="3">
        <f>+IFERROR(INDEX('Ofertas insignia'!$B$14:$Y$50,MATCH('SAIB Nacional'!$B17,'Ofertas insignia'!$B$14:$B$50,0),MATCH('SAIB Nacional'!$L$16,'Ofertas insignia'!$B$13:$Y$13,0)),"")</f>
        <v>1</v>
      </c>
      <c r="M17" s="71" t="str">
        <f>$B17&amp;$C$3</f>
        <v>Oferta 1SAIB Nacional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Resultados'!$A$8:$L$705,MATCH('SAIB Nacional'!$M18,'Consolidado Resultados'!$L$8:$L$705,0),3)=0,"",INDEX('Consolidado Resultados'!$A$8:$L$705,MATCH('SAIB Nacional'!$M18,'Consolidado Resultados'!$L$8:$L$705,0),3))</f>
        <v>5001.5</v>
      </c>
      <c r="D18" s="4">
        <f>IF(INDEX('Consolidado Resultados'!$A$8:$L$705,MATCH('SAIB Nacional'!$M18,'Consolidado Resultados'!$L$8:$L$705,0),3)=0,"",INDEX('Consolidado Resultados'!$A$8:$L$705,MATCH('SAIB Nacional'!$M18,'Consolidado Resultados'!$L$8:$L$705,0),4))</f>
        <v>20001.5</v>
      </c>
      <c r="E18" s="4">
        <f>IF(INDEX('Consolidado Resultados'!$A$8:$L$705,MATCH('SAIB Nacional'!$M18,'Consolidado Resultados'!$L$8:$L$705,0),3)=0,"",INDEX('Consolidado Resultados'!$A$8:$L$705,MATCH('SAIB Nacional'!$M18,'Consolidado Resultados'!$L$8:$L$705,0),5))</f>
        <v>25001.5</v>
      </c>
      <c r="F18" s="4">
        <f>IF(INDEX('Consolidado Resultados'!$A$8:$L$705,MATCH('SAIB Nacional'!$M18,'Consolidado Resultados'!$L$8:$L$705,0),3)=0,"",INDEX('Consolidado Resultados'!$A$8:$L$705,MATCH('SAIB Nacional'!$M18,'Consolidado Resultados'!$L$8:$L$705,0),6))</f>
        <v>201.5</v>
      </c>
      <c r="G18" s="4">
        <f>IF(INDEX('Consolidado Resultados'!$A$8:$L$705,MATCH('SAIB Nacional'!$M18,'Consolidado Resultados'!$L$8:$L$705,0),3)=0,"",INDEX('Consolidado Resultados'!$A$8:$L$705,MATCH('SAIB Nacional'!$M18,'Consolidado Resultados'!$L$8:$L$705,0),7))</f>
        <v>10001.5</v>
      </c>
      <c r="H18" s="4">
        <f>IF(INDEX('Consolidado Resultados'!$A$8:$L$705,MATCH('SAIB Nacional'!$M18,'Consolidado Resultados'!$L$8:$L$705,0),3)=0,"",INDEX('Consolidado Resultados'!$A$8:$L$705,MATCH('SAIB Nacional'!$M18,'Consolidado Resultados'!$L$8:$L$705,0),8))</f>
        <v>20001.5</v>
      </c>
      <c r="I18" s="97">
        <f>IF(INDEX('Consolidado Resultados'!$A$8:$L$705,MATCH('SAIB Nacional'!$M18,'Consolidado Resultados'!$L$8:$L$705,0),3)=0,"",INDEX('Consolidado Resultados'!$A$8:$L$705,MATCH('SAIB Nacional'!$M18,'Consolidado Resultados'!$L$8:$L$705,0),9))</f>
        <v>1.6E-2</v>
      </c>
      <c r="J18" s="97">
        <f>IF(INDEX('Consolidado Resultados'!$A$8:$L$705,MATCH('SAIB Nacional'!$M18,'Consolidado Resultados'!$L$8:$L$705,0),3)=0,"",INDEX('Consolidado Resultados'!$A$8:$L$705,MATCH('SAIB Nacional'!$M18,'Consolidado Resultados'!$L$8:$L$705,0),10))</f>
        <v>1.4400000000000001E-2</v>
      </c>
      <c r="K18" s="3">
        <f>+IFERROR(INDEX('Ofertas insignia'!$B$14:$Y$50,MATCH('SAIB Nacional'!$B18,'Ofertas insignia'!$B$14:$B$50,0),MATCH('SAIB Nacional'!$K$16,'Ofertas insignia'!$B$13:$Y$13,0)),"")</f>
        <v>4</v>
      </c>
      <c r="L18" s="3">
        <f>+IFERROR(INDEX('Ofertas insignia'!$B$14:$Y$50,MATCH('SAIB Nacional'!$B18,'Ofertas insignia'!$B$14:$B$50,0),MATCH('SAIB Nacional'!$L$16,'Ofertas insignia'!$B$13:$Y$13,0)),"")</f>
        <v>2</v>
      </c>
      <c r="M18" s="71" t="str">
        <f t="shared" ref="M18:M66" si="0">$B18&amp;$C$3</f>
        <v>Oferta 2SAIB Nacional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Resultados'!$A$8:$L$705,MATCH('SAIB Nacional'!$M19,'Consolidado Resultados'!$L$8:$L$705,0),3)=0,"",INDEX('Consolidado Resultados'!$A$8:$L$705,MATCH('SAIB Nacional'!$M19,'Consolidado Resultados'!$L$8:$L$705,0),3))</f>
        <v>8502.5499999999993</v>
      </c>
      <c r="D19" s="4">
        <f>IF(INDEX('Consolidado Resultados'!$A$8:$L$705,MATCH('SAIB Nacional'!$M19,'Consolidado Resultados'!$L$8:$L$705,0),3)=0,"",INDEX('Consolidado Resultados'!$A$8:$L$705,MATCH('SAIB Nacional'!$M19,'Consolidado Resultados'!$L$8:$L$705,0),4))</f>
        <v>34002.549999999996</v>
      </c>
      <c r="E19" s="4">
        <f>IF(INDEX('Consolidado Resultados'!$A$8:$L$705,MATCH('SAIB Nacional'!$M19,'Consolidado Resultados'!$L$8:$L$705,0),3)=0,"",INDEX('Consolidado Resultados'!$A$8:$L$705,MATCH('SAIB Nacional'!$M19,'Consolidado Resultados'!$L$8:$L$705,0),5))</f>
        <v>42502.549999999996</v>
      </c>
      <c r="F19" s="4">
        <f>IF(INDEX('Consolidado Resultados'!$A$8:$L$705,MATCH('SAIB Nacional'!$M19,'Consolidado Resultados'!$L$8:$L$705,0),3)=0,"",INDEX('Consolidado Resultados'!$A$8:$L$705,MATCH('SAIB Nacional'!$M19,'Consolidado Resultados'!$L$8:$L$705,0),6))</f>
        <v>342.55</v>
      </c>
      <c r="G19" s="4">
        <f>IF(INDEX('Consolidado Resultados'!$A$8:$L$705,MATCH('SAIB Nacional'!$M19,'Consolidado Resultados'!$L$8:$L$705,0),3)=0,"",INDEX('Consolidado Resultados'!$A$8:$L$705,MATCH('SAIB Nacional'!$M19,'Consolidado Resultados'!$L$8:$L$705,0),7))</f>
        <v>17002.55</v>
      </c>
      <c r="H19" s="4">
        <f>IF(INDEX('Consolidado Resultados'!$A$8:$L$705,MATCH('SAIB Nacional'!$M19,'Consolidado Resultados'!$L$8:$L$705,0),3)=0,"",INDEX('Consolidado Resultados'!$A$8:$L$705,MATCH('SAIB Nacional'!$M19,'Consolidado Resultados'!$L$8:$L$705,0),8))</f>
        <v>34002.549999999996</v>
      </c>
      <c r="I19" s="97">
        <f>IF(INDEX('Consolidado Resultados'!$A$8:$L$705,MATCH('SAIB Nacional'!$M19,'Consolidado Resultados'!$L$8:$L$705,0),3)=0,"",INDEX('Consolidado Resultados'!$A$8:$L$705,MATCH('SAIB Nacional'!$M19,'Consolidado Resultados'!$L$8:$L$705,0),9))</f>
        <v>0.13999999999999999</v>
      </c>
      <c r="J19" s="97">
        <f>IF(INDEX('Consolidado Resultados'!$A$8:$L$705,MATCH('SAIB Nacional'!$M19,'Consolidado Resultados'!$L$8:$L$705,0),3)=0,"",INDEX('Consolidado Resultados'!$A$8:$L$705,MATCH('SAIB Nacional'!$M19,'Consolidado Resultados'!$L$8:$L$705,0),10))</f>
        <v>0.13299999999999998</v>
      </c>
      <c r="K19" s="3">
        <f>+IFERROR(INDEX('Ofertas insignia'!$B$14:$Y$50,MATCH('SAIB Nacional'!$B19,'Ofertas insignia'!$B$14:$B$50,0),MATCH('SAIB Nacional'!$K$16,'Ofertas insignia'!$B$13:$Y$13,0)),"")</f>
        <v>1</v>
      </c>
      <c r="L19" s="3">
        <f>+IFERROR(INDEX('Ofertas insignia'!$B$14:$Y$50,MATCH('SAIB Nacional'!$B19,'Ofertas insignia'!$B$14:$B$50,0),MATCH('SAIB Nacional'!$L$16,'Ofertas insignia'!$B$13:$Y$13,0)),"")</f>
        <v>4</v>
      </c>
      <c r="M19" s="71" t="str">
        <f t="shared" si="0"/>
        <v>Oferta 3SAIB Nacional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Resultados'!$A$8:$L$705,MATCH('SAIB Nacional'!$M20,'Consolidado Resultados'!$L$8:$L$705,0),3)=0,"",INDEX('Consolidado Resultados'!$A$8:$L$705,MATCH('SAIB Nacional'!$M20,'Consolidado Resultados'!$L$8:$L$705,0),3))</f>
        <v>145000</v>
      </c>
      <c r="D20" s="4">
        <f>IF(INDEX('Consolidado Resultados'!$A$8:$L$705,MATCH('SAIB Nacional'!$M20,'Consolidado Resultados'!$L$8:$L$705,0),3)=0,"",INDEX('Consolidado Resultados'!$A$8:$L$705,MATCH('SAIB Nacional'!$M20,'Consolidado Resultados'!$L$8:$L$705,0),4))</f>
        <v>15000</v>
      </c>
      <c r="E20" s="4">
        <f>IF(INDEX('Consolidado Resultados'!$A$8:$L$705,MATCH('SAIB Nacional'!$M20,'Consolidado Resultados'!$L$8:$L$705,0),3)=0,"",INDEX('Consolidado Resultados'!$A$8:$L$705,MATCH('SAIB Nacional'!$M20,'Consolidado Resultados'!$L$8:$L$705,0),5))</f>
        <v>5000</v>
      </c>
      <c r="F20" s="4">
        <f>IF(INDEX('Consolidado Resultados'!$A$8:$L$705,MATCH('SAIB Nacional'!$M20,'Consolidado Resultados'!$L$8:$L$705,0),3)=0,"",INDEX('Consolidado Resultados'!$A$8:$L$705,MATCH('SAIB Nacional'!$M20,'Consolidado Resultados'!$L$8:$L$705,0),6))</f>
        <v>100</v>
      </c>
      <c r="G20" s="4">
        <f>IF(INDEX('Consolidado Resultados'!$A$8:$L$705,MATCH('SAIB Nacional'!$M20,'Consolidado Resultados'!$L$8:$L$705,0),3)=0,"",INDEX('Consolidado Resultados'!$A$8:$L$705,MATCH('SAIB Nacional'!$M20,'Consolidado Resultados'!$L$8:$L$705,0),7))</f>
        <v>1400</v>
      </c>
      <c r="H20" s="4">
        <f>IF(INDEX('Consolidado Resultados'!$A$8:$L$705,MATCH('SAIB Nacional'!$M20,'Consolidado Resultados'!$L$8:$L$705,0),3)=0,"",INDEX('Consolidado Resultados'!$A$8:$L$705,MATCH('SAIB Nacional'!$M20,'Consolidado Resultados'!$L$8:$L$705,0),8))</f>
        <v>6500</v>
      </c>
      <c r="I20" s="97">
        <f>IF(INDEX('Consolidado Resultados'!$A$8:$L$705,MATCH('SAIB Nacional'!$M20,'Consolidado Resultados'!$L$8:$L$705,0),3)=0,"",INDEX('Consolidado Resultados'!$A$8:$L$705,MATCH('SAIB Nacional'!$M20,'Consolidado Resultados'!$L$8:$L$705,0),9))</f>
        <v>0.32</v>
      </c>
      <c r="J20" s="97">
        <f>IF(INDEX('Consolidado Resultados'!$A$8:$L$705,MATCH('SAIB Nacional'!$M20,'Consolidado Resultados'!$L$8:$L$705,0),3)=0,"",INDEX('Consolidado Resultados'!$A$8:$L$705,MATCH('SAIB Nacional'!$M20,'Consolidado Resultados'!$L$8:$L$705,0),10))</f>
        <v>0.2</v>
      </c>
      <c r="K20" s="3">
        <f>+IFERROR(INDEX('Ofertas insignia'!$B$14:$Y$50,MATCH('SAIB Nacional'!$B20,'Ofertas insignia'!$B$14:$B$50,0),MATCH('SAIB Nacional'!$K$16,'Ofertas insignia'!$B$13:$Y$13,0)),"")</f>
        <v>2</v>
      </c>
      <c r="L20" s="3">
        <f>+IFERROR(INDEX('Ofertas insignia'!$B$14:$Y$50,MATCH('SAIB Nacional'!$B20,'Ofertas insignia'!$B$14:$B$50,0),MATCH('SAIB Nacional'!$L$16,'Ofertas insignia'!$B$13:$Y$13,0)),"")</f>
        <v>3</v>
      </c>
      <c r="M20" s="71" t="str">
        <f t="shared" si="0"/>
        <v>Oferta 4SAIB Nacional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Resultados'!$A$8:$L$705,MATCH('SAIB Nacional'!$M21,'Consolidado Resultados'!$L$8:$L$705,0),3)=0,"",INDEX('Consolidado Resultados'!$A$8:$L$705,MATCH('SAIB Nacional'!$M21,'Consolidado Resultados'!$L$8:$L$705,0),3))</f>
        <v/>
      </c>
      <c r="D21" s="4" t="str">
        <f>IF(INDEX('Consolidado Resultados'!$A$8:$L$705,MATCH('SAIB Nacional'!$M21,'Consolidado Resultados'!$L$8:$L$705,0),3)=0,"",INDEX('Consolidado Resultados'!$A$8:$L$705,MATCH('SAIB Nacional'!$M21,'Consolidado Resultados'!$L$8:$L$705,0),4))</f>
        <v/>
      </c>
      <c r="E21" s="4" t="str">
        <f>IF(INDEX('Consolidado Resultados'!$A$8:$L$705,MATCH('SAIB Nacional'!$M21,'Consolidado Resultados'!$L$8:$L$705,0),3)=0,"",INDEX('Consolidado Resultados'!$A$8:$L$705,MATCH('SAIB Nacional'!$M21,'Consolidado Resultados'!$L$8:$L$705,0),5))</f>
        <v/>
      </c>
      <c r="F21" s="4" t="str">
        <f>IF(INDEX('Consolidado Resultados'!$A$8:$L$705,MATCH('SAIB Nacional'!$M21,'Consolidado Resultados'!$L$8:$L$705,0),3)=0,"",INDEX('Consolidado Resultados'!$A$8:$L$705,MATCH('SAIB Nacional'!$M21,'Consolidado Resultados'!$L$8:$L$705,0),6))</f>
        <v/>
      </c>
      <c r="G21" s="4" t="str">
        <f>IF(INDEX('Consolidado Resultados'!$A$8:$L$705,MATCH('SAIB Nacional'!$M21,'Consolidado Resultados'!$L$8:$L$705,0),3)=0,"",INDEX('Consolidado Resultados'!$A$8:$L$705,MATCH('SAIB Nacional'!$M21,'Consolidado Resultados'!$L$8:$L$705,0),7))</f>
        <v/>
      </c>
      <c r="H21" s="4" t="str">
        <f>IF(INDEX('Consolidado Resultados'!$A$8:$L$705,MATCH('SAIB Nacional'!$M21,'Consolidado Resultados'!$L$8:$L$705,0),3)=0,"",INDEX('Consolidado Resultados'!$A$8:$L$705,MATCH('SAIB Nacional'!$M21,'Consolidado Resultados'!$L$8:$L$705,0),8))</f>
        <v/>
      </c>
      <c r="I21" s="97" t="str">
        <f>IF(INDEX('Consolidado Resultados'!$A$8:$L$705,MATCH('SAIB Nacional'!$M21,'Consolidado Resultados'!$L$8:$L$705,0),3)=0,"",INDEX('Consolidado Resultados'!$A$8:$L$705,MATCH('SAIB Nacional'!$M21,'Consolidado Resultados'!$L$8:$L$705,0),9))</f>
        <v/>
      </c>
      <c r="J21" s="97" t="str">
        <f>IF(INDEX('Consolidado Resultados'!$A$8:$L$705,MATCH('SAIB Nacional'!$M21,'Consolidado Resultados'!$L$8:$L$705,0),3)=0,"",INDEX('Consolidado Resultados'!$A$8:$L$705,MATCH('SAIB Nacional'!$M21,'Consolidado Resultados'!$L$8:$L$705,0),10))</f>
        <v/>
      </c>
      <c r="K21" s="3" t="str">
        <f>+IFERROR(INDEX('Ofertas insignia'!$B$14:$Y$50,MATCH('SAIB Nacional'!$B21,'Ofertas insignia'!$B$14:$B$50,0),MATCH('SAIB Nacional'!$K$16,'Ofertas insignia'!$B$13:$Y$13,0)),"")</f>
        <v/>
      </c>
      <c r="L21" s="3" t="str">
        <f>+IFERROR(INDEX('Ofertas insignia'!$B$14:$Y$50,MATCH('SAIB Nacional'!$B21,'Ofertas insignia'!$B$14:$B$50,0),MATCH('SAIB Nacional'!$L$16,'Ofertas insignia'!$B$13:$Y$13,0)),"")</f>
        <v/>
      </c>
      <c r="M21" s="71" t="str">
        <f t="shared" si="0"/>
        <v>SAIB Nacional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Resultados'!$A$8:$L$705,MATCH('SAIB Nacional'!$M22,'Consolidado Resultados'!$L$8:$L$705,0),3)=0,"",INDEX('Consolidado Resultados'!$A$8:$L$705,MATCH('SAIB Nacional'!$M22,'Consolidado Resultados'!$L$8:$L$705,0),3))</f>
        <v/>
      </c>
      <c r="D22" s="4" t="str">
        <f>IF(INDEX('Consolidado Resultados'!$A$8:$L$705,MATCH('SAIB Nacional'!$M22,'Consolidado Resultados'!$L$8:$L$705,0),3)=0,"",INDEX('Consolidado Resultados'!$A$8:$L$705,MATCH('SAIB Nacional'!$M22,'Consolidado Resultados'!$L$8:$L$705,0),4))</f>
        <v/>
      </c>
      <c r="E22" s="4" t="str">
        <f>IF(INDEX('Consolidado Resultados'!$A$8:$L$705,MATCH('SAIB Nacional'!$M22,'Consolidado Resultados'!$L$8:$L$705,0),3)=0,"",INDEX('Consolidado Resultados'!$A$8:$L$705,MATCH('SAIB Nacional'!$M22,'Consolidado Resultados'!$L$8:$L$705,0),5))</f>
        <v/>
      </c>
      <c r="F22" s="4" t="str">
        <f>IF(INDEX('Consolidado Resultados'!$A$8:$L$705,MATCH('SAIB Nacional'!$M22,'Consolidado Resultados'!$L$8:$L$705,0),3)=0,"",INDEX('Consolidado Resultados'!$A$8:$L$705,MATCH('SAIB Nacional'!$M22,'Consolidado Resultados'!$L$8:$L$705,0),6))</f>
        <v/>
      </c>
      <c r="G22" s="4" t="str">
        <f>IF(INDEX('Consolidado Resultados'!$A$8:$L$705,MATCH('SAIB Nacional'!$M22,'Consolidado Resultados'!$L$8:$L$705,0),3)=0,"",INDEX('Consolidado Resultados'!$A$8:$L$705,MATCH('SAIB Nacional'!$M22,'Consolidado Resultados'!$L$8:$L$705,0),7))</f>
        <v/>
      </c>
      <c r="H22" s="4" t="str">
        <f>IF(INDEX('Consolidado Resultados'!$A$8:$L$705,MATCH('SAIB Nacional'!$M22,'Consolidado Resultados'!$L$8:$L$705,0),3)=0,"",INDEX('Consolidado Resultados'!$A$8:$L$705,MATCH('SAIB Nacional'!$M22,'Consolidado Resultados'!$L$8:$L$705,0),8))</f>
        <v/>
      </c>
      <c r="I22" s="41" t="str">
        <f>IF(INDEX('Consolidado Resultados'!$A$8:$L$705,MATCH('SAIB Nacional'!$M22,'Consolidado Resultados'!$L$8:$L$705,0),3)=0,"",INDEX('Consolidado Resultados'!$A$8:$L$705,MATCH('SAIB Nacional'!$M22,'Consolidado Resultados'!$L$8:$L$705,0),9))</f>
        <v/>
      </c>
      <c r="J22" s="41" t="str">
        <f>IF(INDEX('Consolidado Resultados'!$A$8:$L$705,MATCH('SAIB Nacional'!$M22,'Consolidado Resultados'!$L$8:$L$705,0),3)=0,"",INDEX('Consolidado Resultados'!$A$8:$L$705,MATCH('SAIB Nacional'!$M22,'Consolidado Resultados'!$L$8:$L$705,0),10))</f>
        <v/>
      </c>
      <c r="K22" s="3" t="str">
        <f>+IFERROR(INDEX('Ofertas insignia'!$B$14:$Y$50,MATCH('SAIB Nacional'!$B22,'Ofertas insignia'!$B$14:$B$50,0),MATCH('SAIB Nacional'!$K$16,'Ofertas insignia'!$B$13:$Y$13,0)),"")</f>
        <v/>
      </c>
      <c r="L22" s="89" t="str">
        <f>+IFERROR(INDEX('Ofertas insignia'!$B$14:$Y$50,MATCH('SAIB Nacional'!$B22,'Ofertas insignia'!$B$14:$B$50,0),MATCH('SAIB Nacional'!$L$16,'Ofertas insignia'!$B$13:$Y$13,0)),"")</f>
        <v/>
      </c>
      <c r="M22" s="71" t="str">
        <f t="shared" si="0"/>
        <v>SAIB Nacional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Resultados'!$A$8:$L$705,MATCH('SAIB Nacional'!$M23,'Consolidado Resultados'!$L$8:$L$705,0),3)=0,"",INDEX('Consolidado Resultados'!$A$8:$L$705,MATCH('SAIB Nacional'!$M23,'Consolidado Resultados'!$L$8:$L$705,0),3))</f>
        <v/>
      </c>
      <c r="D23" s="4" t="str">
        <f>IF(INDEX('Consolidado Resultados'!$A$8:$L$705,MATCH('SAIB Nacional'!$M23,'Consolidado Resultados'!$L$8:$L$705,0),3)=0,"",INDEX('Consolidado Resultados'!$A$8:$L$705,MATCH('SAIB Nacional'!$M23,'Consolidado Resultados'!$L$8:$L$705,0),4))</f>
        <v/>
      </c>
      <c r="E23" s="4" t="str">
        <f>IF(INDEX('Consolidado Resultados'!$A$8:$L$705,MATCH('SAIB Nacional'!$M23,'Consolidado Resultados'!$L$8:$L$705,0),3)=0,"",INDEX('Consolidado Resultados'!$A$8:$L$705,MATCH('SAIB Nacional'!$M23,'Consolidado Resultados'!$L$8:$L$705,0),5))</f>
        <v/>
      </c>
      <c r="F23" s="4" t="str">
        <f>IF(INDEX('Consolidado Resultados'!$A$8:$L$705,MATCH('SAIB Nacional'!$M23,'Consolidado Resultados'!$L$8:$L$705,0),3)=0,"",INDEX('Consolidado Resultados'!$A$8:$L$705,MATCH('SAIB Nacional'!$M23,'Consolidado Resultados'!$L$8:$L$705,0),6))</f>
        <v/>
      </c>
      <c r="G23" s="4" t="str">
        <f>IF(INDEX('Consolidado Resultados'!$A$8:$L$705,MATCH('SAIB Nacional'!$M23,'Consolidado Resultados'!$L$8:$L$705,0),3)=0,"",INDEX('Consolidado Resultados'!$A$8:$L$705,MATCH('SAIB Nacional'!$M23,'Consolidado Resultados'!$L$8:$L$705,0),7))</f>
        <v/>
      </c>
      <c r="H23" s="4" t="str">
        <f>IF(INDEX('Consolidado Resultados'!$A$8:$L$705,MATCH('SAIB Nacional'!$M23,'Consolidado Resultados'!$L$8:$L$705,0),3)=0,"",INDEX('Consolidado Resultados'!$A$8:$L$705,MATCH('SAIB Nacional'!$M23,'Consolidado Resultados'!$L$8:$L$705,0),8))</f>
        <v/>
      </c>
      <c r="I23" s="41" t="str">
        <f>IF(INDEX('Consolidado Resultados'!$A$8:$L$705,MATCH('SAIB Nacional'!$M23,'Consolidado Resultados'!$L$8:$L$705,0),3)=0,"",INDEX('Consolidado Resultados'!$A$8:$L$705,MATCH('SAIB Nacional'!$M23,'Consolidado Resultados'!$L$8:$L$705,0),9))</f>
        <v/>
      </c>
      <c r="J23" s="41" t="str">
        <f>IF(INDEX('Consolidado Resultados'!$A$8:$L$705,MATCH('SAIB Nacional'!$M23,'Consolidado Resultados'!$L$8:$L$705,0),3)=0,"",INDEX('Consolidado Resultados'!$A$8:$L$705,MATCH('SAIB Nacional'!$M23,'Consolidado Resultados'!$L$8:$L$705,0),10))</f>
        <v/>
      </c>
      <c r="K23" s="89" t="str">
        <f>+IFERROR(INDEX('Ofertas insignia'!$B$14:$Y$50,MATCH('SAIB Nacional'!$B23,'Ofertas insignia'!$B$14:$B$50,0),MATCH('SAIB Nacional'!$K$16,'Ofertas insignia'!$B$13:$Y$13,0)),"")</f>
        <v/>
      </c>
      <c r="L23" s="89" t="str">
        <f>+IFERROR(INDEX('Ofertas insignia'!$B$14:$Y$50,MATCH('SAIB Nacional'!$B23,'Ofertas insignia'!$B$14:$B$50,0),MATCH('SAIB Nacional'!$L$16,'Ofertas insignia'!$B$13:$Y$13,0)),"")</f>
        <v/>
      </c>
      <c r="M23" s="71" t="str">
        <f t="shared" si="0"/>
        <v>SAIB Nacional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Resultados'!$A$8:$L$705,MATCH('SAIB Nacional'!$M24,'Consolidado Resultados'!$L$8:$L$705,0),3)=0,"",INDEX('Consolidado Resultados'!$A$8:$L$705,MATCH('SAIB Nacional'!$M24,'Consolidado Resultados'!$L$8:$L$705,0),3))</f>
        <v/>
      </c>
      <c r="D24" s="4" t="str">
        <f>IF(INDEX('Consolidado Resultados'!$A$8:$L$705,MATCH('SAIB Nacional'!$M24,'Consolidado Resultados'!$L$8:$L$705,0),3)=0,"",INDEX('Consolidado Resultados'!$A$8:$L$705,MATCH('SAIB Nacional'!$M24,'Consolidado Resultados'!$L$8:$L$705,0),4))</f>
        <v/>
      </c>
      <c r="E24" s="4" t="str">
        <f>IF(INDEX('Consolidado Resultados'!$A$8:$L$705,MATCH('SAIB Nacional'!$M24,'Consolidado Resultados'!$L$8:$L$705,0),3)=0,"",INDEX('Consolidado Resultados'!$A$8:$L$705,MATCH('SAIB Nacional'!$M24,'Consolidado Resultados'!$L$8:$L$705,0),5))</f>
        <v/>
      </c>
      <c r="F24" s="4" t="str">
        <f>IF(INDEX('Consolidado Resultados'!$A$8:$L$705,MATCH('SAIB Nacional'!$M24,'Consolidado Resultados'!$L$8:$L$705,0),3)=0,"",INDEX('Consolidado Resultados'!$A$8:$L$705,MATCH('SAIB Nacional'!$M24,'Consolidado Resultados'!$L$8:$L$705,0),6))</f>
        <v/>
      </c>
      <c r="G24" s="4" t="str">
        <f>IF(INDEX('Consolidado Resultados'!$A$8:$L$705,MATCH('SAIB Nacional'!$M24,'Consolidado Resultados'!$L$8:$L$705,0),3)=0,"",INDEX('Consolidado Resultados'!$A$8:$L$705,MATCH('SAIB Nacional'!$M24,'Consolidado Resultados'!$L$8:$L$705,0),7))</f>
        <v/>
      </c>
      <c r="H24" s="4" t="str">
        <f>IF(INDEX('Consolidado Resultados'!$A$8:$L$705,MATCH('SAIB Nacional'!$M24,'Consolidado Resultados'!$L$8:$L$705,0),3)=0,"",INDEX('Consolidado Resultados'!$A$8:$L$705,MATCH('SAIB Nacional'!$M24,'Consolidado Resultados'!$L$8:$L$705,0),8))</f>
        <v/>
      </c>
      <c r="I24" s="41" t="str">
        <f>IF(INDEX('Consolidado Resultados'!$A$8:$L$705,MATCH('SAIB Nacional'!$M24,'Consolidado Resultados'!$L$8:$L$705,0),3)=0,"",INDEX('Consolidado Resultados'!$A$8:$L$705,MATCH('SAIB Nacional'!$M24,'Consolidado Resultados'!$L$8:$L$705,0),9))</f>
        <v/>
      </c>
      <c r="J24" s="41" t="str">
        <f>IF(INDEX('Consolidado Resultados'!$A$8:$L$705,MATCH('SAIB Nacional'!$M24,'Consolidado Resultados'!$L$8:$L$705,0),3)=0,"",INDEX('Consolidado Resultados'!$A$8:$L$705,MATCH('SAIB Nacional'!$M24,'Consolidado Resultados'!$L$8:$L$705,0),10))</f>
        <v/>
      </c>
      <c r="K24" s="89" t="str">
        <f>+IFERROR(INDEX('Ofertas insignia'!$B$14:$Y$50,MATCH('SAIB Nacional'!$B24,'Ofertas insignia'!$B$14:$B$50,0),MATCH('SAIB Nacional'!$K$16,'Ofertas insignia'!$B$13:$Y$13,0)),"")</f>
        <v/>
      </c>
      <c r="L24" s="89" t="str">
        <f>+IFERROR(INDEX('Ofertas insignia'!$B$14:$Y$50,MATCH('SAIB Nacional'!$B24,'Ofertas insignia'!$B$14:$B$50,0),MATCH('SAIB Nacional'!$L$16,'Ofertas insignia'!$B$13:$Y$13,0)),"")</f>
        <v/>
      </c>
      <c r="M24" s="71" t="str">
        <f t="shared" si="0"/>
        <v>SAIB Nacional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Resultados'!$A$8:$L$705,MATCH('SAIB Nacional'!$M25,'Consolidado Resultados'!$L$8:$L$705,0),3)=0,"",INDEX('Consolidado Resultados'!$A$8:$L$705,MATCH('SAIB Nacional'!$M25,'Consolidado Resultados'!$L$8:$L$705,0),3))</f>
        <v/>
      </c>
      <c r="D25" s="4" t="str">
        <f>IF(INDEX('Consolidado Resultados'!$A$8:$L$705,MATCH('SAIB Nacional'!$M25,'Consolidado Resultados'!$L$8:$L$705,0),3)=0,"",INDEX('Consolidado Resultados'!$A$8:$L$705,MATCH('SAIB Nacional'!$M25,'Consolidado Resultados'!$L$8:$L$705,0),4))</f>
        <v/>
      </c>
      <c r="E25" s="4" t="str">
        <f>IF(INDEX('Consolidado Resultados'!$A$8:$L$705,MATCH('SAIB Nacional'!$M25,'Consolidado Resultados'!$L$8:$L$705,0),3)=0,"",INDEX('Consolidado Resultados'!$A$8:$L$705,MATCH('SAIB Nacional'!$M25,'Consolidado Resultados'!$L$8:$L$705,0),5))</f>
        <v/>
      </c>
      <c r="F25" s="4" t="str">
        <f>IF(INDEX('Consolidado Resultados'!$A$8:$L$705,MATCH('SAIB Nacional'!$M25,'Consolidado Resultados'!$L$8:$L$705,0),3)=0,"",INDEX('Consolidado Resultados'!$A$8:$L$705,MATCH('SAIB Nacional'!$M25,'Consolidado Resultados'!$L$8:$L$705,0),6))</f>
        <v/>
      </c>
      <c r="G25" s="4" t="str">
        <f>IF(INDEX('Consolidado Resultados'!$A$8:$L$705,MATCH('SAIB Nacional'!$M25,'Consolidado Resultados'!$L$8:$L$705,0),3)=0,"",INDEX('Consolidado Resultados'!$A$8:$L$705,MATCH('SAIB Nacional'!$M25,'Consolidado Resultados'!$L$8:$L$705,0),7))</f>
        <v/>
      </c>
      <c r="H25" s="4" t="str">
        <f>IF(INDEX('Consolidado Resultados'!$A$8:$L$705,MATCH('SAIB Nacional'!$M25,'Consolidado Resultados'!$L$8:$L$705,0),3)=0,"",INDEX('Consolidado Resultados'!$A$8:$L$705,MATCH('SAIB Nacional'!$M25,'Consolidado Resultados'!$L$8:$L$705,0),8))</f>
        <v/>
      </c>
      <c r="I25" s="41" t="str">
        <f>IF(INDEX('Consolidado Resultados'!$A$8:$L$705,MATCH('SAIB Nacional'!$M25,'Consolidado Resultados'!$L$8:$L$705,0),3)=0,"",INDEX('Consolidado Resultados'!$A$8:$L$705,MATCH('SAIB Nacional'!$M25,'Consolidado Resultados'!$L$8:$L$705,0),9))</f>
        <v/>
      </c>
      <c r="J25" s="41" t="str">
        <f>IF(INDEX('Consolidado Resultados'!$A$8:$L$705,MATCH('SAIB Nacional'!$M25,'Consolidado Resultados'!$L$8:$L$705,0),3)=0,"",INDEX('Consolidado Resultados'!$A$8:$L$705,MATCH('SAIB Nacional'!$M25,'Consolidado Resultados'!$L$8:$L$705,0),10))</f>
        <v/>
      </c>
      <c r="K25" s="89" t="str">
        <f>+IFERROR(INDEX('Ofertas insignia'!$B$14:$Y$50,MATCH('SAIB Nacional'!$B25,'Ofertas insignia'!$B$14:$B$50,0),MATCH('SAIB Nacional'!$K$16,'Ofertas insignia'!$B$13:$Y$13,0)),"")</f>
        <v/>
      </c>
      <c r="L25" s="89" t="str">
        <f>+IFERROR(INDEX('Ofertas insignia'!$B$14:$Y$50,MATCH('SAIB Nacional'!$B25,'Ofertas insignia'!$B$14:$B$50,0),MATCH('SAIB Nacional'!$L$16,'Ofertas insignia'!$B$13:$Y$13,0)),"")</f>
        <v/>
      </c>
      <c r="M25" s="71" t="str">
        <f t="shared" si="0"/>
        <v>SAIB Nacional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Resultados'!$A$8:$L$705,MATCH('SAIB Nacional'!$M26,'Consolidado Resultados'!$L$8:$L$705,0),3)=0,"",INDEX('Consolidado Resultados'!$A$8:$L$705,MATCH('SAIB Nacional'!$M26,'Consolidado Resultados'!$L$8:$L$705,0),3))</f>
        <v/>
      </c>
      <c r="D26" s="4" t="str">
        <f>IF(INDEX('Consolidado Resultados'!$A$8:$L$705,MATCH('SAIB Nacional'!$M26,'Consolidado Resultados'!$L$8:$L$705,0),3)=0,"",INDEX('Consolidado Resultados'!$A$8:$L$705,MATCH('SAIB Nacional'!$M26,'Consolidado Resultados'!$L$8:$L$705,0),4))</f>
        <v/>
      </c>
      <c r="E26" s="4"/>
      <c r="F26" s="4" t="str">
        <f>IF(INDEX('Consolidado Resultados'!$A$8:$L$705,MATCH('SAIB Nacional'!$M26,'Consolidado Resultados'!$L$8:$L$705,0),3)=0,"",INDEX('Consolidado Resultados'!$A$8:$L$705,MATCH('SAIB Nacional'!$M26,'Consolidado Resultados'!$L$8:$L$705,0),6))</f>
        <v/>
      </c>
      <c r="G26" s="4" t="str">
        <f>IF(INDEX('Consolidado Resultados'!$A$8:$L$705,MATCH('SAIB Nacional'!$M26,'Consolidado Resultados'!$L$8:$L$705,0),3)=0,"",INDEX('Consolidado Resultados'!$A$8:$L$705,MATCH('SAIB Nacional'!$M26,'Consolidado Resultados'!$L$8:$L$705,0),7))</f>
        <v/>
      </c>
      <c r="H26" s="4" t="str">
        <f>IF(INDEX('Consolidado Resultados'!$A$8:$L$705,MATCH('SAIB Nacional'!$M26,'Consolidado Resultados'!$L$8:$L$705,0),3)=0,"",INDEX('Consolidado Resultados'!$A$8:$L$705,MATCH('SAIB Nacional'!$M26,'Consolidado Resultados'!$L$8:$L$705,0),8))</f>
        <v/>
      </c>
      <c r="I26" s="41" t="str">
        <f>IF(INDEX('Consolidado Resultados'!$A$8:$L$705,MATCH('SAIB Nacional'!$M26,'Consolidado Resultados'!$L$8:$L$705,0),3)=0,"",INDEX('Consolidado Resultados'!$A$8:$L$705,MATCH('SAIB Nacional'!$M26,'Consolidado Resultados'!$L$8:$L$705,0),9))</f>
        <v/>
      </c>
      <c r="J26" s="41" t="str">
        <f>IF(INDEX('Consolidado Resultados'!$A$8:$L$705,MATCH('SAIB Nacional'!$M26,'Consolidado Resultados'!$L$8:$L$705,0),3)=0,"",INDEX('Consolidado Resultados'!$A$8:$L$705,MATCH('SAIB Nacional'!$M26,'Consolidado Resultados'!$L$8:$L$705,0),10))</f>
        <v/>
      </c>
      <c r="K26" s="89" t="str">
        <f>+IFERROR(INDEX('Ofertas insignia'!$B$14:$Y$50,MATCH('SAIB Nacional'!$B26,'Ofertas insignia'!$B$14:$B$50,0),MATCH('SAIB Nacional'!$K$16,'Ofertas insignia'!$B$13:$Y$13,0)),"")</f>
        <v/>
      </c>
      <c r="L26" s="89" t="str">
        <f>+IFERROR(INDEX('Ofertas insignia'!$B$14:$Y$50,MATCH('SAIB Nacional'!$B26,'Ofertas insignia'!$B$14:$B$50,0),MATCH('SAIB Nacional'!$L$16,'Ofertas insignia'!$B$13:$Y$13,0)),"")</f>
        <v/>
      </c>
      <c r="M26" s="71" t="str">
        <f t="shared" si="0"/>
        <v>SAIB Nacional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Resultados'!$A$8:$L$705,MATCH('SAIB Nacional'!$M27,'Consolidado Resultados'!$L$8:$L$705,0),3)=0,"",INDEX('Consolidado Resultados'!$A$8:$L$705,MATCH('SAIB Nacional'!$M27,'Consolidado Resultados'!$L$8:$L$705,0),3))</f>
        <v/>
      </c>
      <c r="D27" s="4" t="str">
        <f>IF(INDEX('Consolidado Resultados'!$A$8:$L$705,MATCH('SAIB Nacional'!$M27,'Consolidado Resultados'!$L$8:$L$705,0),3)=0,"",INDEX('Consolidado Resultados'!$A$8:$L$705,MATCH('SAIB Nacional'!$M27,'Consolidado Resultados'!$L$8:$L$705,0),4))</f>
        <v/>
      </c>
      <c r="E27" s="4" t="str">
        <f>IF(INDEX('Consolidado Resultados'!$A$8:$L$705,MATCH('SAIB Nacional'!$M27,'Consolidado Resultados'!$L$8:$L$705,0),3)=0,"",INDEX('Consolidado Resultados'!$A$8:$L$705,MATCH('SAIB Nacional'!$M27,'Consolidado Resultados'!$L$8:$L$705,0),5))</f>
        <v/>
      </c>
      <c r="F27" s="4" t="str">
        <f>IF(INDEX('Consolidado Resultados'!$A$8:$L$705,MATCH('SAIB Nacional'!$M27,'Consolidado Resultados'!$L$8:$L$705,0),3)=0,"",INDEX('Consolidado Resultados'!$A$8:$L$705,MATCH('SAIB Nacional'!$M27,'Consolidado Resultados'!$L$8:$L$705,0),6))</f>
        <v/>
      </c>
      <c r="G27" s="4" t="str">
        <f>IF(INDEX('Consolidado Resultados'!$A$8:$L$705,MATCH('SAIB Nacional'!$M27,'Consolidado Resultados'!$L$8:$L$705,0),3)=0,"",INDEX('Consolidado Resultados'!$A$8:$L$705,MATCH('SAIB Nacional'!$M27,'Consolidado Resultados'!$L$8:$L$705,0),7))</f>
        <v/>
      </c>
      <c r="H27" s="4" t="str">
        <f>IF(INDEX('Consolidado Resultados'!$A$8:$L$705,MATCH('SAIB Nacional'!$M27,'Consolidado Resultados'!$L$8:$L$705,0),3)=0,"",INDEX('Consolidado Resultados'!$A$8:$L$705,MATCH('SAIB Nacional'!$M27,'Consolidado Resultados'!$L$8:$L$705,0),8))</f>
        <v/>
      </c>
      <c r="I27" s="41" t="str">
        <f>IF(INDEX('Consolidado Resultados'!$A$8:$L$705,MATCH('SAIB Nacional'!$M27,'Consolidado Resultados'!$L$8:$L$705,0),3)=0,"",INDEX('Consolidado Resultados'!$A$8:$L$705,MATCH('SAIB Nacional'!$M27,'Consolidado Resultados'!$L$8:$L$705,0),9))</f>
        <v/>
      </c>
      <c r="J27" s="41" t="str">
        <f>IF(INDEX('Consolidado Resultados'!$A$8:$L$705,MATCH('SAIB Nacional'!$M27,'Consolidado Resultados'!$L$8:$L$705,0),3)=0,"",INDEX('Consolidado Resultados'!$A$8:$L$705,MATCH('SAIB Nacional'!$M27,'Consolidado Resultados'!$L$8:$L$705,0),10))</f>
        <v/>
      </c>
      <c r="K27" s="89" t="str">
        <f>+IFERROR(INDEX('Ofertas insignia'!$B$14:$Y$50,MATCH('SAIB Nacional'!$B27,'Ofertas insignia'!$B$14:$B$50,0),MATCH('SAIB Nacional'!$K$16,'Ofertas insignia'!$B$13:$Y$13,0)),"")</f>
        <v/>
      </c>
      <c r="L27" s="89" t="str">
        <f>+IFERROR(INDEX('Ofertas insignia'!$B$14:$Y$50,MATCH('SAIB Nacional'!$B27,'Ofertas insignia'!$B$14:$B$50,0),MATCH('SAIB Nacional'!$L$16,'Ofertas insignia'!$B$13:$Y$13,0)),"")</f>
        <v/>
      </c>
      <c r="M27" s="71" t="str">
        <f t="shared" si="0"/>
        <v>SAIB Nacional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Resultados'!$A$8:$L$705,MATCH('SAIB Nacional'!$M28,'Consolidado Resultados'!$L$8:$L$705,0),3)=0,"",INDEX('Consolidado Resultados'!$A$8:$L$705,MATCH('SAIB Nacional'!$M28,'Consolidado Resultados'!$L$8:$L$705,0),3))</f>
        <v/>
      </c>
      <c r="D28" s="4" t="str">
        <f>IF(INDEX('Consolidado Resultados'!$A$8:$L$705,MATCH('SAIB Nacional'!$M28,'Consolidado Resultados'!$L$8:$L$705,0),3)=0,"",INDEX('Consolidado Resultados'!$A$8:$L$705,MATCH('SAIB Nacional'!$M28,'Consolidado Resultados'!$L$8:$L$705,0),4))</f>
        <v/>
      </c>
      <c r="E28" s="4" t="str">
        <f>IF(INDEX('Consolidado Resultados'!$A$8:$L$705,MATCH('SAIB Nacional'!$M28,'Consolidado Resultados'!$L$8:$L$705,0),3)=0,"",INDEX('Consolidado Resultados'!$A$8:$L$705,MATCH('SAIB Nacional'!$M28,'Consolidado Resultados'!$L$8:$L$705,0),5))</f>
        <v/>
      </c>
      <c r="F28" s="4" t="str">
        <f>IF(INDEX('Consolidado Resultados'!$A$8:$L$705,MATCH('SAIB Nacional'!$M28,'Consolidado Resultados'!$L$8:$L$705,0),3)=0,"",INDEX('Consolidado Resultados'!$A$8:$L$705,MATCH('SAIB Nacional'!$M28,'Consolidado Resultados'!$L$8:$L$705,0),6))</f>
        <v/>
      </c>
      <c r="G28" s="4" t="str">
        <f>IF(INDEX('Consolidado Resultados'!$A$8:$L$705,MATCH('SAIB Nacional'!$M28,'Consolidado Resultados'!$L$8:$L$705,0),3)=0,"",INDEX('Consolidado Resultados'!$A$8:$L$705,MATCH('SAIB Nacional'!$M28,'Consolidado Resultados'!$L$8:$L$705,0),7))</f>
        <v/>
      </c>
      <c r="H28" s="4" t="str">
        <f>IF(INDEX('Consolidado Resultados'!$A$8:$L$705,MATCH('SAIB Nacional'!$M28,'Consolidado Resultados'!$L$8:$L$705,0),3)=0,"",INDEX('Consolidado Resultados'!$A$8:$L$705,MATCH('SAIB Nacional'!$M28,'Consolidado Resultados'!$L$8:$L$705,0),8))</f>
        <v/>
      </c>
      <c r="I28" s="41" t="str">
        <f>IF(INDEX('Consolidado Resultados'!$A$8:$L$705,MATCH('SAIB Nacional'!$M28,'Consolidado Resultados'!$L$8:$L$705,0),3)=0,"",INDEX('Consolidado Resultados'!$A$8:$L$705,MATCH('SAIB Nacional'!$M28,'Consolidado Resultados'!$L$8:$L$705,0),9))</f>
        <v/>
      </c>
      <c r="J28" s="41" t="str">
        <f>IF(INDEX('Consolidado Resultados'!$A$8:$L$705,MATCH('SAIB Nacional'!$M28,'Consolidado Resultados'!$L$8:$L$705,0),3)=0,"",INDEX('Consolidado Resultados'!$A$8:$L$705,MATCH('SAIB Nacional'!$M28,'Consolidado Resultados'!$L$8:$L$705,0),10))</f>
        <v/>
      </c>
      <c r="K28" s="89" t="str">
        <f>+IFERROR(INDEX('Ofertas insignia'!$B$14:$Y$50,MATCH('SAIB Nacional'!$B28,'Ofertas insignia'!$B$14:$B$50,0),MATCH('SAIB Nacional'!$K$16,'Ofertas insignia'!$B$13:$Y$13,0)),"")</f>
        <v/>
      </c>
      <c r="L28" s="89" t="str">
        <f>+IFERROR(INDEX('Ofertas insignia'!$B$14:$Y$50,MATCH('SAIB Nacional'!$B28,'Ofertas insignia'!$B$14:$B$50,0),MATCH('SAIB Nacional'!$L$16,'Ofertas insignia'!$B$13:$Y$13,0)),"")</f>
        <v/>
      </c>
      <c r="M28" s="71" t="str">
        <f t="shared" si="0"/>
        <v>SAIB Nacional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Resultados'!$A$8:$L$705,MATCH('SAIB Nacional'!$M29,'Consolidado Resultados'!$L$8:$L$705,0),3)=0,"",INDEX('Consolidado Resultados'!$A$8:$L$705,MATCH('SAIB Nacional'!$M29,'Consolidado Resultados'!$L$8:$L$705,0),3))</f>
        <v/>
      </c>
      <c r="D29" s="4" t="str">
        <f>IF(INDEX('Consolidado Resultados'!$A$8:$L$705,MATCH('SAIB Nacional'!$M29,'Consolidado Resultados'!$L$8:$L$705,0),3)=0,"",INDEX('Consolidado Resultados'!$A$8:$L$705,MATCH('SAIB Nacional'!$M29,'Consolidado Resultados'!$L$8:$L$705,0),4))</f>
        <v/>
      </c>
      <c r="E29" s="4" t="str">
        <f>IF(INDEX('Consolidado Resultados'!$A$8:$L$705,MATCH('SAIB Nacional'!$M29,'Consolidado Resultados'!$L$8:$L$705,0),3)=0,"",INDEX('Consolidado Resultados'!$A$8:$L$705,MATCH('SAIB Nacional'!$M29,'Consolidado Resultados'!$L$8:$L$705,0),5))</f>
        <v/>
      </c>
      <c r="F29" s="4" t="str">
        <f>IF(INDEX('Consolidado Resultados'!$A$8:$L$705,MATCH('SAIB Nacional'!$M29,'Consolidado Resultados'!$L$8:$L$705,0),3)=0,"",INDEX('Consolidado Resultados'!$A$8:$L$705,MATCH('SAIB Nacional'!$M29,'Consolidado Resultados'!$L$8:$L$705,0),6))</f>
        <v/>
      </c>
      <c r="G29" s="4" t="str">
        <f>IF(INDEX('Consolidado Resultados'!$A$8:$L$705,MATCH('SAIB Nacional'!$M29,'Consolidado Resultados'!$L$8:$L$705,0),3)=0,"",INDEX('Consolidado Resultados'!$A$8:$L$705,MATCH('SAIB Nacional'!$M29,'Consolidado Resultados'!$L$8:$L$705,0),7))</f>
        <v/>
      </c>
      <c r="H29" s="4" t="str">
        <f>IF(INDEX('Consolidado Resultados'!$A$8:$L$705,MATCH('SAIB Nacional'!$M29,'Consolidado Resultados'!$L$8:$L$705,0),3)=0,"",INDEX('Consolidado Resultados'!$A$8:$L$705,MATCH('SAIB Nacional'!$M29,'Consolidado Resultados'!$L$8:$L$705,0),8))</f>
        <v/>
      </c>
      <c r="I29" s="41" t="str">
        <f>IF(INDEX('Consolidado Resultados'!$A$8:$L$705,MATCH('SAIB Nacional'!$M29,'Consolidado Resultados'!$L$8:$L$705,0),3)=0,"",INDEX('Consolidado Resultados'!$A$8:$L$705,MATCH('SAIB Nacional'!$M29,'Consolidado Resultados'!$L$8:$L$705,0),9))</f>
        <v/>
      </c>
      <c r="J29" s="41" t="str">
        <f>IF(INDEX('Consolidado Resultados'!$A$8:$L$705,MATCH('SAIB Nacional'!$M29,'Consolidado Resultados'!$L$8:$L$705,0),3)=0,"",INDEX('Consolidado Resultados'!$A$8:$L$705,MATCH('SAIB Nacional'!$M29,'Consolidado Resultados'!$L$8:$L$705,0),10))</f>
        <v/>
      </c>
      <c r="K29" s="89" t="str">
        <f>+IFERROR(INDEX('Ofertas insignia'!$B$14:$Y$50,MATCH('SAIB Nacional'!$B29,'Ofertas insignia'!$B$14:$B$50,0),MATCH('SAIB Nacional'!$K$16,'Ofertas insignia'!$B$13:$Y$13,0)),"")</f>
        <v/>
      </c>
      <c r="L29" s="89" t="str">
        <f>+IFERROR(INDEX('Ofertas insignia'!$B$14:$Y$50,MATCH('SAIB Nacional'!$B29,'Ofertas insignia'!$B$14:$B$50,0),MATCH('SAIB Nacional'!$L$16,'Ofertas insignia'!$B$13:$Y$13,0)),"")</f>
        <v/>
      </c>
      <c r="M29" s="71" t="str">
        <f t="shared" si="0"/>
        <v>SAIB Nacional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Resultados'!$A$8:$L$705,MATCH('SAIB Nacional'!$M30,'Consolidado Resultados'!$L$8:$L$705,0),3)=0,"",INDEX('Consolidado Resultados'!$A$8:$L$705,MATCH('SAIB Nacional'!$M30,'Consolidado Resultados'!$L$8:$L$705,0),3))</f>
        <v/>
      </c>
      <c r="D30" s="4" t="str">
        <f>IF(INDEX('Consolidado Resultados'!$A$8:$L$705,MATCH('SAIB Nacional'!$M30,'Consolidado Resultados'!$L$8:$L$705,0),3)=0,"",INDEX('Consolidado Resultados'!$A$8:$L$705,MATCH('SAIB Nacional'!$M30,'Consolidado Resultados'!$L$8:$L$705,0),4))</f>
        <v/>
      </c>
      <c r="E30" s="4" t="str">
        <f>IF(INDEX('Consolidado Resultados'!$A$8:$L$705,MATCH('SAIB Nacional'!$M30,'Consolidado Resultados'!$L$8:$L$705,0),3)=0,"",INDEX('Consolidado Resultados'!$A$8:$L$705,MATCH('SAIB Nacional'!$M30,'Consolidado Resultados'!$L$8:$L$705,0),5))</f>
        <v/>
      </c>
      <c r="F30" s="4" t="str">
        <f>IF(INDEX('Consolidado Resultados'!$A$8:$L$705,MATCH('SAIB Nacional'!$M30,'Consolidado Resultados'!$L$8:$L$705,0),3)=0,"",INDEX('Consolidado Resultados'!$A$8:$L$705,MATCH('SAIB Nacional'!$M30,'Consolidado Resultados'!$L$8:$L$705,0),6))</f>
        <v/>
      </c>
      <c r="G30" s="4" t="str">
        <f>IF(INDEX('Consolidado Resultados'!$A$8:$L$705,MATCH('SAIB Nacional'!$M30,'Consolidado Resultados'!$L$8:$L$705,0),3)=0,"",INDEX('Consolidado Resultados'!$A$8:$L$705,MATCH('SAIB Nacional'!$M30,'Consolidado Resultados'!$L$8:$L$705,0),7))</f>
        <v/>
      </c>
      <c r="H30" s="4" t="str">
        <f>IF(INDEX('Consolidado Resultados'!$A$8:$L$705,MATCH('SAIB Nacional'!$M30,'Consolidado Resultados'!$L$8:$L$705,0),3)=0,"",INDEX('Consolidado Resultados'!$A$8:$L$705,MATCH('SAIB Nacional'!$M30,'Consolidado Resultados'!$L$8:$L$705,0),8))</f>
        <v/>
      </c>
      <c r="I30" s="41" t="str">
        <f>IF(INDEX('Consolidado Resultados'!$A$8:$L$705,MATCH('SAIB Nacional'!$M30,'Consolidado Resultados'!$L$8:$L$705,0),3)=0,"",INDEX('Consolidado Resultados'!$A$8:$L$705,MATCH('SAIB Nacional'!$M30,'Consolidado Resultados'!$L$8:$L$705,0),9))</f>
        <v/>
      </c>
      <c r="J30" s="41" t="str">
        <f>IF(INDEX('Consolidado Resultados'!$A$8:$L$705,MATCH('SAIB Nacional'!$M30,'Consolidado Resultados'!$L$8:$L$705,0),3)=0,"",INDEX('Consolidado Resultados'!$A$8:$L$705,MATCH('SAIB Nacional'!$M30,'Consolidado Resultados'!$L$8:$L$705,0),10))</f>
        <v/>
      </c>
      <c r="K30" s="89" t="str">
        <f>+IFERROR(INDEX('Ofertas insignia'!$B$14:$Y$50,MATCH('SAIB Nacional'!$B30,'Ofertas insignia'!$B$14:$B$50,0),MATCH('SAIB Nacional'!$K$16,'Ofertas insignia'!$B$13:$Y$13,0)),"")</f>
        <v/>
      </c>
      <c r="L30" s="89" t="str">
        <f>+IFERROR(INDEX('Ofertas insignia'!$B$14:$Y$50,MATCH('SAIB Nacional'!$B30,'Ofertas insignia'!$B$14:$B$50,0),MATCH('SAIB Nacional'!$L$16,'Ofertas insignia'!$B$13:$Y$13,0)),"")</f>
        <v/>
      </c>
      <c r="M30" s="71" t="str">
        <f t="shared" si="0"/>
        <v>SAIB Nacional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Resultados'!$A$8:$L$705,MATCH('SAIB Nacional'!$M31,'Consolidado Resultados'!$L$8:$L$705,0),3)=0,"",INDEX('Consolidado Resultados'!$A$8:$L$705,MATCH('SAIB Nacional'!$M31,'Consolidado Resultados'!$L$8:$L$705,0),3))</f>
        <v/>
      </c>
      <c r="D31" s="4" t="str">
        <f>IF(INDEX('Consolidado Resultados'!$A$8:$L$705,MATCH('SAIB Nacional'!$M31,'Consolidado Resultados'!$L$8:$L$705,0),3)=0,"",INDEX('Consolidado Resultados'!$A$8:$L$705,MATCH('SAIB Nacional'!$M31,'Consolidado Resultados'!$L$8:$L$705,0),4))</f>
        <v/>
      </c>
      <c r="E31" s="4" t="str">
        <f>IF(INDEX('Consolidado Resultados'!$A$8:$L$705,MATCH('SAIB Nacional'!$M31,'Consolidado Resultados'!$L$8:$L$705,0),3)=0,"",INDEX('Consolidado Resultados'!$A$8:$L$705,MATCH('SAIB Nacional'!$M31,'Consolidado Resultados'!$L$8:$L$705,0),5))</f>
        <v/>
      </c>
      <c r="F31" s="4" t="str">
        <f>IF(INDEX('Consolidado Resultados'!$A$8:$L$705,MATCH('SAIB Nacional'!$M31,'Consolidado Resultados'!$L$8:$L$705,0),3)=0,"",INDEX('Consolidado Resultados'!$A$8:$L$705,MATCH('SAIB Nacional'!$M31,'Consolidado Resultados'!$L$8:$L$705,0),6))</f>
        <v/>
      </c>
      <c r="G31" s="4" t="str">
        <f>IF(INDEX('Consolidado Resultados'!$A$8:$L$705,MATCH('SAIB Nacional'!$M31,'Consolidado Resultados'!$L$8:$L$705,0),3)=0,"",INDEX('Consolidado Resultados'!$A$8:$L$705,MATCH('SAIB Nacional'!$M31,'Consolidado Resultados'!$L$8:$L$705,0),7))</f>
        <v/>
      </c>
      <c r="H31" s="4" t="str">
        <f>IF(INDEX('Consolidado Resultados'!$A$8:$L$705,MATCH('SAIB Nacional'!$M31,'Consolidado Resultados'!$L$8:$L$705,0),3)=0,"",INDEX('Consolidado Resultados'!$A$8:$L$705,MATCH('SAIB Nacional'!$M31,'Consolidado Resultados'!$L$8:$L$705,0),8))</f>
        <v/>
      </c>
      <c r="I31" s="41" t="str">
        <f>IF(INDEX('Consolidado Resultados'!$A$8:$L$705,MATCH('SAIB Nacional'!$M31,'Consolidado Resultados'!$L$8:$L$705,0),3)=0,"",INDEX('Consolidado Resultados'!$A$8:$L$705,MATCH('SAIB Nacional'!$M31,'Consolidado Resultados'!$L$8:$L$705,0),9))</f>
        <v/>
      </c>
      <c r="J31" s="41" t="str">
        <f>IF(INDEX('Consolidado Resultados'!$A$8:$L$705,MATCH('SAIB Nacional'!$M31,'Consolidado Resultados'!$L$8:$L$705,0),3)=0,"",INDEX('Consolidado Resultados'!$A$8:$L$705,MATCH('SAIB Nacional'!$M31,'Consolidado Resultados'!$L$8:$L$705,0),10))</f>
        <v/>
      </c>
      <c r="K31" s="89" t="str">
        <f>+IFERROR(INDEX('Ofertas insignia'!$B$14:$Y$50,MATCH('SAIB Nacional'!$B31,'Ofertas insignia'!$B$14:$B$50,0),MATCH('SAIB Nacional'!$K$16,'Ofertas insignia'!$B$13:$Y$13,0)),"")</f>
        <v/>
      </c>
      <c r="L31" s="89" t="str">
        <f>+IFERROR(INDEX('Ofertas insignia'!$B$14:$Y$50,MATCH('SAIB Nacional'!$B31,'Ofertas insignia'!$B$14:$B$50,0),MATCH('SAIB Nacional'!$L$16,'Ofertas insignia'!$B$13:$Y$13,0)),"")</f>
        <v/>
      </c>
      <c r="M31" s="71" t="str">
        <f t="shared" si="0"/>
        <v>SAIB Nacional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Resultados'!$A$8:$L$705,MATCH('SAIB Nacional'!$M32,'Consolidado Resultados'!$L$8:$L$705,0),3)=0,"",INDEX('Consolidado Resultados'!$A$8:$L$705,MATCH('SAIB Nacional'!$M32,'Consolidado Resultados'!$L$8:$L$705,0),3))</f>
        <v/>
      </c>
      <c r="D32" s="4" t="str">
        <f>IF(INDEX('Consolidado Resultados'!$A$8:$L$705,MATCH('SAIB Nacional'!$M32,'Consolidado Resultados'!$L$8:$L$705,0),3)=0,"",INDEX('Consolidado Resultados'!$A$8:$L$705,MATCH('SAIB Nacional'!$M32,'Consolidado Resultados'!$L$8:$L$705,0),4))</f>
        <v/>
      </c>
      <c r="E32" s="4" t="str">
        <f>IF(INDEX('Consolidado Resultados'!$A$8:$L$705,MATCH('SAIB Nacional'!$M32,'Consolidado Resultados'!$L$8:$L$705,0),3)=0,"",INDEX('Consolidado Resultados'!$A$8:$L$705,MATCH('SAIB Nacional'!$M32,'Consolidado Resultados'!$L$8:$L$705,0),5))</f>
        <v/>
      </c>
      <c r="F32" s="4" t="str">
        <f>IF(INDEX('Consolidado Resultados'!$A$8:$L$705,MATCH('SAIB Nacional'!$M32,'Consolidado Resultados'!$L$8:$L$705,0),3)=0,"",INDEX('Consolidado Resultados'!$A$8:$L$705,MATCH('SAIB Nacional'!$M32,'Consolidado Resultados'!$L$8:$L$705,0),6))</f>
        <v/>
      </c>
      <c r="G32" s="4" t="str">
        <f>IF(INDEX('Consolidado Resultados'!$A$8:$L$705,MATCH('SAIB Nacional'!$M32,'Consolidado Resultados'!$L$8:$L$705,0),3)=0,"",INDEX('Consolidado Resultados'!$A$8:$L$705,MATCH('SAIB Nacional'!$M32,'Consolidado Resultados'!$L$8:$L$705,0),7))</f>
        <v/>
      </c>
      <c r="H32" s="4" t="str">
        <f>IF(INDEX('Consolidado Resultados'!$A$8:$L$705,MATCH('SAIB Nacional'!$M32,'Consolidado Resultados'!$L$8:$L$705,0),3)=0,"",INDEX('Consolidado Resultados'!$A$8:$L$705,MATCH('SAIB Nacional'!$M32,'Consolidado Resultados'!$L$8:$L$705,0),8))</f>
        <v/>
      </c>
      <c r="I32" s="41" t="str">
        <f>IF(INDEX('Consolidado Resultados'!$A$8:$L$705,MATCH('SAIB Nacional'!$M32,'Consolidado Resultados'!$L$8:$L$705,0),3)=0,"",INDEX('Consolidado Resultados'!$A$8:$L$705,MATCH('SAIB Nacional'!$M32,'Consolidado Resultados'!$L$8:$L$705,0),9))</f>
        <v/>
      </c>
      <c r="J32" s="41" t="str">
        <f>IF(INDEX('Consolidado Resultados'!$A$8:$L$705,MATCH('SAIB Nacional'!$M32,'Consolidado Resultados'!$L$8:$L$705,0),3)=0,"",INDEX('Consolidado Resultados'!$A$8:$L$705,MATCH('SAIB Nacional'!$M32,'Consolidado Resultados'!$L$8:$L$705,0),10))</f>
        <v/>
      </c>
      <c r="K32" s="89" t="str">
        <f>+IFERROR(INDEX('Ofertas insignia'!$B$14:$Y$50,MATCH('SAIB Nacional'!$B32,'Ofertas insignia'!$B$14:$B$50,0),MATCH('SAIB Nacional'!$K$16,'Ofertas insignia'!$B$13:$Y$13,0)),"")</f>
        <v/>
      </c>
      <c r="L32" s="89" t="str">
        <f>+IFERROR(INDEX('Ofertas insignia'!$B$14:$Y$50,MATCH('SAIB Nacional'!$B32,'Ofertas insignia'!$B$14:$B$50,0),MATCH('SAIB Nacional'!$L$16,'Ofertas insignia'!$B$13:$Y$13,0)),"")</f>
        <v/>
      </c>
      <c r="M32" s="71" t="str">
        <f t="shared" si="0"/>
        <v>SAIB Nacional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Resultados'!$A$8:$L$705,MATCH('SAIB Nacional'!$M33,'Consolidado Resultados'!$L$8:$L$705,0),3)=0,"",INDEX('Consolidado Resultados'!$A$8:$L$705,MATCH('SAIB Nacional'!$M33,'Consolidado Resultados'!$L$8:$L$705,0),3))</f>
        <v/>
      </c>
      <c r="D33" s="4" t="str">
        <f>IF(INDEX('Consolidado Resultados'!$A$8:$L$705,MATCH('SAIB Nacional'!$M33,'Consolidado Resultados'!$L$8:$L$705,0),3)=0,"",INDEX('Consolidado Resultados'!$A$8:$L$705,MATCH('SAIB Nacional'!$M33,'Consolidado Resultados'!$L$8:$L$705,0),4))</f>
        <v/>
      </c>
      <c r="E33" s="4" t="str">
        <f>IF(INDEX('Consolidado Resultados'!$A$8:$L$705,MATCH('SAIB Nacional'!$M33,'Consolidado Resultados'!$L$8:$L$705,0),3)=0,"",INDEX('Consolidado Resultados'!$A$8:$L$705,MATCH('SAIB Nacional'!$M33,'Consolidado Resultados'!$L$8:$L$705,0),5))</f>
        <v/>
      </c>
      <c r="F33" s="4" t="str">
        <f>IF(INDEX('Consolidado Resultados'!$A$8:$L$705,MATCH('SAIB Nacional'!$M33,'Consolidado Resultados'!$L$8:$L$705,0),3)=0,"",INDEX('Consolidado Resultados'!$A$8:$L$705,MATCH('SAIB Nacional'!$M33,'Consolidado Resultados'!$L$8:$L$705,0),6))</f>
        <v/>
      </c>
      <c r="G33" s="4" t="str">
        <f>IF(INDEX('Consolidado Resultados'!$A$8:$L$705,MATCH('SAIB Nacional'!$M33,'Consolidado Resultados'!$L$8:$L$705,0),3)=0,"",INDEX('Consolidado Resultados'!$A$8:$L$705,MATCH('SAIB Nacional'!$M33,'Consolidado Resultados'!$L$8:$L$705,0),7))</f>
        <v/>
      </c>
      <c r="H33" s="4" t="str">
        <f>IF(INDEX('Consolidado Resultados'!$A$8:$L$705,MATCH('SAIB Nacional'!$M33,'Consolidado Resultados'!$L$8:$L$705,0),3)=0,"",INDEX('Consolidado Resultados'!$A$8:$L$705,MATCH('SAIB Nacional'!$M33,'Consolidado Resultados'!$L$8:$L$705,0),8))</f>
        <v/>
      </c>
      <c r="I33" s="41" t="str">
        <f>IF(INDEX('Consolidado Resultados'!$A$8:$L$705,MATCH('SAIB Nacional'!$M33,'Consolidado Resultados'!$L$8:$L$705,0),3)=0,"",INDEX('Consolidado Resultados'!$A$8:$L$705,MATCH('SAIB Nacional'!$M33,'Consolidado Resultados'!$L$8:$L$705,0),9))</f>
        <v/>
      </c>
      <c r="J33" s="41" t="str">
        <f>IF(INDEX('Consolidado Resultados'!$A$8:$L$705,MATCH('SAIB Nacional'!$M33,'Consolidado Resultados'!$L$8:$L$705,0),3)=0,"",INDEX('Consolidado Resultados'!$A$8:$L$705,MATCH('SAIB Nacional'!$M33,'Consolidado Resultados'!$L$8:$L$705,0),10))</f>
        <v/>
      </c>
      <c r="K33" s="89" t="str">
        <f>+IFERROR(INDEX('Ofertas insignia'!$B$14:$Y$50,MATCH('SAIB Nacional'!$B33,'Ofertas insignia'!$B$14:$B$50,0),MATCH('SAIB Nacional'!$K$16,'Ofertas insignia'!$B$13:$Y$13,0)),"")</f>
        <v/>
      </c>
      <c r="L33" s="89" t="str">
        <f>+IFERROR(INDEX('Ofertas insignia'!$B$14:$Y$50,MATCH('SAIB Nacional'!$B33,'Ofertas insignia'!$B$14:$B$50,0),MATCH('SAIB Nacional'!$L$16,'Ofertas insignia'!$B$13:$Y$13,0)),"")</f>
        <v/>
      </c>
      <c r="M33" s="71" t="str">
        <f t="shared" si="0"/>
        <v>SAIB Nacional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Resultados'!$A$8:$L$705,MATCH('SAIB Nacional'!$M34,'Consolidado Resultados'!$L$8:$L$705,0),3)=0,"",INDEX('Consolidado Resultados'!$A$8:$L$705,MATCH('SAIB Nacional'!$M34,'Consolidado Resultados'!$L$8:$L$705,0),3))</f>
        <v/>
      </c>
      <c r="D34" s="4" t="str">
        <f>IF(INDEX('Consolidado Resultados'!$A$8:$L$705,MATCH('SAIB Nacional'!$M34,'Consolidado Resultados'!$L$8:$L$705,0),3)=0,"",INDEX('Consolidado Resultados'!$A$8:$L$705,MATCH('SAIB Nacional'!$M34,'Consolidado Resultados'!$L$8:$L$705,0),4))</f>
        <v/>
      </c>
      <c r="E34" s="4" t="str">
        <f>IF(INDEX('Consolidado Resultados'!$A$8:$L$705,MATCH('SAIB Nacional'!$M34,'Consolidado Resultados'!$L$8:$L$705,0),3)=0,"",INDEX('Consolidado Resultados'!$A$8:$L$705,MATCH('SAIB Nacional'!$M34,'Consolidado Resultados'!$L$8:$L$705,0),5))</f>
        <v/>
      </c>
      <c r="F34" s="4" t="str">
        <f>IF(INDEX('Consolidado Resultados'!$A$8:$L$705,MATCH('SAIB Nacional'!$M34,'Consolidado Resultados'!$L$8:$L$705,0),3)=0,"",INDEX('Consolidado Resultados'!$A$8:$L$705,MATCH('SAIB Nacional'!$M34,'Consolidado Resultados'!$L$8:$L$705,0),6))</f>
        <v/>
      </c>
      <c r="G34" s="4" t="str">
        <f>IF(INDEX('Consolidado Resultados'!$A$8:$L$705,MATCH('SAIB Nacional'!$M34,'Consolidado Resultados'!$L$8:$L$705,0),3)=0,"",INDEX('Consolidado Resultados'!$A$8:$L$705,MATCH('SAIB Nacional'!$M34,'Consolidado Resultados'!$L$8:$L$705,0),7))</f>
        <v/>
      </c>
      <c r="H34" s="4" t="str">
        <f>IF(INDEX('Consolidado Resultados'!$A$8:$L$705,MATCH('SAIB Nacional'!$M34,'Consolidado Resultados'!$L$8:$L$705,0),3)=0,"",INDEX('Consolidado Resultados'!$A$8:$L$705,MATCH('SAIB Nacional'!$M34,'Consolidado Resultados'!$L$8:$L$705,0),8))</f>
        <v/>
      </c>
      <c r="I34" s="41" t="str">
        <f>IF(INDEX('Consolidado Resultados'!$A$8:$L$705,MATCH('SAIB Nacional'!$M34,'Consolidado Resultados'!$L$8:$L$705,0),3)=0,"",INDEX('Consolidado Resultados'!$A$8:$L$705,MATCH('SAIB Nacional'!$M34,'Consolidado Resultados'!$L$8:$L$705,0),9))</f>
        <v/>
      </c>
      <c r="J34" s="41" t="str">
        <f>IF(INDEX('Consolidado Resultados'!$A$8:$L$705,MATCH('SAIB Nacional'!$M34,'Consolidado Resultados'!$L$8:$L$705,0),3)=0,"",INDEX('Consolidado Resultados'!$A$8:$L$705,MATCH('SAIB Nacional'!$M34,'Consolidado Resultados'!$L$8:$L$705,0),10))</f>
        <v/>
      </c>
      <c r="K34" s="89" t="str">
        <f>+IFERROR(INDEX('Ofertas insignia'!$B$14:$Y$50,MATCH('SAIB Nacional'!$B34,'Ofertas insignia'!$B$14:$B$50,0),MATCH('SAIB Nacional'!$K$16,'Ofertas insignia'!$B$13:$Y$13,0)),"")</f>
        <v/>
      </c>
      <c r="L34" s="89" t="str">
        <f>+IFERROR(INDEX('Ofertas insignia'!$B$14:$Y$50,MATCH('SAIB Nacional'!$B34,'Ofertas insignia'!$B$14:$B$50,0),MATCH('SAIB Nacional'!$L$16,'Ofertas insignia'!$B$13:$Y$13,0)),"")</f>
        <v/>
      </c>
      <c r="M34" s="71" t="str">
        <f t="shared" si="0"/>
        <v>SAIB Nacional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Resultados'!$A$8:$L$705,MATCH('SAIB Nacional'!$M35,'Consolidado Resultados'!$L$8:$L$705,0),3)=0,"",INDEX('Consolidado Resultados'!$A$8:$L$705,MATCH('SAIB Nacional'!$M35,'Consolidado Resultados'!$L$8:$L$705,0),3))</f>
        <v/>
      </c>
      <c r="D35" s="4" t="str">
        <f>IF(INDEX('Consolidado Resultados'!$A$8:$L$705,MATCH('SAIB Nacional'!$M35,'Consolidado Resultados'!$L$8:$L$705,0),3)=0,"",INDEX('Consolidado Resultados'!$A$8:$L$705,MATCH('SAIB Nacional'!$M35,'Consolidado Resultados'!$L$8:$L$705,0),4))</f>
        <v/>
      </c>
      <c r="E35" s="4" t="str">
        <f>IF(INDEX('Consolidado Resultados'!$A$8:$L$705,MATCH('SAIB Nacional'!$M35,'Consolidado Resultados'!$L$8:$L$705,0),3)=0,"",INDEX('Consolidado Resultados'!$A$8:$L$705,MATCH('SAIB Nacional'!$M35,'Consolidado Resultados'!$L$8:$L$705,0),5))</f>
        <v/>
      </c>
      <c r="F35" s="4" t="str">
        <f>IF(INDEX('Consolidado Resultados'!$A$8:$L$705,MATCH('SAIB Nacional'!$M35,'Consolidado Resultados'!$L$8:$L$705,0),3)=0,"",INDEX('Consolidado Resultados'!$A$8:$L$705,MATCH('SAIB Nacional'!$M35,'Consolidado Resultados'!$L$8:$L$705,0),6))</f>
        <v/>
      </c>
      <c r="G35" s="4" t="str">
        <f>IF(INDEX('Consolidado Resultados'!$A$8:$L$705,MATCH('SAIB Nacional'!$M35,'Consolidado Resultados'!$L$8:$L$705,0),3)=0,"",INDEX('Consolidado Resultados'!$A$8:$L$705,MATCH('SAIB Nacional'!$M35,'Consolidado Resultados'!$L$8:$L$705,0),7))</f>
        <v/>
      </c>
      <c r="H35" s="4" t="str">
        <f>IF(INDEX('Consolidado Resultados'!$A$8:$L$705,MATCH('SAIB Nacional'!$M35,'Consolidado Resultados'!$L$8:$L$705,0),3)=0,"",INDEX('Consolidado Resultados'!$A$8:$L$705,MATCH('SAIB Nacional'!$M35,'Consolidado Resultados'!$L$8:$L$705,0),8))</f>
        <v/>
      </c>
      <c r="I35" s="41" t="str">
        <f>IF(INDEX('Consolidado Resultados'!$A$8:$L$705,MATCH('SAIB Nacional'!$M35,'Consolidado Resultados'!$L$8:$L$705,0),3)=0,"",INDEX('Consolidado Resultados'!$A$8:$L$705,MATCH('SAIB Nacional'!$M35,'Consolidado Resultados'!$L$8:$L$705,0),9))</f>
        <v/>
      </c>
      <c r="J35" s="41" t="str">
        <f>IF(INDEX('Consolidado Resultados'!$A$8:$L$705,MATCH('SAIB Nacional'!$M35,'Consolidado Resultados'!$L$8:$L$705,0),3)=0,"",INDEX('Consolidado Resultados'!$A$8:$L$705,MATCH('SAIB Nacional'!$M35,'Consolidado Resultados'!$L$8:$L$705,0),10))</f>
        <v/>
      </c>
      <c r="K35" s="89" t="str">
        <f>+IFERROR(INDEX('Ofertas insignia'!$B$14:$Y$50,MATCH('SAIB Nacional'!$B35,'Ofertas insignia'!$B$14:$B$50,0),MATCH('SAIB Nacional'!$K$16,'Ofertas insignia'!$B$13:$Y$13,0)),"")</f>
        <v/>
      </c>
      <c r="L35" s="89" t="str">
        <f>+IFERROR(INDEX('Ofertas insignia'!$B$14:$Y$50,MATCH('SAIB Nacional'!$B35,'Ofertas insignia'!$B$14:$B$50,0),MATCH('SAIB Nacional'!$L$16,'Ofertas insignia'!$B$13:$Y$13,0)),"")</f>
        <v/>
      </c>
      <c r="M35" s="71" t="str">
        <f t="shared" si="0"/>
        <v>SAIB Nacional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Resultados'!$A$8:$L$705,MATCH('SAIB Nacional'!$M36,'Consolidado Resultados'!$L$8:$L$705,0),3)=0,"",INDEX('Consolidado Resultados'!$A$8:$L$705,MATCH('SAIB Nacional'!$M36,'Consolidado Resultados'!$L$8:$L$705,0),3))</f>
        <v/>
      </c>
      <c r="D36" s="4" t="str">
        <f>IF(INDEX('Consolidado Resultados'!$A$8:$L$705,MATCH('SAIB Nacional'!$M36,'Consolidado Resultados'!$L$8:$L$705,0),3)=0,"",INDEX('Consolidado Resultados'!$A$8:$L$705,MATCH('SAIB Nacional'!$M36,'Consolidado Resultados'!$L$8:$L$705,0),4))</f>
        <v/>
      </c>
      <c r="E36" s="4" t="str">
        <f>IF(INDEX('Consolidado Resultados'!$A$8:$L$705,MATCH('SAIB Nacional'!$M36,'Consolidado Resultados'!$L$8:$L$705,0),3)=0,"",INDEX('Consolidado Resultados'!$A$8:$L$705,MATCH('SAIB Nacional'!$M36,'Consolidado Resultados'!$L$8:$L$705,0),5))</f>
        <v/>
      </c>
      <c r="F36" s="4" t="str">
        <f>IF(INDEX('Consolidado Resultados'!$A$8:$L$705,MATCH('SAIB Nacional'!$M36,'Consolidado Resultados'!$L$8:$L$705,0),3)=0,"",INDEX('Consolidado Resultados'!$A$8:$L$705,MATCH('SAIB Nacional'!$M36,'Consolidado Resultados'!$L$8:$L$705,0),6))</f>
        <v/>
      </c>
      <c r="G36" s="4" t="str">
        <f>IF(INDEX('Consolidado Resultados'!$A$8:$L$705,MATCH('SAIB Nacional'!$M36,'Consolidado Resultados'!$L$8:$L$705,0),3)=0,"",INDEX('Consolidado Resultados'!$A$8:$L$705,MATCH('SAIB Nacional'!$M36,'Consolidado Resultados'!$L$8:$L$705,0),7))</f>
        <v/>
      </c>
      <c r="H36" s="4" t="str">
        <f>IF(INDEX('Consolidado Resultados'!$A$8:$L$705,MATCH('SAIB Nacional'!$M36,'Consolidado Resultados'!$L$8:$L$705,0),3)=0,"",INDEX('Consolidado Resultados'!$A$8:$L$705,MATCH('SAIB Nacional'!$M36,'Consolidado Resultados'!$L$8:$L$705,0),8))</f>
        <v/>
      </c>
      <c r="I36" s="41" t="str">
        <f>IF(INDEX('Consolidado Resultados'!$A$8:$L$705,MATCH('SAIB Nacional'!$M36,'Consolidado Resultados'!$L$8:$L$705,0),3)=0,"",INDEX('Consolidado Resultados'!$A$8:$L$705,MATCH('SAIB Nacional'!$M36,'Consolidado Resultados'!$L$8:$L$705,0),9))</f>
        <v/>
      </c>
      <c r="J36" s="41" t="str">
        <f>IF(INDEX('Consolidado Resultados'!$A$8:$L$705,MATCH('SAIB Nacional'!$M36,'Consolidado Resultados'!$L$8:$L$705,0),3)=0,"",INDEX('Consolidado Resultados'!$A$8:$L$705,MATCH('SAIB Nacional'!$M36,'Consolidado Resultados'!$L$8:$L$705,0),10))</f>
        <v/>
      </c>
      <c r="K36" s="89" t="str">
        <f>+IFERROR(INDEX('Ofertas insignia'!$B$14:$Y$50,MATCH('SAIB Nacional'!$B36,'Ofertas insignia'!$B$14:$B$50,0),MATCH('SAIB Nacional'!$K$16,'Ofertas insignia'!$B$13:$Y$13,0)),"")</f>
        <v/>
      </c>
      <c r="L36" s="89" t="str">
        <f>+IFERROR(INDEX('Ofertas insignia'!$B$14:$Y$50,MATCH('SAIB Nacional'!$B36,'Ofertas insignia'!$B$14:$B$50,0),MATCH('SAIB Nacional'!$L$16,'Ofertas insignia'!$B$13:$Y$13,0)),"")</f>
        <v/>
      </c>
      <c r="M36" s="71" t="str">
        <f t="shared" si="0"/>
        <v>SAIB Nacional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Resultados'!$A$8:$L$705,MATCH('SAIB Nacional'!$M37,'Consolidado Resultados'!$L$8:$L$705,0),3)=0,"",INDEX('Consolidado Resultados'!$A$8:$L$705,MATCH('SAIB Nacional'!$M37,'Consolidado Resultados'!$L$8:$L$705,0),3))</f>
        <v/>
      </c>
      <c r="D37" s="4" t="str">
        <f>IF(INDEX('Consolidado Resultados'!$A$8:$L$705,MATCH('SAIB Nacional'!$M37,'Consolidado Resultados'!$L$8:$L$705,0),3)=0,"",INDEX('Consolidado Resultados'!$A$8:$L$705,MATCH('SAIB Nacional'!$M37,'Consolidado Resultados'!$L$8:$L$705,0),4))</f>
        <v/>
      </c>
      <c r="E37" s="4" t="str">
        <f>IF(INDEX('Consolidado Resultados'!$A$8:$L$705,MATCH('SAIB Nacional'!$M37,'Consolidado Resultados'!$L$8:$L$705,0),3)=0,"",INDEX('Consolidado Resultados'!$A$8:$L$705,MATCH('SAIB Nacional'!$M37,'Consolidado Resultados'!$L$8:$L$705,0),5))</f>
        <v/>
      </c>
      <c r="F37" s="4" t="str">
        <f>IF(INDEX('Consolidado Resultados'!$A$8:$L$705,MATCH('SAIB Nacional'!$M37,'Consolidado Resultados'!$L$8:$L$705,0),3)=0,"",INDEX('Consolidado Resultados'!$A$8:$L$705,MATCH('SAIB Nacional'!$M37,'Consolidado Resultados'!$L$8:$L$705,0),6))</f>
        <v/>
      </c>
      <c r="G37" s="4" t="str">
        <f>IF(INDEX('Consolidado Resultados'!$A$8:$L$705,MATCH('SAIB Nacional'!$M37,'Consolidado Resultados'!$L$8:$L$705,0),3)=0,"",INDEX('Consolidado Resultados'!$A$8:$L$705,MATCH('SAIB Nacional'!$M37,'Consolidado Resultados'!$L$8:$L$705,0),7))</f>
        <v/>
      </c>
      <c r="H37" s="4" t="str">
        <f>IF(INDEX('Consolidado Resultados'!$A$8:$L$705,MATCH('SAIB Nacional'!$M37,'Consolidado Resultados'!$L$8:$L$705,0),3)=0,"",INDEX('Consolidado Resultados'!$A$8:$L$705,MATCH('SAIB Nacional'!$M37,'Consolidado Resultados'!$L$8:$L$705,0),8))</f>
        <v/>
      </c>
      <c r="I37" s="41" t="str">
        <f>IF(INDEX('Consolidado Resultados'!$A$8:$L$705,MATCH('SAIB Nacional'!$M37,'Consolidado Resultados'!$L$8:$L$705,0),3)=0,"",INDEX('Consolidado Resultados'!$A$8:$L$705,MATCH('SAIB Nacional'!$M37,'Consolidado Resultados'!$L$8:$L$705,0),9))</f>
        <v/>
      </c>
      <c r="J37" s="41" t="str">
        <f>IF(INDEX('Consolidado Resultados'!$A$8:$L$705,MATCH('SAIB Nacional'!$M37,'Consolidado Resultados'!$L$8:$L$705,0),3)=0,"",INDEX('Consolidado Resultados'!$A$8:$L$705,MATCH('SAIB Nacional'!$M37,'Consolidado Resultados'!$L$8:$L$705,0),10))</f>
        <v/>
      </c>
      <c r="K37" s="89" t="str">
        <f>+IFERROR(INDEX('Ofertas insignia'!$B$14:$Y$50,MATCH('SAIB Nacional'!$B37,'Ofertas insignia'!$B$14:$B$50,0),MATCH('SAIB Nacional'!$K$16,'Ofertas insignia'!$B$13:$Y$13,0)),"")</f>
        <v/>
      </c>
      <c r="L37" s="89" t="str">
        <f>+IFERROR(INDEX('Ofertas insignia'!$B$14:$Y$50,MATCH('SAIB Nacional'!$B37,'Ofertas insignia'!$B$14:$B$50,0),MATCH('SAIB Nacional'!$L$16,'Ofertas insignia'!$B$13:$Y$13,0)),"")</f>
        <v/>
      </c>
      <c r="M37" s="71" t="str">
        <f t="shared" si="0"/>
        <v>SAIB Nacional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Resultados'!$A$8:$L$705,MATCH('SAIB Nacional'!$M38,'Consolidado Resultados'!$L$8:$L$705,0),3)=0,"",INDEX('Consolidado Resultados'!$A$8:$L$705,MATCH('SAIB Nacional'!$M38,'Consolidado Resultados'!$L$8:$L$705,0),3))</f>
        <v/>
      </c>
      <c r="D38" s="4" t="str">
        <f>IF(INDEX('Consolidado Resultados'!$A$8:$L$705,MATCH('SAIB Nacional'!$M38,'Consolidado Resultados'!$L$8:$L$705,0),3)=0,"",INDEX('Consolidado Resultados'!$A$8:$L$705,MATCH('SAIB Nacional'!$M38,'Consolidado Resultados'!$L$8:$L$705,0),4))</f>
        <v/>
      </c>
      <c r="E38" s="4" t="str">
        <f>IF(INDEX('Consolidado Resultados'!$A$8:$L$705,MATCH('SAIB Nacional'!$M38,'Consolidado Resultados'!$L$8:$L$705,0),3)=0,"",INDEX('Consolidado Resultados'!$A$8:$L$705,MATCH('SAIB Nacional'!$M38,'Consolidado Resultados'!$L$8:$L$705,0),5))</f>
        <v/>
      </c>
      <c r="F38" s="4" t="str">
        <f>IF(INDEX('Consolidado Resultados'!$A$8:$L$705,MATCH('SAIB Nacional'!$M38,'Consolidado Resultados'!$L$8:$L$705,0),3)=0,"",INDEX('Consolidado Resultados'!$A$8:$L$705,MATCH('SAIB Nacional'!$M38,'Consolidado Resultados'!$L$8:$L$705,0),6))</f>
        <v/>
      </c>
      <c r="G38" s="4" t="str">
        <f>IF(INDEX('Consolidado Resultados'!$A$8:$L$705,MATCH('SAIB Nacional'!$M38,'Consolidado Resultados'!$L$8:$L$705,0),3)=0,"",INDEX('Consolidado Resultados'!$A$8:$L$705,MATCH('SAIB Nacional'!$M38,'Consolidado Resultados'!$L$8:$L$705,0),7))</f>
        <v/>
      </c>
      <c r="H38" s="4" t="str">
        <f>IF(INDEX('Consolidado Resultados'!$A$8:$L$705,MATCH('SAIB Nacional'!$M38,'Consolidado Resultados'!$L$8:$L$705,0),3)=0,"",INDEX('Consolidado Resultados'!$A$8:$L$705,MATCH('SAIB Nacional'!$M38,'Consolidado Resultados'!$L$8:$L$705,0),8))</f>
        <v/>
      </c>
      <c r="I38" s="41" t="str">
        <f>IF(INDEX('Consolidado Resultados'!$A$8:$L$705,MATCH('SAIB Nacional'!$M38,'Consolidado Resultados'!$L$8:$L$705,0),3)=0,"",INDEX('Consolidado Resultados'!$A$8:$L$705,MATCH('SAIB Nacional'!$M38,'Consolidado Resultados'!$L$8:$L$705,0),9))</f>
        <v/>
      </c>
      <c r="J38" s="41" t="str">
        <f>IF(INDEX('Consolidado Resultados'!$A$8:$L$705,MATCH('SAIB Nacional'!$M38,'Consolidado Resultados'!$L$8:$L$705,0),3)=0,"",INDEX('Consolidado Resultados'!$A$8:$L$705,MATCH('SAIB Nacional'!$M38,'Consolidado Resultados'!$L$8:$L$705,0),10))</f>
        <v/>
      </c>
      <c r="K38" s="89" t="str">
        <f>+IFERROR(INDEX('Ofertas insignia'!$B$14:$Y$50,MATCH('SAIB Nacional'!$B38,'Ofertas insignia'!$B$14:$B$50,0),MATCH('SAIB Nacional'!$K$16,'Ofertas insignia'!$B$13:$Y$13,0)),"")</f>
        <v/>
      </c>
      <c r="L38" s="89" t="str">
        <f>+IFERROR(INDEX('Ofertas insignia'!$B$14:$Y$50,MATCH('SAIB Nacional'!$B38,'Ofertas insignia'!$B$14:$B$50,0),MATCH('SAIB Nacional'!$L$16,'Ofertas insignia'!$B$13:$Y$13,0)),"")</f>
        <v/>
      </c>
      <c r="M38" s="71" t="str">
        <f t="shared" si="0"/>
        <v>SAIB Nacional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Resultados'!$A$8:$L$705,MATCH('SAIB Nacional'!$M39,'Consolidado Resultados'!$L$8:$L$705,0),3)=0,"",INDEX('Consolidado Resultados'!$A$8:$L$705,MATCH('SAIB Nacional'!$M39,'Consolidado Resultados'!$L$8:$L$705,0),3))</f>
        <v/>
      </c>
      <c r="D39" s="4" t="str">
        <f>IF(INDEX('Consolidado Resultados'!$A$8:$L$705,MATCH('SAIB Nacional'!$M39,'Consolidado Resultados'!$L$8:$L$705,0),3)=0,"",INDEX('Consolidado Resultados'!$A$8:$L$705,MATCH('SAIB Nacional'!$M39,'Consolidado Resultados'!$L$8:$L$705,0),4))</f>
        <v/>
      </c>
      <c r="E39" s="4" t="str">
        <f>IF(INDEX('Consolidado Resultados'!$A$8:$L$705,MATCH('SAIB Nacional'!$M39,'Consolidado Resultados'!$L$8:$L$705,0),3)=0,"",INDEX('Consolidado Resultados'!$A$8:$L$705,MATCH('SAIB Nacional'!$M39,'Consolidado Resultados'!$L$8:$L$705,0),5))</f>
        <v/>
      </c>
      <c r="F39" s="4" t="str">
        <f>IF(INDEX('Consolidado Resultados'!$A$8:$L$705,MATCH('SAIB Nacional'!$M39,'Consolidado Resultados'!$L$8:$L$705,0),3)=0,"",INDEX('Consolidado Resultados'!$A$8:$L$705,MATCH('SAIB Nacional'!$M39,'Consolidado Resultados'!$L$8:$L$705,0),6))</f>
        <v/>
      </c>
      <c r="G39" s="4" t="str">
        <f>IF(INDEX('Consolidado Resultados'!$A$8:$L$705,MATCH('SAIB Nacional'!$M39,'Consolidado Resultados'!$L$8:$L$705,0),3)=0,"",INDEX('Consolidado Resultados'!$A$8:$L$705,MATCH('SAIB Nacional'!$M39,'Consolidado Resultados'!$L$8:$L$705,0),7))</f>
        <v/>
      </c>
      <c r="H39" s="4" t="str">
        <f>IF(INDEX('Consolidado Resultados'!$A$8:$L$705,MATCH('SAIB Nacional'!$M39,'Consolidado Resultados'!$L$8:$L$705,0),3)=0,"",INDEX('Consolidado Resultados'!$A$8:$L$705,MATCH('SAIB Nacional'!$M39,'Consolidado Resultados'!$L$8:$L$705,0),8))</f>
        <v/>
      </c>
      <c r="I39" s="41" t="str">
        <f>IF(INDEX('Consolidado Resultados'!$A$8:$L$705,MATCH('SAIB Nacional'!$M39,'Consolidado Resultados'!$L$8:$L$705,0),3)=0,"",INDEX('Consolidado Resultados'!$A$8:$L$705,MATCH('SAIB Nacional'!$M39,'Consolidado Resultados'!$L$8:$L$705,0),9))</f>
        <v/>
      </c>
      <c r="J39" s="41" t="str">
        <f>IF(INDEX('Consolidado Resultados'!$A$8:$L$705,MATCH('SAIB Nacional'!$M39,'Consolidado Resultados'!$L$8:$L$705,0),3)=0,"",INDEX('Consolidado Resultados'!$A$8:$L$705,MATCH('SAIB Nacional'!$M39,'Consolidado Resultados'!$L$8:$L$705,0),10))</f>
        <v/>
      </c>
      <c r="K39" s="89" t="str">
        <f>+IFERROR(INDEX('Ofertas insignia'!$B$14:$Y$50,MATCH('SAIB Nacional'!$B39,'Ofertas insignia'!$B$14:$B$50,0),MATCH('SAIB Nacional'!$K$16,'Ofertas insignia'!$B$13:$Y$13,0)),"")</f>
        <v/>
      </c>
      <c r="L39" s="89" t="str">
        <f>+IFERROR(INDEX('Ofertas insignia'!$B$14:$Y$50,MATCH('SAIB Nacional'!$B39,'Ofertas insignia'!$B$14:$B$50,0),MATCH('SAIB Nacional'!$L$16,'Ofertas insignia'!$B$13:$Y$13,0)),"")</f>
        <v/>
      </c>
      <c r="M39" s="71" t="str">
        <f t="shared" si="0"/>
        <v>SAIB Nacional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Resultados'!$A$8:$L$705,MATCH('SAIB Nacional'!$M40,'Consolidado Resultados'!$L$8:$L$705,0),3)=0,"",INDEX('Consolidado Resultados'!$A$8:$L$705,MATCH('SAIB Nacional'!$M40,'Consolidado Resultados'!$L$8:$L$705,0),3))</f>
        <v/>
      </c>
      <c r="D40" s="4" t="str">
        <f>IF(INDEX('Consolidado Resultados'!$A$8:$L$705,MATCH('SAIB Nacional'!$M40,'Consolidado Resultados'!$L$8:$L$705,0),3)=0,"",INDEX('Consolidado Resultados'!$A$8:$L$705,MATCH('SAIB Nacional'!$M40,'Consolidado Resultados'!$L$8:$L$705,0),4))</f>
        <v/>
      </c>
      <c r="E40" s="4" t="str">
        <f>IF(INDEX('Consolidado Resultados'!$A$8:$L$705,MATCH('SAIB Nacional'!$M40,'Consolidado Resultados'!$L$8:$L$705,0),3)=0,"",INDEX('Consolidado Resultados'!$A$8:$L$705,MATCH('SAIB Nacional'!$M40,'Consolidado Resultados'!$L$8:$L$705,0),5))</f>
        <v/>
      </c>
      <c r="F40" s="4" t="str">
        <f>IF(INDEX('Consolidado Resultados'!$A$8:$L$705,MATCH('SAIB Nacional'!$M40,'Consolidado Resultados'!$L$8:$L$705,0),3)=0,"",INDEX('Consolidado Resultados'!$A$8:$L$705,MATCH('SAIB Nacional'!$M40,'Consolidado Resultados'!$L$8:$L$705,0),6))</f>
        <v/>
      </c>
      <c r="G40" s="4" t="str">
        <f>IF(INDEX('Consolidado Resultados'!$A$8:$L$705,MATCH('SAIB Nacional'!$M40,'Consolidado Resultados'!$L$8:$L$705,0),3)=0,"",INDEX('Consolidado Resultados'!$A$8:$L$705,MATCH('SAIB Nacional'!$M40,'Consolidado Resultados'!$L$8:$L$705,0),7))</f>
        <v/>
      </c>
      <c r="H40" s="4" t="str">
        <f>IF(INDEX('Consolidado Resultados'!$A$8:$L$705,MATCH('SAIB Nacional'!$M40,'Consolidado Resultados'!$L$8:$L$705,0),3)=0,"",INDEX('Consolidado Resultados'!$A$8:$L$705,MATCH('SAIB Nacional'!$M40,'Consolidado Resultados'!$L$8:$L$705,0),8))</f>
        <v/>
      </c>
      <c r="I40" s="41" t="str">
        <f>IF(INDEX('Consolidado Resultados'!$A$8:$L$705,MATCH('SAIB Nacional'!$M40,'Consolidado Resultados'!$L$8:$L$705,0),3)=0,"",INDEX('Consolidado Resultados'!$A$8:$L$705,MATCH('SAIB Nacional'!$M40,'Consolidado Resultados'!$L$8:$L$705,0),9))</f>
        <v/>
      </c>
      <c r="J40" s="41" t="str">
        <f>IF(INDEX('Consolidado Resultados'!$A$8:$L$705,MATCH('SAIB Nacional'!$M40,'Consolidado Resultados'!$L$8:$L$705,0),3)=0,"",INDEX('Consolidado Resultados'!$A$8:$L$705,MATCH('SAIB Nacional'!$M40,'Consolidado Resultados'!$L$8:$L$705,0),10))</f>
        <v/>
      </c>
      <c r="K40" s="89" t="str">
        <f>+IFERROR(INDEX('Ofertas insignia'!$B$14:$Y$50,MATCH('SAIB Nacional'!$B40,'Ofertas insignia'!$B$14:$B$50,0),MATCH('SAIB Nacional'!$K$16,'Ofertas insignia'!$B$13:$Y$13,0)),"")</f>
        <v/>
      </c>
      <c r="L40" s="89" t="str">
        <f>+IFERROR(INDEX('Ofertas insignia'!$B$14:$Y$50,MATCH('SAIB Nacional'!$B40,'Ofertas insignia'!$B$14:$B$50,0),MATCH('SAIB Nacional'!$L$16,'Ofertas insignia'!$B$13:$Y$13,0)),"")</f>
        <v/>
      </c>
      <c r="M40" s="71" t="str">
        <f t="shared" si="0"/>
        <v>SAIB Nacional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Resultados'!$A$8:$L$705,MATCH('SAIB Nacional'!$M41,'Consolidado Resultados'!$L$8:$L$705,0),3)=0,"",INDEX('Consolidado Resultados'!$A$8:$L$705,MATCH('SAIB Nacional'!$M41,'Consolidado Resultados'!$L$8:$L$705,0),3))</f>
        <v/>
      </c>
      <c r="D41" s="4" t="str">
        <f>IF(INDEX('Consolidado Resultados'!$A$8:$L$705,MATCH('SAIB Nacional'!$M41,'Consolidado Resultados'!$L$8:$L$705,0),3)=0,"",INDEX('Consolidado Resultados'!$A$8:$L$705,MATCH('SAIB Nacional'!$M41,'Consolidado Resultados'!$L$8:$L$705,0),4))</f>
        <v/>
      </c>
      <c r="E41" s="4" t="str">
        <f>IF(INDEX('Consolidado Resultados'!$A$8:$L$705,MATCH('SAIB Nacional'!$M41,'Consolidado Resultados'!$L$8:$L$705,0),3)=0,"",INDEX('Consolidado Resultados'!$A$8:$L$705,MATCH('SAIB Nacional'!$M41,'Consolidado Resultados'!$L$8:$L$705,0),5))</f>
        <v/>
      </c>
      <c r="F41" s="4" t="str">
        <f>IF(INDEX('Consolidado Resultados'!$A$8:$L$705,MATCH('SAIB Nacional'!$M41,'Consolidado Resultados'!$L$8:$L$705,0),3)=0,"",INDEX('Consolidado Resultados'!$A$8:$L$705,MATCH('SAIB Nacional'!$M41,'Consolidado Resultados'!$L$8:$L$705,0),6))</f>
        <v/>
      </c>
      <c r="G41" s="4" t="str">
        <f>IF(INDEX('Consolidado Resultados'!$A$8:$L$705,MATCH('SAIB Nacional'!$M41,'Consolidado Resultados'!$L$8:$L$705,0),3)=0,"",INDEX('Consolidado Resultados'!$A$8:$L$705,MATCH('SAIB Nacional'!$M41,'Consolidado Resultados'!$L$8:$L$705,0),7))</f>
        <v/>
      </c>
      <c r="H41" s="4" t="str">
        <f>IF(INDEX('Consolidado Resultados'!$A$8:$L$705,MATCH('SAIB Nacional'!$M41,'Consolidado Resultados'!$L$8:$L$705,0),3)=0,"",INDEX('Consolidado Resultados'!$A$8:$L$705,MATCH('SAIB Nacional'!$M41,'Consolidado Resultados'!$L$8:$L$705,0),8))</f>
        <v/>
      </c>
      <c r="I41" s="41" t="str">
        <f>IF(INDEX('Consolidado Resultados'!$A$8:$L$705,MATCH('SAIB Nacional'!$M41,'Consolidado Resultados'!$L$8:$L$705,0),3)=0,"",INDEX('Consolidado Resultados'!$A$8:$L$705,MATCH('SAIB Nacional'!$M41,'Consolidado Resultados'!$L$8:$L$705,0),9))</f>
        <v/>
      </c>
      <c r="J41" s="41" t="str">
        <f>IF(INDEX('Consolidado Resultados'!$A$8:$L$705,MATCH('SAIB Nacional'!$M41,'Consolidado Resultados'!$L$8:$L$705,0),3)=0,"",INDEX('Consolidado Resultados'!$A$8:$L$705,MATCH('SAIB Nacional'!$M41,'Consolidado Resultados'!$L$8:$L$705,0),10))</f>
        <v/>
      </c>
      <c r="K41" s="89" t="str">
        <f>+IFERROR(INDEX('Ofertas insignia'!$B$14:$Y$50,MATCH('SAIB Nacional'!$B41,'Ofertas insignia'!$B$14:$B$50,0),MATCH('SAIB Nacional'!$K$16,'Ofertas insignia'!$B$13:$Y$13,0)),"")</f>
        <v/>
      </c>
      <c r="L41" s="89" t="str">
        <f>+IFERROR(INDEX('Ofertas insignia'!$B$14:$Y$50,MATCH('SAIB Nacional'!$B41,'Ofertas insignia'!$B$14:$B$50,0),MATCH('SAIB Nacional'!$L$16,'Ofertas insignia'!$B$13:$Y$13,0)),"")</f>
        <v/>
      </c>
      <c r="M41" s="71" t="str">
        <f t="shared" si="0"/>
        <v>SAIB Nacional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Resultados'!$A$8:$L$705,MATCH('SAIB Nacional'!$M42,'Consolidado Resultados'!$L$8:$L$705,0),3)=0,"",INDEX('Consolidado Resultados'!$A$8:$L$705,MATCH('SAIB Nacional'!$M42,'Consolidado Resultados'!$L$8:$L$705,0),3))</f>
        <v/>
      </c>
      <c r="D42" s="4" t="str">
        <f>IF(INDEX('Consolidado Resultados'!$A$8:$L$705,MATCH('SAIB Nacional'!$M42,'Consolidado Resultados'!$L$8:$L$705,0),3)=0,"",INDEX('Consolidado Resultados'!$A$8:$L$705,MATCH('SAIB Nacional'!$M42,'Consolidado Resultados'!$L$8:$L$705,0),4))</f>
        <v/>
      </c>
      <c r="E42" s="4" t="str">
        <f>IF(INDEX('Consolidado Resultados'!$A$8:$L$705,MATCH('SAIB Nacional'!$M42,'Consolidado Resultados'!$L$8:$L$705,0),3)=0,"",INDEX('Consolidado Resultados'!$A$8:$L$705,MATCH('SAIB Nacional'!$M42,'Consolidado Resultados'!$L$8:$L$705,0),5))</f>
        <v/>
      </c>
      <c r="F42" s="4" t="str">
        <f>IF(INDEX('Consolidado Resultados'!$A$8:$L$705,MATCH('SAIB Nacional'!$M42,'Consolidado Resultados'!$L$8:$L$705,0),3)=0,"",INDEX('Consolidado Resultados'!$A$8:$L$705,MATCH('SAIB Nacional'!$M42,'Consolidado Resultados'!$L$8:$L$705,0),6))</f>
        <v/>
      </c>
      <c r="G42" s="4" t="str">
        <f>IF(INDEX('Consolidado Resultados'!$A$8:$L$705,MATCH('SAIB Nacional'!$M42,'Consolidado Resultados'!$L$8:$L$705,0),3)=0,"",INDEX('Consolidado Resultados'!$A$8:$L$705,MATCH('SAIB Nacional'!$M42,'Consolidado Resultados'!$L$8:$L$705,0),7))</f>
        <v/>
      </c>
      <c r="H42" s="4" t="str">
        <f>IF(INDEX('Consolidado Resultados'!$A$8:$L$705,MATCH('SAIB Nacional'!$M42,'Consolidado Resultados'!$L$8:$L$705,0),3)=0,"",INDEX('Consolidado Resultados'!$A$8:$L$705,MATCH('SAIB Nacional'!$M42,'Consolidado Resultados'!$L$8:$L$705,0),8))</f>
        <v/>
      </c>
      <c r="I42" s="41" t="str">
        <f>IF(INDEX('Consolidado Resultados'!$A$8:$L$705,MATCH('SAIB Nacional'!$M42,'Consolidado Resultados'!$L$8:$L$705,0),3)=0,"",INDEX('Consolidado Resultados'!$A$8:$L$705,MATCH('SAIB Nacional'!$M42,'Consolidado Resultados'!$L$8:$L$705,0),9))</f>
        <v/>
      </c>
      <c r="J42" s="41" t="str">
        <f>IF(INDEX('Consolidado Resultados'!$A$8:$L$705,MATCH('SAIB Nacional'!$M42,'Consolidado Resultados'!$L$8:$L$705,0),3)=0,"",INDEX('Consolidado Resultados'!$A$8:$L$705,MATCH('SAIB Nacional'!$M42,'Consolidado Resultados'!$L$8:$L$705,0),10))</f>
        <v/>
      </c>
      <c r="K42" s="89" t="str">
        <f>+IFERROR(INDEX('Ofertas insignia'!$B$14:$Y$50,MATCH('SAIB Nacional'!$B42,'Ofertas insignia'!$B$14:$B$50,0),MATCH('SAIB Nacional'!$K$16,'Ofertas insignia'!$B$13:$Y$13,0)),"")</f>
        <v/>
      </c>
      <c r="L42" s="89" t="str">
        <f>+IFERROR(INDEX('Ofertas insignia'!$B$14:$Y$50,MATCH('SAIB Nacional'!$B42,'Ofertas insignia'!$B$14:$B$50,0),MATCH('SAIB Nacional'!$L$16,'Ofertas insignia'!$B$13:$Y$13,0)),"")</f>
        <v/>
      </c>
      <c r="M42" s="71" t="str">
        <f t="shared" si="0"/>
        <v>SAIB Nacional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Resultados'!$A$8:$L$705,MATCH('SAIB Nacional'!$M43,'Consolidado Resultados'!$L$8:$L$705,0),3)=0,"",INDEX('Consolidado Resultados'!$A$8:$L$705,MATCH('SAIB Nacional'!$M43,'Consolidado Resultados'!$L$8:$L$705,0),3))</f>
        <v/>
      </c>
      <c r="D43" s="4" t="str">
        <f>IF(INDEX('Consolidado Resultados'!$A$8:$L$705,MATCH('SAIB Nacional'!$M43,'Consolidado Resultados'!$L$8:$L$705,0),3)=0,"",INDEX('Consolidado Resultados'!$A$8:$L$705,MATCH('SAIB Nacional'!$M43,'Consolidado Resultados'!$L$8:$L$705,0),4))</f>
        <v/>
      </c>
      <c r="E43" s="4" t="str">
        <f>IF(INDEX('Consolidado Resultados'!$A$8:$L$705,MATCH('SAIB Nacional'!$M43,'Consolidado Resultados'!$L$8:$L$705,0),3)=0,"",INDEX('Consolidado Resultados'!$A$8:$L$705,MATCH('SAIB Nacional'!$M43,'Consolidado Resultados'!$L$8:$L$705,0),5))</f>
        <v/>
      </c>
      <c r="F43" s="4" t="str">
        <f>IF(INDEX('Consolidado Resultados'!$A$8:$L$705,MATCH('SAIB Nacional'!$M43,'Consolidado Resultados'!$L$8:$L$705,0),3)=0,"",INDEX('Consolidado Resultados'!$A$8:$L$705,MATCH('SAIB Nacional'!$M43,'Consolidado Resultados'!$L$8:$L$705,0),6))</f>
        <v/>
      </c>
      <c r="G43" s="4" t="str">
        <f>IF(INDEX('Consolidado Resultados'!$A$8:$L$705,MATCH('SAIB Nacional'!$M43,'Consolidado Resultados'!$L$8:$L$705,0),3)=0,"",INDEX('Consolidado Resultados'!$A$8:$L$705,MATCH('SAIB Nacional'!$M43,'Consolidado Resultados'!$L$8:$L$705,0),7))</f>
        <v/>
      </c>
      <c r="H43" s="4" t="str">
        <f>IF(INDEX('Consolidado Resultados'!$A$8:$L$705,MATCH('SAIB Nacional'!$M43,'Consolidado Resultados'!$L$8:$L$705,0),3)=0,"",INDEX('Consolidado Resultados'!$A$8:$L$705,MATCH('SAIB Nacional'!$M43,'Consolidado Resultados'!$L$8:$L$705,0),8))</f>
        <v/>
      </c>
      <c r="I43" s="41" t="str">
        <f>IF(INDEX('Consolidado Resultados'!$A$8:$L$705,MATCH('SAIB Nacional'!$M43,'Consolidado Resultados'!$L$8:$L$705,0),3)=0,"",INDEX('Consolidado Resultados'!$A$8:$L$705,MATCH('SAIB Nacional'!$M43,'Consolidado Resultados'!$L$8:$L$705,0),9))</f>
        <v/>
      </c>
      <c r="J43" s="41" t="str">
        <f>IF(INDEX('Consolidado Resultados'!$A$8:$L$705,MATCH('SAIB Nacional'!$M43,'Consolidado Resultados'!$L$8:$L$705,0),3)=0,"",INDEX('Consolidado Resultados'!$A$8:$L$705,MATCH('SAIB Nacional'!$M43,'Consolidado Resultados'!$L$8:$L$705,0),10))</f>
        <v/>
      </c>
      <c r="K43" s="89" t="str">
        <f>+IFERROR(INDEX('Ofertas insignia'!$B$14:$Y$50,MATCH('SAIB Nacional'!$B43,'Ofertas insignia'!$B$14:$B$50,0),MATCH('SAIB Nacional'!$K$16,'Ofertas insignia'!$B$13:$Y$13,0)),"")</f>
        <v/>
      </c>
      <c r="L43" s="89" t="str">
        <f>+IFERROR(INDEX('Ofertas insignia'!$B$14:$Y$50,MATCH('SAIB Nacional'!$B43,'Ofertas insignia'!$B$14:$B$50,0),MATCH('SAIB Nacional'!$L$16,'Ofertas insignia'!$B$13:$Y$13,0)),"")</f>
        <v/>
      </c>
      <c r="M43" s="71" t="str">
        <f t="shared" si="0"/>
        <v>SAIB Nacional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Resultados'!$A$8:$L$705,MATCH('SAIB Nacional'!$M44,'Consolidado Resultados'!$L$8:$L$705,0),3)=0,"",INDEX('Consolidado Resultados'!$A$8:$L$705,MATCH('SAIB Nacional'!$M44,'Consolidado Resultados'!$L$8:$L$705,0),3))</f>
        <v/>
      </c>
      <c r="D44" s="4" t="str">
        <f>IF(INDEX('Consolidado Resultados'!$A$8:$L$705,MATCH('SAIB Nacional'!$M44,'Consolidado Resultados'!$L$8:$L$705,0),3)=0,"",INDEX('Consolidado Resultados'!$A$8:$L$705,MATCH('SAIB Nacional'!$M44,'Consolidado Resultados'!$L$8:$L$705,0),4))</f>
        <v/>
      </c>
      <c r="E44" s="4" t="str">
        <f>IF(INDEX('Consolidado Resultados'!$A$8:$L$705,MATCH('SAIB Nacional'!$M44,'Consolidado Resultados'!$L$8:$L$705,0),3)=0,"",INDEX('Consolidado Resultados'!$A$8:$L$705,MATCH('SAIB Nacional'!$M44,'Consolidado Resultados'!$L$8:$L$705,0),5))</f>
        <v/>
      </c>
      <c r="F44" s="4" t="str">
        <f>IF(INDEX('Consolidado Resultados'!$A$8:$L$705,MATCH('SAIB Nacional'!$M44,'Consolidado Resultados'!$L$8:$L$705,0),3)=0,"",INDEX('Consolidado Resultados'!$A$8:$L$705,MATCH('SAIB Nacional'!$M44,'Consolidado Resultados'!$L$8:$L$705,0),6))</f>
        <v/>
      </c>
      <c r="G44" s="4" t="str">
        <f>IF(INDEX('Consolidado Resultados'!$A$8:$L$705,MATCH('SAIB Nacional'!$M44,'Consolidado Resultados'!$L$8:$L$705,0),3)=0,"",INDEX('Consolidado Resultados'!$A$8:$L$705,MATCH('SAIB Nacional'!$M44,'Consolidado Resultados'!$L$8:$L$705,0),7))</f>
        <v/>
      </c>
      <c r="H44" s="4" t="str">
        <f>IF(INDEX('Consolidado Resultados'!$A$8:$L$705,MATCH('SAIB Nacional'!$M44,'Consolidado Resultados'!$L$8:$L$705,0),3)=0,"",INDEX('Consolidado Resultados'!$A$8:$L$705,MATCH('SAIB Nacional'!$M44,'Consolidado Resultados'!$L$8:$L$705,0),8))</f>
        <v/>
      </c>
      <c r="I44" s="41" t="str">
        <f>IF(INDEX('Consolidado Resultados'!$A$8:$L$705,MATCH('SAIB Nacional'!$M44,'Consolidado Resultados'!$L$8:$L$705,0),3)=0,"",INDEX('Consolidado Resultados'!$A$8:$L$705,MATCH('SAIB Nacional'!$M44,'Consolidado Resultados'!$L$8:$L$705,0),9))</f>
        <v/>
      </c>
      <c r="J44" s="41" t="str">
        <f>IF(INDEX('Consolidado Resultados'!$A$8:$L$705,MATCH('SAIB Nacional'!$M44,'Consolidado Resultados'!$L$8:$L$705,0),3)=0,"",INDEX('Consolidado Resultados'!$A$8:$L$705,MATCH('SAIB Nacional'!$M44,'Consolidado Resultados'!$L$8:$L$705,0),10))</f>
        <v/>
      </c>
      <c r="K44" s="89" t="str">
        <f>+IFERROR(INDEX('Ofertas insignia'!$B$14:$Y$50,MATCH('SAIB Nacional'!$B44,'Ofertas insignia'!$B$14:$B$50,0),MATCH('SAIB Nacional'!$K$16,'Ofertas insignia'!$B$13:$Y$13,0)),"")</f>
        <v/>
      </c>
      <c r="L44" s="89" t="str">
        <f>+IFERROR(INDEX('Ofertas insignia'!$B$14:$Y$50,MATCH('SAIB Nacional'!$B44,'Ofertas insignia'!$B$14:$B$50,0),MATCH('SAIB Nacional'!$L$16,'Ofertas insignia'!$B$13:$Y$13,0)),"")</f>
        <v/>
      </c>
      <c r="M44" s="71" t="str">
        <f t="shared" si="0"/>
        <v>SAIB Nacional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Resultados'!$A$8:$L$705,MATCH('SAIB Nacional'!$M45,'Consolidado Resultados'!$L$8:$L$705,0),3)=0,"",INDEX('Consolidado Resultados'!$A$8:$L$705,MATCH('SAIB Nacional'!$M45,'Consolidado Resultados'!$L$8:$L$705,0),3))</f>
        <v/>
      </c>
      <c r="D45" s="4" t="str">
        <f>IF(INDEX('Consolidado Resultados'!$A$8:$L$705,MATCH('SAIB Nacional'!$M45,'Consolidado Resultados'!$L$8:$L$705,0),3)=0,"",INDEX('Consolidado Resultados'!$A$8:$L$705,MATCH('SAIB Nacional'!$M45,'Consolidado Resultados'!$L$8:$L$705,0),4))</f>
        <v/>
      </c>
      <c r="E45" s="4" t="str">
        <f>IF(INDEX('Consolidado Resultados'!$A$8:$L$705,MATCH('SAIB Nacional'!$M45,'Consolidado Resultados'!$L$8:$L$705,0),3)=0,"",INDEX('Consolidado Resultados'!$A$8:$L$705,MATCH('SAIB Nacional'!$M45,'Consolidado Resultados'!$L$8:$L$705,0),5))</f>
        <v/>
      </c>
      <c r="F45" s="4" t="str">
        <f>IF(INDEX('Consolidado Resultados'!$A$8:$L$705,MATCH('SAIB Nacional'!$M45,'Consolidado Resultados'!$L$8:$L$705,0),3)=0,"",INDEX('Consolidado Resultados'!$A$8:$L$705,MATCH('SAIB Nacional'!$M45,'Consolidado Resultados'!$L$8:$L$705,0),6))</f>
        <v/>
      </c>
      <c r="G45" s="4" t="str">
        <f>IF(INDEX('Consolidado Resultados'!$A$8:$L$705,MATCH('SAIB Nacional'!$M45,'Consolidado Resultados'!$L$8:$L$705,0),3)=0,"",INDEX('Consolidado Resultados'!$A$8:$L$705,MATCH('SAIB Nacional'!$M45,'Consolidado Resultados'!$L$8:$L$705,0),7))</f>
        <v/>
      </c>
      <c r="H45" s="4" t="str">
        <f>IF(INDEX('Consolidado Resultados'!$A$8:$L$705,MATCH('SAIB Nacional'!$M45,'Consolidado Resultados'!$L$8:$L$705,0),3)=0,"",INDEX('Consolidado Resultados'!$A$8:$L$705,MATCH('SAIB Nacional'!$M45,'Consolidado Resultados'!$L$8:$L$705,0),8))</f>
        <v/>
      </c>
      <c r="I45" s="41" t="str">
        <f>IF(INDEX('Consolidado Resultados'!$A$8:$L$705,MATCH('SAIB Nacional'!$M45,'Consolidado Resultados'!$L$8:$L$705,0),3)=0,"",INDEX('Consolidado Resultados'!$A$8:$L$705,MATCH('SAIB Nacional'!$M45,'Consolidado Resultados'!$L$8:$L$705,0),9))</f>
        <v/>
      </c>
      <c r="J45" s="41" t="str">
        <f>IF(INDEX('Consolidado Resultados'!$A$8:$L$705,MATCH('SAIB Nacional'!$M45,'Consolidado Resultados'!$L$8:$L$705,0),3)=0,"",INDEX('Consolidado Resultados'!$A$8:$L$705,MATCH('SAIB Nacional'!$M45,'Consolidado Resultados'!$L$8:$L$705,0),10))</f>
        <v/>
      </c>
      <c r="K45" s="89" t="str">
        <f>+IFERROR(INDEX('Ofertas insignia'!$B$14:$Y$50,MATCH('SAIB Nacional'!$B45,'Ofertas insignia'!$B$14:$B$50,0),MATCH('SAIB Nacional'!$K$16,'Ofertas insignia'!$B$13:$Y$13,0)),"")</f>
        <v/>
      </c>
      <c r="L45" s="89" t="str">
        <f>+IFERROR(INDEX('Ofertas insignia'!$B$14:$Y$50,MATCH('SAIB Nacional'!$B45,'Ofertas insignia'!$B$14:$B$50,0),MATCH('SAIB Nacional'!$L$16,'Ofertas insignia'!$B$13:$Y$13,0)),"")</f>
        <v/>
      </c>
      <c r="M45" s="71" t="str">
        <f t="shared" si="0"/>
        <v>SAIB Nacional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Resultados'!$A$8:$L$705,MATCH('SAIB Nacional'!$M46,'Consolidado Resultados'!$L$8:$L$705,0),3)=0,"",INDEX('Consolidado Resultados'!$A$8:$L$705,MATCH('SAIB Nacional'!$M46,'Consolidado Resultados'!$L$8:$L$705,0),3))</f>
        <v/>
      </c>
      <c r="D46" s="4" t="str">
        <f>IF(INDEX('Consolidado Resultados'!$A$8:$L$705,MATCH('SAIB Nacional'!$M46,'Consolidado Resultados'!$L$8:$L$705,0),3)=0,"",INDEX('Consolidado Resultados'!$A$8:$L$705,MATCH('SAIB Nacional'!$M46,'Consolidado Resultados'!$L$8:$L$705,0),4))</f>
        <v/>
      </c>
      <c r="E46" s="4" t="str">
        <f>IF(INDEX('Consolidado Resultados'!$A$8:$L$705,MATCH('SAIB Nacional'!$M46,'Consolidado Resultados'!$L$8:$L$705,0),3)=0,"",INDEX('Consolidado Resultados'!$A$8:$L$705,MATCH('SAIB Nacional'!$M46,'Consolidado Resultados'!$L$8:$L$705,0),5))</f>
        <v/>
      </c>
      <c r="F46" s="4" t="str">
        <f>IF(INDEX('Consolidado Resultados'!$A$8:$L$705,MATCH('SAIB Nacional'!$M46,'Consolidado Resultados'!$L$8:$L$705,0),3)=0,"",INDEX('Consolidado Resultados'!$A$8:$L$705,MATCH('SAIB Nacional'!$M46,'Consolidado Resultados'!$L$8:$L$705,0),6))</f>
        <v/>
      </c>
      <c r="G46" s="4" t="str">
        <f>IF(INDEX('Consolidado Resultados'!$A$8:$L$705,MATCH('SAIB Nacional'!$M46,'Consolidado Resultados'!$L$8:$L$705,0),3)=0,"",INDEX('Consolidado Resultados'!$A$8:$L$705,MATCH('SAIB Nacional'!$M46,'Consolidado Resultados'!$L$8:$L$705,0),7))</f>
        <v/>
      </c>
      <c r="H46" s="4" t="str">
        <f>IF(INDEX('Consolidado Resultados'!$A$8:$L$705,MATCH('SAIB Nacional'!$M46,'Consolidado Resultados'!$L$8:$L$705,0),3)=0,"",INDEX('Consolidado Resultados'!$A$8:$L$705,MATCH('SAIB Nacional'!$M46,'Consolidado Resultados'!$L$8:$L$705,0),8))</f>
        <v/>
      </c>
      <c r="I46" s="41" t="str">
        <f>IF(INDEX('Consolidado Resultados'!$A$8:$L$705,MATCH('SAIB Nacional'!$M46,'Consolidado Resultados'!$L$8:$L$705,0),3)=0,"",INDEX('Consolidado Resultados'!$A$8:$L$705,MATCH('SAIB Nacional'!$M46,'Consolidado Resultados'!$L$8:$L$705,0),9))</f>
        <v/>
      </c>
      <c r="J46" s="41" t="str">
        <f>IF(INDEX('Consolidado Resultados'!$A$8:$L$705,MATCH('SAIB Nacional'!$M46,'Consolidado Resultados'!$L$8:$L$705,0),3)=0,"",INDEX('Consolidado Resultados'!$A$8:$L$705,MATCH('SAIB Nacional'!$M46,'Consolidado Resultados'!$L$8:$L$705,0),10))</f>
        <v/>
      </c>
      <c r="K46" s="89" t="str">
        <f>+IFERROR(INDEX('Ofertas insignia'!$B$14:$Y$50,MATCH('SAIB Nacional'!$B46,'Ofertas insignia'!$B$14:$B$50,0),MATCH('SAIB Nacional'!$K$16,'Ofertas insignia'!$B$13:$Y$13,0)),"")</f>
        <v/>
      </c>
      <c r="L46" s="89" t="str">
        <f>+IFERROR(INDEX('Ofertas insignia'!$B$14:$Y$50,MATCH('SAIB Nacional'!$B46,'Ofertas insignia'!$B$14:$B$50,0),MATCH('SAIB Nacional'!$L$16,'Ofertas insignia'!$B$13:$Y$13,0)),"")</f>
        <v/>
      </c>
      <c r="M46" s="71" t="str">
        <f t="shared" si="0"/>
        <v>SAIB Nacional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Resultados'!$A$8:$L$705,MATCH('SAIB Nacional'!$M47,'Consolidado Resultados'!$L$8:$L$705,0),3)=0,"",INDEX('Consolidado Resultados'!$A$8:$L$705,MATCH('SAIB Nacional'!$M47,'Consolidado Resultados'!$L$8:$L$705,0),3))</f>
        <v/>
      </c>
      <c r="D47" s="4" t="str">
        <f>IF(INDEX('Consolidado Resultados'!$A$8:$L$705,MATCH('SAIB Nacional'!$M47,'Consolidado Resultados'!$L$8:$L$705,0),3)=0,"",INDEX('Consolidado Resultados'!$A$8:$L$705,MATCH('SAIB Nacional'!$M47,'Consolidado Resultados'!$L$8:$L$705,0),4))</f>
        <v/>
      </c>
      <c r="E47" s="4" t="str">
        <f>IF(INDEX('Consolidado Resultados'!$A$8:$L$705,MATCH('SAIB Nacional'!$M47,'Consolidado Resultados'!$L$8:$L$705,0),3)=0,"",INDEX('Consolidado Resultados'!$A$8:$L$705,MATCH('SAIB Nacional'!$M47,'Consolidado Resultados'!$L$8:$L$705,0),5))</f>
        <v/>
      </c>
      <c r="F47" s="4" t="str">
        <f>IF(INDEX('Consolidado Resultados'!$A$8:$L$705,MATCH('SAIB Nacional'!$M47,'Consolidado Resultados'!$L$8:$L$705,0),3)=0,"",INDEX('Consolidado Resultados'!$A$8:$L$705,MATCH('SAIB Nacional'!$M47,'Consolidado Resultados'!$L$8:$L$705,0),6))</f>
        <v/>
      </c>
      <c r="G47" s="4" t="str">
        <f>IF(INDEX('Consolidado Resultados'!$A$8:$L$705,MATCH('SAIB Nacional'!$M47,'Consolidado Resultados'!$L$8:$L$705,0),3)=0,"",INDEX('Consolidado Resultados'!$A$8:$L$705,MATCH('SAIB Nacional'!$M47,'Consolidado Resultados'!$L$8:$L$705,0),7))</f>
        <v/>
      </c>
      <c r="H47" s="4" t="str">
        <f>IF(INDEX('Consolidado Resultados'!$A$8:$L$705,MATCH('SAIB Nacional'!$M47,'Consolidado Resultados'!$L$8:$L$705,0),3)=0,"",INDEX('Consolidado Resultados'!$A$8:$L$705,MATCH('SAIB Nacional'!$M47,'Consolidado Resultados'!$L$8:$L$705,0),8))</f>
        <v/>
      </c>
      <c r="I47" s="41" t="str">
        <f>IF(INDEX('Consolidado Resultados'!$A$8:$L$705,MATCH('SAIB Nacional'!$M47,'Consolidado Resultados'!$L$8:$L$705,0),3)=0,"",INDEX('Consolidado Resultados'!$A$8:$L$705,MATCH('SAIB Nacional'!$M47,'Consolidado Resultados'!$L$8:$L$705,0),9))</f>
        <v/>
      </c>
      <c r="J47" s="41" t="str">
        <f>IF(INDEX('Consolidado Resultados'!$A$8:$L$705,MATCH('SAIB Nacional'!$M47,'Consolidado Resultados'!$L$8:$L$705,0),3)=0,"",INDEX('Consolidado Resultados'!$A$8:$L$705,MATCH('SAIB Nacional'!$M47,'Consolidado Resultados'!$L$8:$L$705,0),10))</f>
        <v/>
      </c>
      <c r="K47" s="89" t="str">
        <f>+IFERROR(INDEX('Ofertas insignia'!$B$14:$Y$50,MATCH('SAIB Nacional'!$B47,'Ofertas insignia'!$B$14:$B$50,0),MATCH('SAIB Nacional'!$K$16,'Ofertas insignia'!$B$13:$Y$13,0)),"")</f>
        <v/>
      </c>
      <c r="L47" s="89" t="str">
        <f>+IFERROR(INDEX('Ofertas insignia'!$B$14:$Y$50,MATCH('SAIB Nacional'!$B47,'Ofertas insignia'!$B$14:$B$50,0),MATCH('SAIB Nacional'!$L$16,'Ofertas insignia'!$B$13:$Y$13,0)),"")</f>
        <v/>
      </c>
      <c r="M47" s="71" t="str">
        <f t="shared" si="0"/>
        <v>SAIB Nacional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Resultados'!$A$8:$L$705,MATCH('SAIB Nacional'!$M48,'Consolidado Resultados'!$L$8:$L$705,0),3)=0,"",INDEX('Consolidado Resultados'!$A$8:$L$705,MATCH('SAIB Nacional'!$M48,'Consolidado Resultados'!$L$8:$L$705,0),3))</f>
        <v/>
      </c>
      <c r="D48" s="4" t="str">
        <f>IF(INDEX('Consolidado Resultados'!$A$8:$L$705,MATCH('SAIB Nacional'!$M48,'Consolidado Resultados'!$L$8:$L$705,0),3)=0,"",INDEX('Consolidado Resultados'!$A$8:$L$705,MATCH('SAIB Nacional'!$M48,'Consolidado Resultados'!$L$8:$L$705,0),4))</f>
        <v/>
      </c>
      <c r="E48" s="4" t="str">
        <f>IF(INDEX('Consolidado Resultados'!$A$8:$L$705,MATCH('SAIB Nacional'!$M48,'Consolidado Resultados'!$L$8:$L$705,0),3)=0,"",INDEX('Consolidado Resultados'!$A$8:$L$705,MATCH('SAIB Nacional'!$M48,'Consolidado Resultados'!$L$8:$L$705,0),5))</f>
        <v/>
      </c>
      <c r="F48" s="4" t="str">
        <f>IF(INDEX('Consolidado Resultados'!$A$8:$L$705,MATCH('SAIB Nacional'!$M48,'Consolidado Resultados'!$L$8:$L$705,0),3)=0,"",INDEX('Consolidado Resultados'!$A$8:$L$705,MATCH('SAIB Nacional'!$M48,'Consolidado Resultados'!$L$8:$L$705,0),6))</f>
        <v/>
      </c>
      <c r="G48" s="4" t="str">
        <f>IF(INDEX('Consolidado Resultados'!$A$8:$L$705,MATCH('SAIB Nacional'!$M48,'Consolidado Resultados'!$L$8:$L$705,0),3)=0,"",INDEX('Consolidado Resultados'!$A$8:$L$705,MATCH('SAIB Nacional'!$M48,'Consolidado Resultados'!$L$8:$L$705,0),7))</f>
        <v/>
      </c>
      <c r="H48" s="4" t="str">
        <f>IF(INDEX('Consolidado Resultados'!$A$8:$L$705,MATCH('SAIB Nacional'!$M48,'Consolidado Resultados'!$L$8:$L$705,0),3)=0,"",INDEX('Consolidado Resultados'!$A$8:$L$705,MATCH('SAIB Nacional'!$M48,'Consolidado Resultados'!$L$8:$L$705,0),8))</f>
        <v/>
      </c>
      <c r="I48" s="41" t="str">
        <f>IF(INDEX('Consolidado Resultados'!$A$8:$L$705,MATCH('SAIB Nacional'!$M48,'Consolidado Resultados'!$L$8:$L$705,0),3)=0,"",INDEX('Consolidado Resultados'!$A$8:$L$705,MATCH('SAIB Nacional'!$M48,'Consolidado Resultados'!$L$8:$L$705,0),9))</f>
        <v/>
      </c>
      <c r="J48" s="41" t="str">
        <f>IF(INDEX('Consolidado Resultados'!$A$8:$L$705,MATCH('SAIB Nacional'!$M48,'Consolidado Resultados'!$L$8:$L$705,0),3)=0,"",INDEX('Consolidado Resultados'!$A$8:$L$705,MATCH('SAIB Nacional'!$M48,'Consolidado Resultados'!$L$8:$L$705,0),10))</f>
        <v/>
      </c>
      <c r="K48" s="89" t="str">
        <f>+IFERROR(INDEX('Ofertas insignia'!$B$14:$Y$50,MATCH('SAIB Nacional'!$B48,'Ofertas insignia'!$B$14:$B$50,0),MATCH('SAIB Nacional'!$K$16,'Ofertas insignia'!$B$13:$Y$13,0)),"")</f>
        <v/>
      </c>
      <c r="L48" s="89" t="str">
        <f>+IFERROR(INDEX('Ofertas insignia'!$B$14:$Y$50,MATCH('SAIB Nacional'!$B48,'Ofertas insignia'!$B$14:$B$50,0),MATCH('SAIB Nacional'!$L$16,'Ofertas insignia'!$B$13:$Y$13,0)),"")</f>
        <v/>
      </c>
      <c r="M48" s="71" t="str">
        <f t="shared" si="0"/>
        <v>SAIB Nacional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Resultados'!$A$8:$L$705,MATCH('SAIB Nacional'!$M49,'Consolidado Resultados'!$L$8:$L$705,0),3)=0,"",INDEX('Consolidado Resultados'!$A$8:$L$705,MATCH('SAIB Nacional'!$M49,'Consolidado Resultados'!$L$8:$L$705,0),3))</f>
        <v/>
      </c>
      <c r="D49" s="4" t="str">
        <f>IF(INDEX('Consolidado Resultados'!$A$8:$L$705,MATCH('SAIB Nacional'!$M49,'Consolidado Resultados'!$L$8:$L$705,0),3)=0,"",INDEX('Consolidado Resultados'!$A$8:$L$705,MATCH('SAIB Nacional'!$M49,'Consolidado Resultados'!$L$8:$L$705,0),4))</f>
        <v/>
      </c>
      <c r="E49" s="4" t="str">
        <f>IF(INDEX('Consolidado Resultados'!$A$8:$L$705,MATCH('SAIB Nacional'!$M49,'Consolidado Resultados'!$L$8:$L$705,0),3)=0,"",INDEX('Consolidado Resultados'!$A$8:$L$705,MATCH('SAIB Nacional'!$M49,'Consolidado Resultados'!$L$8:$L$705,0),5))</f>
        <v/>
      </c>
      <c r="F49" s="4" t="str">
        <f>IF(INDEX('Consolidado Resultados'!$A$8:$L$705,MATCH('SAIB Nacional'!$M49,'Consolidado Resultados'!$L$8:$L$705,0),3)=0,"",INDEX('Consolidado Resultados'!$A$8:$L$705,MATCH('SAIB Nacional'!$M49,'Consolidado Resultados'!$L$8:$L$705,0),6))</f>
        <v/>
      </c>
      <c r="G49" s="4" t="str">
        <f>IF(INDEX('Consolidado Resultados'!$A$8:$L$705,MATCH('SAIB Nacional'!$M49,'Consolidado Resultados'!$L$8:$L$705,0),3)=0,"",INDEX('Consolidado Resultados'!$A$8:$L$705,MATCH('SAIB Nacional'!$M49,'Consolidado Resultados'!$L$8:$L$705,0),7))</f>
        <v/>
      </c>
      <c r="H49" s="4" t="str">
        <f>IF(INDEX('Consolidado Resultados'!$A$8:$L$705,MATCH('SAIB Nacional'!$M49,'Consolidado Resultados'!$L$8:$L$705,0),3)=0,"",INDEX('Consolidado Resultados'!$A$8:$L$705,MATCH('SAIB Nacional'!$M49,'Consolidado Resultados'!$L$8:$L$705,0),8))</f>
        <v/>
      </c>
      <c r="I49" s="41" t="str">
        <f>IF(INDEX('Consolidado Resultados'!$A$8:$L$705,MATCH('SAIB Nacional'!$M49,'Consolidado Resultados'!$L$8:$L$705,0),3)=0,"",INDEX('Consolidado Resultados'!$A$8:$L$705,MATCH('SAIB Nacional'!$M49,'Consolidado Resultados'!$L$8:$L$705,0),9))</f>
        <v/>
      </c>
      <c r="J49" s="41" t="str">
        <f>IF(INDEX('Consolidado Resultados'!$A$8:$L$705,MATCH('SAIB Nacional'!$M49,'Consolidado Resultados'!$L$8:$L$705,0),3)=0,"",INDEX('Consolidado Resultados'!$A$8:$L$705,MATCH('SAIB Nacional'!$M49,'Consolidado Resultados'!$L$8:$L$705,0),10))</f>
        <v/>
      </c>
      <c r="K49" s="89" t="str">
        <f>+IFERROR(INDEX('Ofertas insignia'!$B$14:$Y$50,MATCH('SAIB Nacional'!$B49,'Ofertas insignia'!$B$14:$B$50,0),MATCH('SAIB Nacional'!$K$16,'Ofertas insignia'!$B$13:$Y$13,0)),"")</f>
        <v/>
      </c>
      <c r="L49" s="89" t="str">
        <f>+IFERROR(INDEX('Ofertas insignia'!$B$14:$Y$50,MATCH('SAIB Nacional'!$B49,'Ofertas insignia'!$B$14:$B$50,0),MATCH('SAIB Nacional'!$L$16,'Ofertas insignia'!$B$13:$Y$13,0)),"")</f>
        <v/>
      </c>
      <c r="M49" s="71" t="str">
        <f t="shared" si="0"/>
        <v>SAIB Nacional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Resultados'!$A$8:$L$705,MATCH('SAIB Nacional'!$M50,'Consolidado Resultados'!$L$8:$L$705,0),3)=0,"",INDEX('Consolidado Resultados'!$A$8:$L$705,MATCH('SAIB Nacional'!$M50,'Consolidado Resultados'!$L$8:$L$705,0),3))</f>
        <v/>
      </c>
      <c r="D50" s="4" t="str">
        <f>IF(INDEX('Consolidado Resultados'!$A$8:$L$705,MATCH('SAIB Nacional'!$M50,'Consolidado Resultados'!$L$8:$L$705,0),3)=0,"",INDEX('Consolidado Resultados'!$A$8:$L$705,MATCH('SAIB Nacional'!$M50,'Consolidado Resultados'!$L$8:$L$705,0),4))</f>
        <v/>
      </c>
      <c r="E50" s="4" t="str">
        <f>IF(INDEX('Consolidado Resultados'!$A$8:$L$705,MATCH('SAIB Nacional'!$M50,'Consolidado Resultados'!$L$8:$L$705,0),3)=0,"",INDEX('Consolidado Resultados'!$A$8:$L$705,MATCH('SAIB Nacional'!$M50,'Consolidado Resultados'!$L$8:$L$705,0),5))</f>
        <v/>
      </c>
      <c r="F50" s="4" t="str">
        <f>IF(INDEX('Consolidado Resultados'!$A$8:$L$705,MATCH('SAIB Nacional'!$M50,'Consolidado Resultados'!$L$8:$L$705,0),3)=0,"",INDEX('Consolidado Resultados'!$A$8:$L$705,MATCH('SAIB Nacional'!$M50,'Consolidado Resultados'!$L$8:$L$705,0),6))</f>
        <v/>
      </c>
      <c r="G50" s="4" t="str">
        <f>IF(INDEX('Consolidado Resultados'!$A$8:$L$705,MATCH('SAIB Nacional'!$M50,'Consolidado Resultados'!$L$8:$L$705,0),3)=0,"",INDEX('Consolidado Resultados'!$A$8:$L$705,MATCH('SAIB Nacional'!$M50,'Consolidado Resultados'!$L$8:$L$705,0),7))</f>
        <v/>
      </c>
      <c r="H50" s="4" t="str">
        <f>IF(INDEX('Consolidado Resultados'!$A$8:$L$705,MATCH('SAIB Nacional'!$M50,'Consolidado Resultados'!$L$8:$L$705,0),3)=0,"",INDEX('Consolidado Resultados'!$A$8:$L$705,MATCH('SAIB Nacional'!$M50,'Consolidado Resultados'!$L$8:$L$705,0),8))</f>
        <v/>
      </c>
      <c r="I50" s="41" t="str">
        <f>IF(INDEX('Consolidado Resultados'!$A$8:$L$705,MATCH('SAIB Nacional'!$M50,'Consolidado Resultados'!$L$8:$L$705,0),3)=0,"",INDEX('Consolidado Resultados'!$A$8:$L$705,MATCH('SAIB Nacional'!$M50,'Consolidado Resultados'!$L$8:$L$705,0),9))</f>
        <v/>
      </c>
      <c r="J50" s="41" t="str">
        <f>IF(INDEX('Consolidado Resultados'!$A$8:$L$705,MATCH('SAIB Nacional'!$M50,'Consolidado Resultados'!$L$8:$L$705,0),3)=0,"",INDEX('Consolidado Resultados'!$A$8:$L$705,MATCH('SAIB Nacional'!$M50,'Consolidado Resultados'!$L$8:$L$705,0),10))</f>
        <v/>
      </c>
      <c r="K50" s="89" t="str">
        <f>+IFERROR(INDEX('Ofertas insignia'!$B$14:$Y$50,MATCH('SAIB Nacional'!$B50,'Ofertas insignia'!$B$14:$B$50,0),MATCH('SAIB Nacional'!$K$16,'Ofertas insignia'!$B$13:$Y$13,0)),"")</f>
        <v/>
      </c>
      <c r="L50" s="89" t="str">
        <f>+IFERROR(INDEX('Ofertas insignia'!$B$14:$Y$50,MATCH('SAIB Nacional'!$B50,'Ofertas insignia'!$B$14:$B$50,0),MATCH('SAIB Nacional'!$L$16,'Ofertas insignia'!$B$13:$Y$13,0)),"")</f>
        <v/>
      </c>
      <c r="M50" s="71" t="str">
        <f t="shared" si="0"/>
        <v>SAIB Nacional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Resultados'!$A$8:$L$705,MATCH('SAIB Nacional'!$M51,'Consolidado Resultados'!$L$8:$L$705,0),3)=0,"",INDEX('Consolidado Resultados'!$A$8:$L$705,MATCH('SAIB Nacional'!$M51,'Consolidado Resultados'!$L$8:$L$705,0),3))</f>
        <v/>
      </c>
      <c r="D51" s="4" t="str">
        <f>IF(INDEX('Consolidado Resultados'!$A$8:$L$705,MATCH('SAIB Nacional'!$M51,'Consolidado Resultados'!$L$8:$L$705,0),3)=0,"",INDEX('Consolidado Resultados'!$A$8:$L$705,MATCH('SAIB Nacional'!$M51,'Consolidado Resultados'!$L$8:$L$705,0),4))</f>
        <v/>
      </c>
      <c r="E51" s="4" t="str">
        <f>IF(INDEX('Consolidado Resultados'!$A$8:$L$705,MATCH('SAIB Nacional'!$M51,'Consolidado Resultados'!$L$8:$L$705,0),3)=0,"",INDEX('Consolidado Resultados'!$A$8:$L$705,MATCH('SAIB Nacional'!$M51,'Consolidado Resultados'!$L$8:$L$705,0),5))</f>
        <v/>
      </c>
      <c r="F51" s="4" t="str">
        <f>IF(INDEX('Consolidado Resultados'!$A$8:$L$705,MATCH('SAIB Nacional'!$M51,'Consolidado Resultados'!$L$8:$L$705,0),3)=0,"",INDEX('Consolidado Resultados'!$A$8:$L$705,MATCH('SAIB Nacional'!$M51,'Consolidado Resultados'!$L$8:$L$705,0),6))</f>
        <v/>
      </c>
      <c r="G51" s="4" t="str">
        <f>IF(INDEX('Consolidado Resultados'!$A$8:$L$705,MATCH('SAIB Nacional'!$M51,'Consolidado Resultados'!$L$8:$L$705,0),3)=0,"",INDEX('Consolidado Resultados'!$A$8:$L$705,MATCH('SAIB Nacional'!$M51,'Consolidado Resultados'!$L$8:$L$705,0),7))</f>
        <v/>
      </c>
      <c r="H51" s="4" t="str">
        <f>IF(INDEX('Consolidado Resultados'!$A$8:$L$705,MATCH('SAIB Nacional'!$M51,'Consolidado Resultados'!$L$8:$L$705,0),3)=0,"",INDEX('Consolidado Resultados'!$A$8:$L$705,MATCH('SAIB Nacional'!$M51,'Consolidado Resultados'!$L$8:$L$705,0),8))</f>
        <v/>
      </c>
      <c r="I51" s="41" t="str">
        <f>IF(INDEX('Consolidado Resultados'!$A$8:$L$705,MATCH('SAIB Nacional'!$M51,'Consolidado Resultados'!$L$8:$L$705,0),3)=0,"",INDEX('Consolidado Resultados'!$A$8:$L$705,MATCH('SAIB Nacional'!$M51,'Consolidado Resultados'!$L$8:$L$705,0),9))</f>
        <v/>
      </c>
      <c r="J51" s="41" t="str">
        <f>IF(INDEX('Consolidado Resultados'!$A$8:$L$705,MATCH('SAIB Nacional'!$M51,'Consolidado Resultados'!$L$8:$L$705,0),3)=0,"",INDEX('Consolidado Resultados'!$A$8:$L$705,MATCH('SAIB Nacional'!$M51,'Consolidado Resultados'!$L$8:$L$705,0),10))</f>
        <v/>
      </c>
      <c r="K51" s="89" t="str">
        <f>+IFERROR(INDEX('Ofertas insignia'!$B$14:$Y$50,MATCH('SAIB Nacional'!$B51,'Ofertas insignia'!$B$14:$B$50,0),MATCH('SAIB Nacional'!$K$16,'Ofertas insignia'!$B$13:$Y$13,0)),"")</f>
        <v/>
      </c>
      <c r="L51" s="89" t="str">
        <f>+IFERROR(INDEX('Ofertas insignia'!$B$14:$Y$50,MATCH('SAIB Nacional'!$B51,'Ofertas insignia'!$B$14:$B$50,0),MATCH('SAIB Nacional'!$L$16,'Ofertas insignia'!$B$13:$Y$13,0)),"")</f>
        <v/>
      </c>
      <c r="M51" s="71" t="str">
        <f t="shared" si="0"/>
        <v>SAIB Nacional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Resultados'!$A$8:$L$705,MATCH('SAIB Nacional'!$M52,'Consolidado Resultados'!$L$8:$L$705,0),3)=0,"",INDEX('Consolidado Resultados'!$A$8:$L$705,MATCH('SAIB Nacional'!$M52,'Consolidado Resultados'!$L$8:$L$705,0),3))</f>
        <v/>
      </c>
      <c r="D52" s="4" t="str">
        <f>IF(INDEX('Consolidado Resultados'!$A$8:$L$705,MATCH('SAIB Nacional'!$M52,'Consolidado Resultados'!$L$8:$L$705,0),3)=0,"",INDEX('Consolidado Resultados'!$A$8:$L$705,MATCH('SAIB Nacional'!$M52,'Consolidado Resultados'!$L$8:$L$705,0),4))</f>
        <v/>
      </c>
      <c r="E52" s="4" t="str">
        <f>IF(INDEX('Consolidado Resultados'!$A$8:$L$705,MATCH('SAIB Nacional'!$M52,'Consolidado Resultados'!$L$8:$L$705,0),3)=0,"",INDEX('Consolidado Resultados'!$A$8:$L$705,MATCH('SAIB Nacional'!$M52,'Consolidado Resultados'!$L$8:$L$705,0),5))</f>
        <v/>
      </c>
      <c r="F52" s="4" t="str">
        <f>IF(INDEX('Consolidado Resultados'!$A$8:$L$705,MATCH('SAIB Nacional'!$M52,'Consolidado Resultados'!$L$8:$L$705,0),3)=0,"",INDEX('Consolidado Resultados'!$A$8:$L$705,MATCH('SAIB Nacional'!$M52,'Consolidado Resultados'!$L$8:$L$705,0),6))</f>
        <v/>
      </c>
      <c r="G52" s="4" t="str">
        <f>IF(INDEX('Consolidado Resultados'!$A$8:$L$705,MATCH('SAIB Nacional'!$M52,'Consolidado Resultados'!$L$8:$L$705,0),3)=0,"",INDEX('Consolidado Resultados'!$A$8:$L$705,MATCH('SAIB Nacional'!$M52,'Consolidado Resultados'!$L$8:$L$705,0),7))</f>
        <v/>
      </c>
      <c r="H52" s="4" t="str">
        <f>IF(INDEX('Consolidado Resultados'!$A$8:$L$705,MATCH('SAIB Nacional'!$M52,'Consolidado Resultados'!$L$8:$L$705,0),3)=0,"",INDEX('Consolidado Resultados'!$A$8:$L$705,MATCH('SAIB Nacional'!$M52,'Consolidado Resultados'!$L$8:$L$705,0),8))</f>
        <v/>
      </c>
      <c r="I52" s="41" t="str">
        <f>IF(INDEX('Consolidado Resultados'!$A$8:$L$705,MATCH('SAIB Nacional'!$M52,'Consolidado Resultados'!$L$8:$L$705,0),3)=0,"",INDEX('Consolidado Resultados'!$A$8:$L$705,MATCH('SAIB Nacional'!$M52,'Consolidado Resultados'!$L$8:$L$705,0),9))</f>
        <v/>
      </c>
      <c r="J52" s="41" t="str">
        <f>IF(INDEX('Consolidado Resultados'!$A$8:$L$705,MATCH('SAIB Nacional'!$M52,'Consolidado Resultados'!$L$8:$L$705,0),3)=0,"",INDEX('Consolidado Resultados'!$A$8:$L$705,MATCH('SAIB Nacional'!$M52,'Consolidado Resultados'!$L$8:$L$705,0),10))</f>
        <v/>
      </c>
      <c r="K52" s="89" t="str">
        <f>+IFERROR(INDEX('Ofertas insignia'!$B$14:$Y$50,MATCH('SAIB Nacional'!$B52,'Ofertas insignia'!$B$14:$B$50,0),MATCH('SAIB Nacional'!$K$16,'Ofertas insignia'!$B$13:$Y$13,0)),"")</f>
        <v/>
      </c>
      <c r="L52" s="89" t="str">
        <f>+IFERROR(INDEX('Ofertas insignia'!$B$14:$Y$50,MATCH('SAIB Nacional'!$B52,'Ofertas insignia'!$B$14:$B$50,0),MATCH('SAIB Nacional'!$L$16,'Ofertas insignia'!$B$13:$Y$13,0)),"")</f>
        <v/>
      </c>
      <c r="M52" s="71" t="str">
        <f t="shared" si="0"/>
        <v>SAIB Nacional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Resultados'!$A$8:$L$705,MATCH('SAIB Nacional'!$M53,'Consolidado Resultados'!$L$8:$L$705,0),3)=0,"",INDEX('Consolidado Resultados'!$A$8:$L$705,MATCH('SAIB Nacional'!$M53,'Consolidado Resultados'!$L$8:$L$705,0),3))</f>
        <v/>
      </c>
      <c r="D53" s="4" t="str">
        <f>IF(INDEX('Consolidado Resultados'!$A$8:$L$705,MATCH('SAIB Nacional'!$M53,'Consolidado Resultados'!$L$8:$L$705,0),3)=0,"",INDEX('Consolidado Resultados'!$A$8:$L$705,MATCH('SAIB Nacional'!$M53,'Consolidado Resultados'!$L$8:$L$705,0),4))</f>
        <v/>
      </c>
      <c r="E53" s="4" t="str">
        <f>IF(INDEX('Consolidado Resultados'!$A$8:$L$705,MATCH('SAIB Nacional'!$M53,'Consolidado Resultados'!$L$8:$L$705,0),3)=0,"",INDEX('Consolidado Resultados'!$A$8:$L$705,MATCH('SAIB Nacional'!$M53,'Consolidado Resultados'!$L$8:$L$705,0),5))</f>
        <v/>
      </c>
      <c r="F53" s="4" t="str">
        <f>IF(INDEX('Consolidado Resultados'!$A$8:$L$705,MATCH('SAIB Nacional'!$M53,'Consolidado Resultados'!$L$8:$L$705,0),3)=0,"",INDEX('Consolidado Resultados'!$A$8:$L$705,MATCH('SAIB Nacional'!$M53,'Consolidado Resultados'!$L$8:$L$705,0),6))</f>
        <v/>
      </c>
      <c r="G53" s="4" t="str">
        <f>IF(INDEX('Consolidado Resultados'!$A$8:$L$705,MATCH('SAIB Nacional'!$M53,'Consolidado Resultados'!$L$8:$L$705,0),3)=0,"",INDEX('Consolidado Resultados'!$A$8:$L$705,MATCH('SAIB Nacional'!$M53,'Consolidado Resultados'!$L$8:$L$705,0),7))</f>
        <v/>
      </c>
      <c r="H53" s="4" t="str">
        <f>IF(INDEX('Consolidado Resultados'!$A$8:$L$705,MATCH('SAIB Nacional'!$M53,'Consolidado Resultados'!$L$8:$L$705,0),3)=0,"",INDEX('Consolidado Resultados'!$A$8:$L$705,MATCH('SAIB Nacional'!$M53,'Consolidado Resultados'!$L$8:$L$705,0),8))</f>
        <v/>
      </c>
      <c r="I53" s="41" t="str">
        <f>IF(INDEX('Consolidado Resultados'!$A$8:$L$705,MATCH('SAIB Nacional'!$M53,'Consolidado Resultados'!$L$8:$L$705,0),3)=0,"",INDEX('Consolidado Resultados'!$A$8:$L$705,MATCH('SAIB Nacional'!$M53,'Consolidado Resultados'!$L$8:$L$705,0),9))</f>
        <v/>
      </c>
      <c r="J53" s="41" t="str">
        <f>IF(INDEX('Consolidado Resultados'!$A$8:$L$705,MATCH('SAIB Nacional'!$M53,'Consolidado Resultados'!$L$8:$L$705,0),3)=0,"",INDEX('Consolidado Resultados'!$A$8:$L$705,MATCH('SAIB Nacional'!$M53,'Consolidado Resultados'!$L$8:$L$705,0),10))</f>
        <v/>
      </c>
      <c r="K53" s="89" t="str">
        <f>+IFERROR(INDEX('Ofertas insignia'!$B$14:$Y$50,MATCH('SAIB Nacional'!$B53,'Ofertas insignia'!$B$14:$B$50,0),MATCH('SAIB Nacional'!$K$16,'Ofertas insignia'!$B$13:$Y$13,0)),"")</f>
        <v/>
      </c>
      <c r="L53" s="89" t="str">
        <f>+IFERROR(INDEX('Ofertas insignia'!$B$14:$Y$50,MATCH('SAIB Nacional'!$B53,'Ofertas insignia'!$B$14:$B$50,0),MATCH('SAIB Nacional'!$L$16,'Ofertas insignia'!$B$13:$Y$13,0)),"")</f>
        <v/>
      </c>
      <c r="M53" s="71" t="str">
        <f t="shared" si="0"/>
        <v>SAIB Nacional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Resultados'!$A$8:$L$705,MATCH('SAIB Nacional'!$M54,'Consolidado Resultados'!$L$8:$L$705,0),3)=0,"",INDEX('Consolidado Resultados'!$A$8:$L$705,MATCH('SAIB Nacional'!$M54,'Consolidado Resultados'!$L$8:$L$705,0),3))</f>
        <v/>
      </c>
      <c r="D54" s="4" t="str">
        <f>IF(INDEX('Consolidado Resultados'!$A$8:$L$705,MATCH('SAIB Nacional'!$M54,'Consolidado Resultados'!$L$8:$L$705,0),3)=0,"",INDEX('Consolidado Resultados'!$A$8:$L$705,MATCH('SAIB Nacional'!$M54,'Consolidado Resultados'!$L$8:$L$705,0),4))</f>
        <v/>
      </c>
      <c r="E54" s="4" t="str">
        <f>IF(INDEX('Consolidado Resultados'!$A$8:$L$705,MATCH('SAIB Nacional'!$M54,'Consolidado Resultados'!$L$8:$L$705,0),3)=0,"",INDEX('Consolidado Resultados'!$A$8:$L$705,MATCH('SAIB Nacional'!$M54,'Consolidado Resultados'!$L$8:$L$705,0),5))</f>
        <v/>
      </c>
      <c r="F54" s="4" t="str">
        <f>IF(INDEX('Consolidado Resultados'!$A$8:$L$705,MATCH('SAIB Nacional'!$M54,'Consolidado Resultados'!$L$8:$L$705,0),3)=0,"",INDEX('Consolidado Resultados'!$A$8:$L$705,MATCH('SAIB Nacional'!$M54,'Consolidado Resultados'!$L$8:$L$705,0),6))</f>
        <v/>
      </c>
      <c r="G54" s="4" t="str">
        <f>IF(INDEX('Consolidado Resultados'!$A$8:$L$705,MATCH('SAIB Nacional'!$M54,'Consolidado Resultados'!$L$8:$L$705,0),3)=0,"",INDEX('Consolidado Resultados'!$A$8:$L$705,MATCH('SAIB Nacional'!$M54,'Consolidado Resultados'!$L$8:$L$705,0),7))</f>
        <v/>
      </c>
      <c r="H54" s="4" t="str">
        <f>IF(INDEX('Consolidado Resultados'!$A$8:$L$705,MATCH('SAIB Nacional'!$M54,'Consolidado Resultados'!$L$8:$L$705,0),3)=0,"",INDEX('Consolidado Resultados'!$A$8:$L$705,MATCH('SAIB Nacional'!$M54,'Consolidado Resultados'!$L$8:$L$705,0),8))</f>
        <v/>
      </c>
      <c r="I54" s="41" t="str">
        <f>IF(INDEX('Consolidado Resultados'!$A$8:$L$705,MATCH('SAIB Nacional'!$M54,'Consolidado Resultados'!$L$8:$L$705,0),3)=0,"",INDEX('Consolidado Resultados'!$A$8:$L$705,MATCH('SAIB Nacional'!$M54,'Consolidado Resultados'!$L$8:$L$705,0),9))</f>
        <v/>
      </c>
      <c r="J54" s="41" t="str">
        <f>IF(INDEX('Consolidado Resultados'!$A$8:$L$705,MATCH('SAIB Nacional'!$M54,'Consolidado Resultados'!$L$8:$L$705,0),3)=0,"",INDEX('Consolidado Resultados'!$A$8:$L$705,MATCH('SAIB Nacional'!$M54,'Consolidado Resultados'!$L$8:$L$705,0),10))</f>
        <v/>
      </c>
      <c r="K54" s="89" t="str">
        <f>+IFERROR(INDEX('Ofertas insignia'!$B$14:$Y$50,MATCH('SAIB Nacional'!$B54,'Ofertas insignia'!$B$14:$B$50,0),MATCH('SAIB Nacional'!$K$16,'Ofertas insignia'!$B$13:$Y$13,0)),"")</f>
        <v/>
      </c>
      <c r="L54" s="89" t="str">
        <f>+IFERROR(INDEX('Ofertas insignia'!$B$14:$Y$50,MATCH('SAIB Nacional'!$B54,'Ofertas insignia'!$B$14:$B$50,0),MATCH('SAIB Nacional'!$L$16,'Ofertas insignia'!$B$13:$Y$13,0)),"")</f>
        <v/>
      </c>
      <c r="M54" s="71" t="str">
        <f t="shared" si="0"/>
        <v>SAIB Nacional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Resultados'!$A$8:$L$705,MATCH('SAIB Nacional'!$M55,'Consolidado Resultados'!$L$8:$L$705,0),3)=0,"",INDEX('Consolidado Resultados'!$A$8:$L$705,MATCH('SAIB Nacional'!$M55,'Consolidado Resultados'!$L$8:$L$705,0),3))</f>
        <v/>
      </c>
      <c r="D55" s="4" t="str">
        <f>IF(INDEX('Consolidado Resultados'!$A$8:$L$705,MATCH('SAIB Nacional'!$M55,'Consolidado Resultados'!$L$8:$L$705,0),3)=0,"",INDEX('Consolidado Resultados'!$A$8:$L$705,MATCH('SAIB Nacional'!$M55,'Consolidado Resultados'!$L$8:$L$705,0),4))</f>
        <v/>
      </c>
      <c r="E55" s="4" t="str">
        <f>IF(INDEX('Consolidado Resultados'!$A$8:$L$705,MATCH('SAIB Nacional'!$M55,'Consolidado Resultados'!$L$8:$L$705,0),3)=0,"",INDEX('Consolidado Resultados'!$A$8:$L$705,MATCH('SAIB Nacional'!$M55,'Consolidado Resultados'!$L$8:$L$705,0),5))</f>
        <v/>
      </c>
      <c r="F55" s="4" t="str">
        <f>IF(INDEX('Consolidado Resultados'!$A$8:$L$705,MATCH('SAIB Nacional'!$M55,'Consolidado Resultados'!$L$8:$L$705,0),3)=0,"",INDEX('Consolidado Resultados'!$A$8:$L$705,MATCH('SAIB Nacional'!$M55,'Consolidado Resultados'!$L$8:$L$705,0),6))</f>
        <v/>
      </c>
      <c r="G55" s="4" t="str">
        <f>IF(INDEX('Consolidado Resultados'!$A$8:$L$705,MATCH('SAIB Nacional'!$M55,'Consolidado Resultados'!$L$8:$L$705,0),3)=0,"",INDEX('Consolidado Resultados'!$A$8:$L$705,MATCH('SAIB Nacional'!$M55,'Consolidado Resultados'!$L$8:$L$705,0),7))</f>
        <v/>
      </c>
      <c r="H55" s="4" t="str">
        <f>IF(INDEX('Consolidado Resultados'!$A$8:$L$705,MATCH('SAIB Nacional'!$M55,'Consolidado Resultados'!$L$8:$L$705,0),3)=0,"",INDEX('Consolidado Resultados'!$A$8:$L$705,MATCH('SAIB Nacional'!$M55,'Consolidado Resultados'!$L$8:$L$705,0),8))</f>
        <v/>
      </c>
      <c r="I55" s="41" t="str">
        <f>IF(INDEX('Consolidado Resultados'!$A$8:$L$705,MATCH('SAIB Nacional'!$M55,'Consolidado Resultados'!$L$8:$L$705,0),3)=0,"",INDEX('Consolidado Resultados'!$A$8:$L$705,MATCH('SAIB Nacional'!$M55,'Consolidado Resultados'!$L$8:$L$705,0),9))</f>
        <v/>
      </c>
      <c r="J55" s="41" t="str">
        <f>IF(INDEX('Consolidado Resultados'!$A$8:$L$705,MATCH('SAIB Nacional'!$M55,'Consolidado Resultados'!$L$8:$L$705,0),3)=0,"",INDEX('Consolidado Resultados'!$A$8:$L$705,MATCH('SAIB Nacional'!$M55,'Consolidado Resultados'!$L$8:$L$705,0),10))</f>
        <v/>
      </c>
      <c r="K55" s="89" t="str">
        <f>+IFERROR(INDEX('Ofertas insignia'!$B$14:$Y$50,MATCH('SAIB Nacional'!$B55,'Ofertas insignia'!$B$14:$B$50,0),MATCH('SAIB Nacional'!$K$16,'Ofertas insignia'!$B$13:$Y$13,0)),"")</f>
        <v/>
      </c>
      <c r="L55" s="89" t="str">
        <f>+IFERROR(INDEX('Ofertas insignia'!$B$14:$Y$50,MATCH('SAIB Nacional'!$B55,'Ofertas insignia'!$B$14:$B$50,0),MATCH('SAIB Nacional'!$L$16,'Ofertas insignia'!$B$13:$Y$13,0)),"")</f>
        <v/>
      </c>
      <c r="M55" s="71" t="str">
        <f t="shared" si="0"/>
        <v>SAIB Nacional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Resultados'!$A$8:$L$705,MATCH('SAIB Nacional'!$M56,'Consolidado Resultados'!$L$8:$L$705,0),3)=0,"",INDEX('Consolidado Resultados'!$A$8:$L$705,MATCH('SAIB Nacional'!$M56,'Consolidado Resultados'!$L$8:$L$705,0),3))</f>
        <v/>
      </c>
      <c r="D56" s="4" t="str">
        <f>IF(INDEX('Consolidado Resultados'!$A$8:$L$705,MATCH('SAIB Nacional'!$M56,'Consolidado Resultados'!$L$8:$L$705,0),3)=0,"",INDEX('Consolidado Resultados'!$A$8:$L$705,MATCH('SAIB Nacional'!$M56,'Consolidado Resultados'!$L$8:$L$705,0),4))</f>
        <v/>
      </c>
      <c r="E56" s="4" t="str">
        <f>IF(INDEX('Consolidado Resultados'!$A$8:$L$705,MATCH('SAIB Nacional'!$M56,'Consolidado Resultados'!$L$8:$L$705,0),3)=0,"",INDEX('Consolidado Resultados'!$A$8:$L$705,MATCH('SAIB Nacional'!$M56,'Consolidado Resultados'!$L$8:$L$705,0),5))</f>
        <v/>
      </c>
      <c r="F56" s="4" t="str">
        <f>IF(INDEX('Consolidado Resultados'!$A$8:$L$705,MATCH('SAIB Nacional'!$M56,'Consolidado Resultados'!$L$8:$L$705,0),3)=0,"",INDEX('Consolidado Resultados'!$A$8:$L$705,MATCH('SAIB Nacional'!$M56,'Consolidado Resultados'!$L$8:$L$705,0),6))</f>
        <v/>
      </c>
      <c r="G56" s="4" t="str">
        <f>IF(INDEX('Consolidado Resultados'!$A$8:$L$705,MATCH('SAIB Nacional'!$M56,'Consolidado Resultados'!$L$8:$L$705,0),3)=0,"",INDEX('Consolidado Resultados'!$A$8:$L$705,MATCH('SAIB Nacional'!$M56,'Consolidado Resultados'!$L$8:$L$705,0),7))</f>
        <v/>
      </c>
      <c r="H56" s="4" t="str">
        <f>IF(INDEX('Consolidado Resultados'!$A$8:$L$705,MATCH('SAIB Nacional'!$M56,'Consolidado Resultados'!$L$8:$L$705,0),3)=0,"",INDEX('Consolidado Resultados'!$A$8:$L$705,MATCH('SAIB Nacional'!$M56,'Consolidado Resultados'!$L$8:$L$705,0),8))</f>
        <v/>
      </c>
      <c r="I56" s="41" t="str">
        <f>IF(INDEX('Consolidado Resultados'!$A$8:$L$705,MATCH('SAIB Nacional'!$M56,'Consolidado Resultados'!$L$8:$L$705,0),3)=0,"",INDEX('Consolidado Resultados'!$A$8:$L$705,MATCH('SAIB Nacional'!$M56,'Consolidado Resultados'!$L$8:$L$705,0),9))</f>
        <v/>
      </c>
      <c r="J56" s="41" t="str">
        <f>IF(INDEX('Consolidado Resultados'!$A$8:$L$705,MATCH('SAIB Nacional'!$M56,'Consolidado Resultados'!$L$8:$L$705,0),3)=0,"",INDEX('Consolidado Resultados'!$A$8:$L$705,MATCH('SAIB Nacional'!$M56,'Consolidado Resultados'!$L$8:$L$705,0),10))</f>
        <v/>
      </c>
      <c r="K56" s="89" t="str">
        <f>+IFERROR(INDEX('Ofertas insignia'!$B$14:$Y$50,MATCH('SAIB Nacional'!$B56,'Ofertas insignia'!$B$14:$B$50,0),MATCH('SAIB Nacional'!$K$16,'Ofertas insignia'!$B$13:$Y$13,0)),"")</f>
        <v/>
      </c>
      <c r="L56" s="89" t="str">
        <f>+IFERROR(INDEX('Ofertas insignia'!$B$14:$Y$50,MATCH('SAIB Nacional'!$B56,'Ofertas insignia'!$B$14:$B$50,0),MATCH('SAIB Nacional'!$L$16,'Ofertas insignia'!$B$13:$Y$13,0)),"")</f>
        <v/>
      </c>
      <c r="M56" s="71" t="str">
        <f t="shared" si="0"/>
        <v>SAIB Nacional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Resultados'!$A$8:$L$705,MATCH('SAIB Nacional'!$M57,'Consolidado Resultados'!$L$8:$L$705,0),3)=0,"",INDEX('Consolidado Resultados'!$A$8:$L$705,MATCH('SAIB Nacional'!$M57,'Consolidado Resultados'!$L$8:$L$705,0),3))</f>
        <v/>
      </c>
      <c r="D57" s="4" t="str">
        <f>IF(INDEX('Consolidado Resultados'!$A$8:$L$705,MATCH('SAIB Nacional'!$M57,'Consolidado Resultados'!$L$8:$L$705,0),3)=0,"",INDEX('Consolidado Resultados'!$A$8:$L$705,MATCH('SAIB Nacional'!$M57,'Consolidado Resultados'!$L$8:$L$705,0),4))</f>
        <v/>
      </c>
      <c r="E57" s="4" t="str">
        <f>IF(INDEX('Consolidado Resultados'!$A$8:$L$705,MATCH('SAIB Nacional'!$M57,'Consolidado Resultados'!$L$8:$L$705,0),3)=0,"",INDEX('Consolidado Resultados'!$A$8:$L$705,MATCH('SAIB Nacional'!$M57,'Consolidado Resultados'!$L$8:$L$705,0),5))</f>
        <v/>
      </c>
      <c r="F57" s="4" t="str">
        <f>IF(INDEX('Consolidado Resultados'!$A$8:$L$705,MATCH('SAIB Nacional'!$M57,'Consolidado Resultados'!$L$8:$L$705,0),3)=0,"",INDEX('Consolidado Resultados'!$A$8:$L$705,MATCH('SAIB Nacional'!$M57,'Consolidado Resultados'!$L$8:$L$705,0),6))</f>
        <v/>
      </c>
      <c r="G57" s="4" t="str">
        <f>IF(INDEX('Consolidado Resultados'!$A$8:$L$705,MATCH('SAIB Nacional'!$M57,'Consolidado Resultados'!$L$8:$L$705,0),3)=0,"",INDEX('Consolidado Resultados'!$A$8:$L$705,MATCH('SAIB Nacional'!$M57,'Consolidado Resultados'!$L$8:$L$705,0),7))</f>
        <v/>
      </c>
      <c r="H57" s="4" t="str">
        <f>IF(INDEX('Consolidado Resultados'!$A$8:$L$705,MATCH('SAIB Nacional'!$M57,'Consolidado Resultados'!$L$8:$L$705,0),3)=0,"",INDEX('Consolidado Resultados'!$A$8:$L$705,MATCH('SAIB Nacional'!$M57,'Consolidado Resultados'!$L$8:$L$705,0),8))</f>
        <v/>
      </c>
      <c r="I57" s="41" t="str">
        <f>IF(INDEX('Consolidado Resultados'!$A$8:$L$705,MATCH('SAIB Nacional'!$M57,'Consolidado Resultados'!$L$8:$L$705,0),3)=0,"",INDEX('Consolidado Resultados'!$A$8:$L$705,MATCH('SAIB Nacional'!$M57,'Consolidado Resultados'!$L$8:$L$705,0),9))</f>
        <v/>
      </c>
      <c r="J57" s="41" t="str">
        <f>IF(INDEX('Consolidado Resultados'!$A$8:$L$705,MATCH('SAIB Nacional'!$M57,'Consolidado Resultados'!$L$8:$L$705,0),3)=0,"",INDEX('Consolidado Resultados'!$A$8:$L$705,MATCH('SAIB Nacional'!$M57,'Consolidado Resultados'!$L$8:$L$705,0),10))</f>
        <v/>
      </c>
      <c r="K57" s="89" t="str">
        <f>+IFERROR(INDEX('Ofertas insignia'!$B$14:$Y$50,MATCH('SAIB Nacional'!$B57,'Ofertas insignia'!$B$14:$B$50,0),MATCH('SAIB Nacional'!$K$16,'Ofertas insignia'!$B$13:$Y$13,0)),"")</f>
        <v/>
      </c>
      <c r="L57" s="89" t="str">
        <f>+IFERROR(INDEX('Ofertas insignia'!$B$14:$Y$50,MATCH('SAIB Nacional'!$B57,'Ofertas insignia'!$B$14:$B$50,0),MATCH('SAIB Nacional'!$L$16,'Ofertas insignia'!$B$13:$Y$13,0)),"")</f>
        <v/>
      </c>
      <c r="M57" s="71" t="str">
        <f t="shared" si="0"/>
        <v>SAIB Nacional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Resultados'!$A$8:$L$705,MATCH('SAIB Nacional'!$M58,'Consolidado Resultados'!$L$8:$L$705,0),3)=0,"",INDEX('Consolidado Resultados'!$A$8:$L$705,MATCH('SAIB Nacional'!$M58,'Consolidado Resultados'!$L$8:$L$705,0),3))</f>
        <v/>
      </c>
      <c r="D58" s="4" t="str">
        <f>IF(INDEX('Consolidado Resultados'!$A$8:$L$705,MATCH('SAIB Nacional'!$M58,'Consolidado Resultados'!$L$8:$L$705,0),3)=0,"",INDEX('Consolidado Resultados'!$A$8:$L$705,MATCH('SAIB Nacional'!$M58,'Consolidado Resultados'!$L$8:$L$705,0),4))</f>
        <v/>
      </c>
      <c r="E58" s="4" t="str">
        <f>IF(INDEX('Consolidado Resultados'!$A$8:$L$705,MATCH('SAIB Nacional'!$M58,'Consolidado Resultados'!$L$8:$L$705,0),3)=0,"",INDEX('Consolidado Resultados'!$A$8:$L$705,MATCH('SAIB Nacional'!$M58,'Consolidado Resultados'!$L$8:$L$705,0),5))</f>
        <v/>
      </c>
      <c r="F58" s="4" t="str">
        <f>IF(INDEX('Consolidado Resultados'!$A$8:$L$705,MATCH('SAIB Nacional'!$M58,'Consolidado Resultados'!$L$8:$L$705,0),3)=0,"",INDEX('Consolidado Resultados'!$A$8:$L$705,MATCH('SAIB Nacional'!$M58,'Consolidado Resultados'!$L$8:$L$705,0),6))</f>
        <v/>
      </c>
      <c r="G58" s="4" t="str">
        <f>IF(INDEX('Consolidado Resultados'!$A$8:$L$705,MATCH('SAIB Nacional'!$M58,'Consolidado Resultados'!$L$8:$L$705,0),3)=0,"",INDEX('Consolidado Resultados'!$A$8:$L$705,MATCH('SAIB Nacional'!$M58,'Consolidado Resultados'!$L$8:$L$705,0),7))</f>
        <v/>
      </c>
      <c r="H58" s="4" t="str">
        <f>IF(INDEX('Consolidado Resultados'!$A$8:$L$705,MATCH('SAIB Nacional'!$M58,'Consolidado Resultados'!$L$8:$L$705,0),3)=0,"",INDEX('Consolidado Resultados'!$A$8:$L$705,MATCH('SAIB Nacional'!$M58,'Consolidado Resultados'!$L$8:$L$705,0),8))</f>
        <v/>
      </c>
      <c r="I58" s="41" t="str">
        <f>IF(INDEX('Consolidado Resultados'!$A$8:$L$705,MATCH('SAIB Nacional'!$M58,'Consolidado Resultados'!$L$8:$L$705,0),3)=0,"",INDEX('Consolidado Resultados'!$A$8:$L$705,MATCH('SAIB Nacional'!$M58,'Consolidado Resultados'!$L$8:$L$705,0),9))</f>
        <v/>
      </c>
      <c r="J58" s="41" t="str">
        <f>IF(INDEX('Consolidado Resultados'!$A$8:$L$705,MATCH('SAIB Nacional'!$M58,'Consolidado Resultados'!$L$8:$L$705,0),3)=0,"",INDEX('Consolidado Resultados'!$A$8:$L$705,MATCH('SAIB Nacional'!$M58,'Consolidado Resultados'!$L$8:$L$705,0),10))</f>
        <v/>
      </c>
      <c r="K58" s="89" t="str">
        <f>+IFERROR(INDEX('Ofertas insignia'!$B$14:$Y$50,MATCH('SAIB Nacional'!$B58,'Ofertas insignia'!$B$14:$B$50,0),MATCH('SAIB Nacional'!$K$16,'Ofertas insignia'!$B$13:$Y$13,0)),"")</f>
        <v/>
      </c>
      <c r="L58" s="89" t="str">
        <f>+IFERROR(INDEX('Ofertas insignia'!$B$14:$Y$50,MATCH('SAIB Nacional'!$B58,'Ofertas insignia'!$B$14:$B$50,0),MATCH('SAIB Nacional'!$L$16,'Ofertas insignia'!$B$13:$Y$13,0)),"")</f>
        <v/>
      </c>
      <c r="M58" s="71" t="str">
        <f t="shared" si="0"/>
        <v>SAIB Nacional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Resultados'!$A$8:$L$705,MATCH('SAIB Nacional'!$M59,'Consolidado Resultados'!$L$8:$L$705,0),3)=0,"",INDEX('Consolidado Resultados'!$A$8:$L$705,MATCH('SAIB Nacional'!$M59,'Consolidado Resultados'!$L$8:$L$705,0),3))</f>
        <v/>
      </c>
      <c r="D59" s="4" t="str">
        <f>IF(INDEX('Consolidado Resultados'!$A$8:$L$705,MATCH('SAIB Nacional'!$M59,'Consolidado Resultados'!$L$8:$L$705,0),3)=0,"",INDEX('Consolidado Resultados'!$A$8:$L$705,MATCH('SAIB Nacional'!$M59,'Consolidado Resultados'!$L$8:$L$705,0),4))</f>
        <v/>
      </c>
      <c r="E59" s="4" t="str">
        <f>IF(INDEX('Consolidado Resultados'!$A$8:$L$705,MATCH('SAIB Nacional'!$M59,'Consolidado Resultados'!$L$8:$L$705,0),3)=0,"",INDEX('Consolidado Resultados'!$A$8:$L$705,MATCH('SAIB Nacional'!$M59,'Consolidado Resultados'!$L$8:$L$705,0),5))</f>
        <v/>
      </c>
      <c r="F59" s="4" t="str">
        <f>IF(INDEX('Consolidado Resultados'!$A$8:$L$705,MATCH('SAIB Nacional'!$M59,'Consolidado Resultados'!$L$8:$L$705,0),3)=0,"",INDEX('Consolidado Resultados'!$A$8:$L$705,MATCH('SAIB Nacional'!$M59,'Consolidado Resultados'!$L$8:$L$705,0),6))</f>
        <v/>
      </c>
      <c r="G59" s="4" t="str">
        <f>IF(INDEX('Consolidado Resultados'!$A$8:$L$705,MATCH('SAIB Nacional'!$M59,'Consolidado Resultados'!$L$8:$L$705,0),3)=0,"",INDEX('Consolidado Resultados'!$A$8:$L$705,MATCH('SAIB Nacional'!$M59,'Consolidado Resultados'!$L$8:$L$705,0),7))</f>
        <v/>
      </c>
      <c r="H59" s="4" t="str">
        <f>IF(INDEX('Consolidado Resultados'!$A$8:$L$705,MATCH('SAIB Nacional'!$M59,'Consolidado Resultados'!$L$8:$L$705,0),3)=0,"",INDEX('Consolidado Resultados'!$A$8:$L$705,MATCH('SAIB Nacional'!$M59,'Consolidado Resultados'!$L$8:$L$705,0),8))</f>
        <v/>
      </c>
      <c r="I59" s="41" t="str">
        <f>IF(INDEX('Consolidado Resultados'!$A$8:$L$705,MATCH('SAIB Nacional'!$M59,'Consolidado Resultados'!$L$8:$L$705,0),3)=0,"",INDEX('Consolidado Resultados'!$A$8:$L$705,MATCH('SAIB Nacional'!$M59,'Consolidado Resultados'!$L$8:$L$705,0),9))</f>
        <v/>
      </c>
      <c r="J59" s="41" t="str">
        <f>IF(INDEX('Consolidado Resultados'!$A$8:$L$705,MATCH('SAIB Nacional'!$M59,'Consolidado Resultados'!$L$8:$L$705,0),3)=0,"",INDEX('Consolidado Resultados'!$A$8:$L$705,MATCH('SAIB Nacional'!$M59,'Consolidado Resultados'!$L$8:$L$705,0),10))</f>
        <v/>
      </c>
      <c r="K59" s="89" t="str">
        <f>+IFERROR(INDEX('Ofertas insignia'!$B$14:$Y$50,MATCH('SAIB Nacional'!$B59,'Ofertas insignia'!$B$14:$B$50,0),MATCH('SAIB Nacional'!$K$16,'Ofertas insignia'!$B$13:$Y$13,0)),"")</f>
        <v/>
      </c>
      <c r="L59" s="89" t="str">
        <f>+IFERROR(INDEX('Ofertas insignia'!$B$14:$Y$50,MATCH('SAIB Nacional'!$B59,'Ofertas insignia'!$B$14:$B$50,0),MATCH('SAIB Nacional'!$L$16,'Ofertas insignia'!$B$13:$Y$13,0)),"")</f>
        <v/>
      </c>
      <c r="M59" s="71" t="str">
        <f t="shared" si="0"/>
        <v>SAIB Nacional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Resultados'!$A$8:$L$705,MATCH('SAIB Nacional'!$M60,'Consolidado Resultados'!$L$8:$L$705,0),3)=0,"",INDEX('Consolidado Resultados'!$A$8:$L$705,MATCH('SAIB Nacional'!$M60,'Consolidado Resultados'!$L$8:$L$705,0),3))</f>
        <v/>
      </c>
      <c r="D60" s="4" t="str">
        <f>IF(INDEX('Consolidado Resultados'!$A$8:$L$705,MATCH('SAIB Nacional'!$M60,'Consolidado Resultados'!$L$8:$L$705,0),3)=0,"",INDEX('Consolidado Resultados'!$A$8:$L$705,MATCH('SAIB Nacional'!$M60,'Consolidado Resultados'!$L$8:$L$705,0),4))</f>
        <v/>
      </c>
      <c r="E60" s="4" t="str">
        <f>IF(INDEX('Consolidado Resultados'!$A$8:$L$705,MATCH('SAIB Nacional'!$M60,'Consolidado Resultados'!$L$8:$L$705,0),3)=0,"",INDEX('Consolidado Resultados'!$A$8:$L$705,MATCH('SAIB Nacional'!$M60,'Consolidado Resultados'!$L$8:$L$705,0),5))</f>
        <v/>
      </c>
      <c r="F60" s="4" t="str">
        <f>IF(INDEX('Consolidado Resultados'!$A$8:$L$705,MATCH('SAIB Nacional'!$M60,'Consolidado Resultados'!$L$8:$L$705,0),3)=0,"",INDEX('Consolidado Resultados'!$A$8:$L$705,MATCH('SAIB Nacional'!$M60,'Consolidado Resultados'!$L$8:$L$705,0),6))</f>
        <v/>
      </c>
      <c r="G60" s="4" t="str">
        <f>IF(INDEX('Consolidado Resultados'!$A$8:$L$705,MATCH('SAIB Nacional'!$M60,'Consolidado Resultados'!$L$8:$L$705,0),3)=0,"",INDEX('Consolidado Resultados'!$A$8:$L$705,MATCH('SAIB Nacional'!$M60,'Consolidado Resultados'!$L$8:$L$705,0),7))</f>
        <v/>
      </c>
      <c r="H60" s="4" t="str">
        <f>IF(INDEX('Consolidado Resultados'!$A$8:$L$705,MATCH('SAIB Nacional'!$M60,'Consolidado Resultados'!$L$8:$L$705,0),3)=0,"",INDEX('Consolidado Resultados'!$A$8:$L$705,MATCH('SAIB Nacional'!$M60,'Consolidado Resultados'!$L$8:$L$705,0),8))</f>
        <v/>
      </c>
      <c r="I60" s="41" t="str">
        <f>IF(INDEX('Consolidado Resultados'!$A$8:$L$705,MATCH('SAIB Nacional'!$M60,'Consolidado Resultados'!$L$8:$L$705,0),3)=0,"",INDEX('Consolidado Resultados'!$A$8:$L$705,MATCH('SAIB Nacional'!$M60,'Consolidado Resultados'!$L$8:$L$705,0),9))</f>
        <v/>
      </c>
      <c r="J60" s="41" t="str">
        <f>IF(INDEX('Consolidado Resultados'!$A$8:$L$705,MATCH('SAIB Nacional'!$M60,'Consolidado Resultados'!$L$8:$L$705,0),3)=0,"",INDEX('Consolidado Resultados'!$A$8:$L$705,MATCH('SAIB Nacional'!$M60,'Consolidado Resultados'!$L$8:$L$705,0),10))</f>
        <v/>
      </c>
      <c r="K60" s="89" t="str">
        <f>+IFERROR(INDEX('Ofertas insignia'!$B$14:$Y$50,MATCH('SAIB Nacional'!$B60,'Ofertas insignia'!$B$14:$B$50,0),MATCH('SAIB Nacional'!$K$16,'Ofertas insignia'!$B$13:$Y$13,0)),"")</f>
        <v/>
      </c>
      <c r="L60" s="89" t="str">
        <f>+IFERROR(INDEX('Ofertas insignia'!$B$14:$Y$50,MATCH('SAIB Nacional'!$B60,'Ofertas insignia'!$B$14:$B$50,0),MATCH('SAIB Nacional'!$L$16,'Ofertas insignia'!$B$13:$Y$13,0)),"")</f>
        <v/>
      </c>
      <c r="M60" s="71" t="str">
        <f t="shared" si="0"/>
        <v>SAIB Nacional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Resultados'!$A$8:$L$705,MATCH('SAIB Nacional'!$M61,'Consolidado Resultados'!$L$8:$L$705,0),3)=0,"",INDEX('Consolidado Resultados'!$A$8:$L$705,MATCH('SAIB Nacional'!$M61,'Consolidado Resultados'!$L$8:$L$705,0),3))</f>
        <v/>
      </c>
      <c r="D61" s="4" t="str">
        <f>IF(INDEX('Consolidado Resultados'!$A$8:$L$705,MATCH('SAIB Nacional'!$M61,'Consolidado Resultados'!$L$8:$L$705,0),3)=0,"",INDEX('Consolidado Resultados'!$A$8:$L$705,MATCH('SAIB Nacional'!$M61,'Consolidado Resultados'!$L$8:$L$705,0),4))</f>
        <v/>
      </c>
      <c r="E61" s="4" t="str">
        <f>IF(INDEX('Consolidado Resultados'!$A$8:$L$705,MATCH('SAIB Nacional'!$M61,'Consolidado Resultados'!$L$8:$L$705,0),3)=0,"",INDEX('Consolidado Resultados'!$A$8:$L$705,MATCH('SAIB Nacional'!$M61,'Consolidado Resultados'!$L$8:$L$705,0),5))</f>
        <v/>
      </c>
      <c r="F61" s="4" t="str">
        <f>IF(INDEX('Consolidado Resultados'!$A$8:$L$705,MATCH('SAIB Nacional'!$M61,'Consolidado Resultados'!$L$8:$L$705,0),3)=0,"",INDEX('Consolidado Resultados'!$A$8:$L$705,MATCH('SAIB Nacional'!$M61,'Consolidado Resultados'!$L$8:$L$705,0),6))</f>
        <v/>
      </c>
      <c r="G61" s="4" t="str">
        <f>IF(INDEX('Consolidado Resultados'!$A$8:$L$705,MATCH('SAIB Nacional'!$M61,'Consolidado Resultados'!$L$8:$L$705,0),3)=0,"",INDEX('Consolidado Resultados'!$A$8:$L$705,MATCH('SAIB Nacional'!$M61,'Consolidado Resultados'!$L$8:$L$705,0),7))</f>
        <v/>
      </c>
      <c r="H61" s="4" t="str">
        <f>IF(INDEX('Consolidado Resultados'!$A$8:$L$705,MATCH('SAIB Nacional'!$M61,'Consolidado Resultados'!$L$8:$L$705,0),3)=0,"",INDEX('Consolidado Resultados'!$A$8:$L$705,MATCH('SAIB Nacional'!$M61,'Consolidado Resultados'!$L$8:$L$705,0),8))</f>
        <v/>
      </c>
      <c r="I61" s="41" t="str">
        <f>IF(INDEX('Consolidado Resultados'!$A$8:$L$705,MATCH('SAIB Nacional'!$M61,'Consolidado Resultados'!$L$8:$L$705,0),3)=0,"",INDEX('Consolidado Resultados'!$A$8:$L$705,MATCH('SAIB Nacional'!$M61,'Consolidado Resultados'!$L$8:$L$705,0),9))</f>
        <v/>
      </c>
      <c r="J61" s="41" t="str">
        <f>IF(INDEX('Consolidado Resultados'!$A$8:$L$705,MATCH('SAIB Nacional'!$M61,'Consolidado Resultados'!$L$8:$L$705,0),3)=0,"",INDEX('Consolidado Resultados'!$A$8:$L$705,MATCH('SAIB Nacional'!$M61,'Consolidado Resultados'!$L$8:$L$705,0),10))</f>
        <v/>
      </c>
      <c r="K61" s="89" t="str">
        <f>+IFERROR(INDEX('Ofertas insignia'!$B$14:$Y$50,MATCH('SAIB Nacional'!$B61,'Ofertas insignia'!$B$14:$B$50,0),MATCH('SAIB Nacional'!$K$16,'Ofertas insignia'!$B$13:$Y$13,0)),"")</f>
        <v/>
      </c>
      <c r="L61" s="89" t="str">
        <f>+IFERROR(INDEX('Ofertas insignia'!$B$14:$Y$50,MATCH('SAIB Nacional'!$B61,'Ofertas insignia'!$B$14:$B$50,0),MATCH('SAIB Nacional'!$L$16,'Ofertas insignia'!$B$13:$Y$13,0)),"")</f>
        <v/>
      </c>
      <c r="M61" s="71" t="str">
        <f t="shared" si="0"/>
        <v>SAIB Nacional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Resultados'!$A$8:$L$705,MATCH('SAIB Nacional'!$M62,'Consolidado Resultados'!$L$8:$L$705,0),3)=0,"",INDEX('Consolidado Resultados'!$A$8:$L$705,MATCH('SAIB Nacional'!$M62,'Consolidado Resultados'!$L$8:$L$705,0),3))</f>
        <v/>
      </c>
      <c r="D62" s="4" t="str">
        <f>IF(INDEX('Consolidado Resultados'!$A$8:$L$705,MATCH('SAIB Nacional'!$M62,'Consolidado Resultados'!$L$8:$L$705,0),3)=0,"",INDEX('Consolidado Resultados'!$A$8:$L$705,MATCH('SAIB Nacional'!$M62,'Consolidado Resultados'!$L$8:$L$705,0),4))</f>
        <v/>
      </c>
      <c r="E62" s="4" t="str">
        <f>IF(INDEX('Consolidado Resultados'!$A$8:$L$705,MATCH('SAIB Nacional'!$M62,'Consolidado Resultados'!$L$8:$L$705,0),3)=0,"",INDEX('Consolidado Resultados'!$A$8:$L$705,MATCH('SAIB Nacional'!$M62,'Consolidado Resultados'!$L$8:$L$705,0),5))</f>
        <v/>
      </c>
      <c r="F62" s="4" t="str">
        <f>IF(INDEX('Consolidado Resultados'!$A$8:$L$705,MATCH('SAIB Nacional'!$M62,'Consolidado Resultados'!$L$8:$L$705,0),3)=0,"",INDEX('Consolidado Resultados'!$A$8:$L$705,MATCH('SAIB Nacional'!$M62,'Consolidado Resultados'!$L$8:$L$705,0),6))</f>
        <v/>
      </c>
      <c r="G62" s="4" t="str">
        <f>IF(INDEX('Consolidado Resultados'!$A$8:$L$705,MATCH('SAIB Nacional'!$M62,'Consolidado Resultados'!$L$8:$L$705,0),3)=0,"",INDEX('Consolidado Resultados'!$A$8:$L$705,MATCH('SAIB Nacional'!$M62,'Consolidado Resultados'!$L$8:$L$705,0),7))</f>
        <v/>
      </c>
      <c r="H62" s="4" t="str">
        <f>IF(INDEX('Consolidado Resultados'!$A$8:$L$705,MATCH('SAIB Nacional'!$M62,'Consolidado Resultados'!$L$8:$L$705,0),3)=0,"",INDEX('Consolidado Resultados'!$A$8:$L$705,MATCH('SAIB Nacional'!$M62,'Consolidado Resultados'!$L$8:$L$705,0),8))</f>
        <v/>
      </c>
      <c r="I62" s="41" t="str">
        <f>IF(INDEX('Consolidado Resultados'!$A$8:$L$705,MATCH('SAIB Nacional'!$M62,'Consolidado Resultados'!$L$8:$L$705,0),3)=0,"",INDEX('Consolidado Resultados'!$A$8:$L$705,MATCH('SAIB Nacional'!$M62,'Consolidado Resultados'!$L$8:$L$705,0),9))</f>
        <v/>
      </c>
      <c r="J62" s="41" t="str">
        <f>IF(INDEX('Consolidado Resultados'!$A$8:$L$705,MATCH('SAIB Nacional'!$M62,'Consolidado Resultados'!$L$8:$L$705,0),3)=0,"",INDEX('Consolidado Resultados'!$A$8:$L$705,MATCH('SAIB Nacional'!$M62,'Consolidado Resultados'!$L$8:$L$705,0),10))</f>
        <v/>
      </c>
      <c r="K62" s="89" t="str">
        <f>+IFERROR(INDEX('Ofertas insignia'!$B$14:$Y$50,MATCH('SAIB Nacional'!$B62,'Ofertas insignia'!$B$14:$B$50,0),MATCH('SAIB Nacional'!$K$16,'Ofertas insignia'!$B$13:$Y$13,0)),"")</f>
        <v/>
      </c>
      <c r="L62" s="89" t="str">
        <f>+IFERROR(INDEX('Ofertas insignia'!$B$14:$Y$50,MATCH('SAIB Nacional'!$B62,'Ofertas insignia'!$B$14:$B$50,0),MATCH('SAIB Nacional'!$L$16,'Ofertas insignia'!$B$13:$Y$13,0)),"")</f>
        <v/>
      </c>
      <c r="M62" s="71" t="str">
        <f t="shared" si="0"/>
        <v>SAIB Nacional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Resultados'!$A$8:$L$705,MATCH('SAIB Nacional'!$M63,'Consolidado Resultados'!$L$8:$L$705,0),3)=0,"",INDEX('Consolidado Resultados'!$A$8:$L$705,MATCH('SAIB Nacional'!$M63,'Consolidado Resultados'!$L$8:$L$705,0),3))</f>
        <v/>
      </c>
      <c r="D63" s="4" t="str">
        <f>IF(INDEX('Consolidado Resultados'!$A$8:$L$705,MATCH('SAIB Nacional'!$M63,'Consolidado Resultados'!$L$8:$L$705,0),3)=0,"",INDEX('Consolidado Resultados'!$A$8:$L$705,MATCH('SAIB Nacional'!$M63,'Consolidado Resultados'!$L$8:$L$705,0),4))</f>
        <v/>
      </c>
      <c r="E63" s="4" t="str">
        <f>IF(INDEX('Consolidado Resultados'!$A$8:$L$705,MATCH('SAIB Nacional'!$M63,'Consolidado Resultados'!$L$8:$L$705,0),3)=0,"",INDEX('Consolidado Resultados'!$A$8:$L$705,MATCH('SAIB Nacional'!$M63,'Consolidado Resultados'!$L$8:$L$705,0),5))</f>
        <v/>
      </c>
      <c r="F63" s="4" t="str">
        <f>IF(INDEX('Consolidado Resultados'!$A$8:$L$705,MATCH('SAIB Nacional'!$M63,'Consolidado Resultados'!$L$8:$L$705,0),3)=0,"",INDEX('Consolidado Resultados'!$A$8:$L$705,MATCH('SAIB Nacional'!$M63,'Consolidado Resultados'!$L$8:$L$705,0),6))</f>
        <v/>
      </c>
      <c r="G63" s="4" t="str">
        <f>IF(INDEX('Consolidado Resultados'!$A$8:$L$705,MATCH('SAIB Nacional'!$M63,'Consolidado Resultados'!$L$8:$L$705,0),3)=0,"",INDEX('Consolidado Resultados'!$A$8:$L$705,MATCH('SAIB Nacional'!$M63,'Consolidado Resultados'!$L$8:$L$705,0),7))</f>
        <v/>
      </c>
      <c r="H63" s="4" t="str">
        <f>IF(INDEX('Consolidado Resultados'!$A$8:$L$705,MATCH('SAIB Nacional'!$M63,'Consolidado Resultados'!$L$8:$L$705,0),3)=0,"",INDEX('Consolidado Resultados'!$A$8:$L$705,MATCH('SAIB Nacional'!$M63,'Consolidado Resultados'!$L$8:$L$705,0),8))</f>
        <v/>
      </c>
      <c r="I63" s="41" t="str">
        <f>IF(INDEX('Consolidado Resultados'!$A$8:$L$705,MATCH('SAIB Nacional'!$M63,'Consolidado Resultados'!$L$8:$L$705,0),3)=0,"",INDEX('Consolidado Resultados'!$A$8:$L$705,MATCH('SAIB Nacional'!$M63,'Consolidado Resultados'!$L$8:$L$705,0),9))</f>
        <v/>
      </c>
      <c r="J63" s="41" t="str">
        <f>IF(INDEX('Consolidado Resultados'!$A$8:$L$705,MATCH('SAIB Nacional'!$M63,'Consolidado Resultados'!$L$8:$L$705,0),3)=0,"",INDEX('Consolidado Resultados'!$A$8:$L$705,MATCH('SAIB Nacional'!$M63,'Consolidado Resultados'!$L$8:$L$705,0),10))</f>
        <v/>
      </c>
      <c r="K63" s="89" t="str">
        <f>+IFERROR(INDEX('Ofertas insignia'!$B$14:$Y$50,MATCH('SAIB Nacional'!$B63,'Ofertas insignia'!$B$14:$B$50,0),MATCH('SAIB Nacional'!$K$16,'Ofertas insignia'!$B$13:$Y$13,0)),"")</f>
        <v/>
      </c>
      <c r="L63" s="89" t="str">
        <f>+IFERROR(INDEX('Ofertas insignia'!$B$14:$Y$50,MATCH('SAIB Nacional'!$B63,'Ofertas insignia'!$B$14:$B$50,0),MATCH('SAIB Nacional'!$L$16,'Ofertas insignia'!$B$13:$Y$13,0)),"")</f>
        <v/>
      </c>
      <c r="M63" s="71" t="str">
        <f t="shared" si="0"/>
        <v>SAIB Nacional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Resultados'!$A$8:$L$705,MATCH('SAIB Nacional'!$M64,'Consolidado Resultados'!$L$8:$L$705,0),3)=0,"",INDEX('Consolidado Resultados'!$A$8:$L$705,MATCH('SAIB Nacional'!$M64,'Consolidado Resultados'!$L$8:$L$705,0),3))</f>
        <v/>
      </c>
      <c r="D64" s="4" t="str">
        <f>IF(INDEX('Consolidado Resultados'!$A$8:$L$705,MATCH('SAIB Nacional'!$M64,'Consolidado Resultados'!$L$8:$L$705,0),3)=0,"",INDEX('Consolidado Resultados'!$A$8:$L$705,MATCH('SAIB Nacional'!$M64,'Consolidado Resultados'!$L$8:$L$705,0),4))</f>
        <v/>
      </c>
      <c r="E64" s="4" t="str">
        <f>IF(INDEX('Consolidado Resultados'!$A$8:$L$705,MATCH('SAIB Nacional'!$M64,'Consolidado Resultados'!$L$8:$L$705,0),3)=0,"",INDEX('Consolidado Resultados'!$A$8:$L$705,MATCH('SAIB Nacional'!$M64,'Consolidado Resultados'!$L$8:$L$705,0),5))</f>
        <v/>
      </c>
      <c r="F64" s="4" t="str">
        <f>IF(INDEX('Consolidado Resultados'!$A$8:$L$705,MATCH('SAIB Nacional'!$M64,'Consolidado Resultados'!$L$8:$L$705,0),3)=0,"",INDEX('Consolidado Resultados'!$A$8:$L$705,MATCH('SAIB Nacional'!$M64,'Consolidado Resultados'!$L$8:$L$705,0),6))</f>
        <v/>
      </c>
      <c r="G64" s="4" t="str">
        <f>IF(INDEX('Consolidado Resultados'!$A$8:$L$705,MATCH('SAIB Nacional'!$M64,'Consolidado Resultados'!$L$8:$L$705,0),3)=0,"",INDEX('Consolidado Resultados'!$A$8:$L$705,MATCH('SAIB Nacional'!$M64,'Consolidado Resultados'!$L$8:$L$705,0),7))</f>
        <v/>
      </c>
      <c r="H64" s="4" t="str">
        <f>IF(INDEX('Consolidado Resultados'!$A$8:$L$705,MATCH('SAIB Nacional'!$M64,'Consolidado Resultados'!$L$8:$L$705,0),3)=0,"",INDEX('Consolidado Resultados'!$A$8:$L$705,MATCH('SAIB Nacional'!$M64,'Consolidado Resultados'!$L$8:$L$705,0),8))</f>
        <v/>
      </c>
      <c r="I64" s="41" t="str">
        <f>IF(INDEX('Consolidado Resultados'!$A$8:$L$705,MATCH('SAIB Nacional'!$M64,'Consolidado Resultados'!$L$8:$L$705,0),3)=0,"",INDEX('Consolidado Resultados'!$A$8:$L$705,MATCH('SAIB Nacional'!$M64,'Consolidado Resultados'!$L$8:$L$705,0),9))</f>
        <v/>
      </c>
      <c r="J64" s="41" t="str">
        <f>IF(INDEX('Consolidado Resultados'!$A$8:$L$705,MATCH('SAIB Nacional'!$M64,'Consolidado Resultados'!$L$8:$L$705,0),3)=0,"",INDEX('Consolidado Resultados'!$A$8:$L$705,MATCH('SAIB Nacional'!$M64,'Consolidado Resultados'!$L$8:$L$705,0),10))</f>
        <v/>
      </c>
      <c r="K64" s="89" t="str">
        <f>+IFERROR(INDEX('Ofertas insignia'!$B$14:$Y$50,MATCH('SAIB Nacional'!$B64,'Ofertas insignia'!$B$14:$B$50,0),MATCH('SAIB Nacional'!$K$16,'Ofertas insignia'!$B$13:$Y$13,0)),"")</f>
        <v/>
      </c>
      <c r="L64" s="89" t="str">
        <f>+IFERROR(INDEX('Ofertas insignia'!$B$14:$Y$50,MATCH('SAIB Nacional'!$B64,'Ofertas insignia'!$B$14:$B$50,0),MATCH('SAIB Nacional'!$L$16,'Ofertas insignia'!$B$13:$Y$13,0)),"")</f>
        <v/>
      </c>
      <c r="M64" s="71" t="str">
        <f t="shared" si="0"/>
        <v>SAIB Nacional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Resultados'!$A$8:$L$705,MATCH('SAIB Nacional'!$M65,'Consolidado Resultados'!$L$8:$L$705,0),3)=0,"",INDEX('Consolidado Resultados'!$A$8:$L$705,MATCH('SAIB Nacional'!$M65,'Consolidado Resultados'!$L$8:$L$705,0),3))</f>
        <v/>
      </c>
      <c r="D65" s="4" t="str">
        <f>IF(INDEX('Consolidado Resultados'!$A$8:$L$705,MATCH('SAIB Nacional'!$M65,'Consolidado Resultados'!$L$8:$L$705,0),3)=0,"",INDEX('Consolidado Resultados'!$A$8:$L$705,MATCH('SAIB Nacional'!$M65,'Consolidado Resultados'!$L$8:$L$705,0),4))</f>
        <v/>
      </c>
      <c r="E65" s="4" t="str">
        <f>IF(INDEX('Consolidado Resultados'!$A$8:$L$705,MATCH('SAIB Nacional'!$M65,'Consolidado Resultados'!$L$8:$L$705,0),3)=0,"",INDEX('Consolidado Resultados'!$A$8:$L$705,MATCH('SAIB Nacional'!$M65,'Consolidado Resultados'!$L$8:$L$705,0),5))</f>
        <v/>
      </c>
      <c r="F65" s="4" t="str">
        <f>IF(INDEX('Consolidado Resultados'!$A$8:$L$705,MATCH('SAIB Nacional'!$M65,'Consolidado Resultados'!$L$8:$L$705,0),3)=0,"",INDEX('Consolidado Resultados'!$A$8:$L$705,MATCH('SAIB Nacional'!$M65,'Consolidado Resultados'!$L$8:$L$705,0),6))</f>
        <v/>
      </c>
      <c r="G65" s="4" t="str">
        <f>IF(INDEX('Consolidado Resultados'!$A$8:$L$705,MATCH('SAIB Nacional'!$M65,'Consolidado Resultados'!$L$8:$L$705,0),3)=0,"",INDEX('Consolidado Resultados'!$A$8:$L$705,MATCH('SAIB Nacional'!$M65,'Consolidado Resultados'!$L$8:$L$705,0),7))</f>
        <v/>
      </c>
      <c r="H65" s="4" t="str">
        <f>IF(INDEX('Consolidado Resultados'!$A$8:$L$705,MATCH('SAIB Nacional'!$M65,'Consolidado Resultados'!$L$8:$L$705,0),3)=0,"",INDEX('Consolidado Resultados'!$A$8:$L$705,MATCH('SAIB Nacional'!$M65,'Consolidado Resultados'!$L$8:$L$705,0),8))</f>
        <v/>
      </c>
      <c r="I65" s="41" t="str">
        <f>IF(INDEX('Consolidado Resultados'!$A$8:$L$705,MATCH('SAIB Nacional'!$M65,'Consolidado Resultados'!$L$8:$L$705,0),3)=0,"",INDEX('Consolidado Resultados'!$A$8:$L$705,MATCH('SAIB Nacional'!$M65,'Consolidado Resultados'!$L$8:$L$705,0),9))</f>
        <v/>
      </c>
      <c r="J65" s="41" t="str">
        <f>IF(INDEX('Consolidado Resultados'!$A$8:$L$705,MATCH('SAIB Nacional'!$M65,'Consolidado Resultados'!$L$8:$L$705,0),3)=0,"",INDEX('Consolidado Resultados'!$A$8:$L$705,MATCH('SAIB Nacional'!$M65,'Consolidado Resultados'!$L$8:$L$705,0),10))</f>
        <v/>
      </c>
      <c r="K65" s="89" t="str">
        <f>+IFERROR(INDEX('Ofertas insignia'!$B$14:$Y$50,MATCH('SAIB Nacional'!$B65,'Ofertas insignia'!$B$14:$B$50,0),MATCH('SAIB Nacional'!$K$16,'Ofertas insignia'!$B$13:$Y$13,0)),"")</f>
        <v/>
      </c>
      <c r="L65" s="89" t="str">
        <f>+IFERROR(INDEX('Ofertas insignia'!$B$14:$Y$50,MATCH('SAIB Nacional'!$B65,'Ofertas insignia'!$B$14:$B$50,0),MATCH('SAIB Nacional'!$L$16,'Ofertas insignia'!$B$13:$Y$13,0)),"")</f>
        <v/>
      </c>
      <c r="M65" s="71" t="str">
        <f t="shared" si="0"/>
        <v>SAIB Nacional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Resultados'!$A$8:$L$705,MATCH('SAIB Nacional'!$M66,'Consolidado Resultados'!$L$8:$L$705,0),3)=0,"",INDEX('Consolidado Resultados'!$A$8:$L$705,MATCH('SAIB Nacional'!$M66,'Consolidado Resultados'!$L$8:$L$705,0),3))</f>
        <v/>
      </c>
      <c r="D66" s="4" t="str">
        <f>IF(INDEX('Consolidado Resultados'!$A$8:$L$705,MATCH('SAIB Nacional'!$M66,'Consolidado Resultados'!$L$8:$L$705,0),3)=0,"",INDEX('Consolidado Resultados'!$A$8:$L$705,MATCH('SAIB Nacional'!$M66,'Consolidado Resultados'!$L$8:$L$705,0),4))</f>
        <v/>
      </c>
      <c r="E66" s="4" t="str">
        <f>IF(INDEX('Consolidado Resultados'!$A$8:$L$705,MATCH('SAIB Nacional'!$M66,'Consolidado Resultados'!$L$8:$L$705,0),3)=0,"",INDEX('Consolidado Resultados'!$A$8:$L$705,MATCH('SAIB Nacional'!$M66,'Consolidado Resultados'!$L$8:$L$705,0),5))</f>
        <v/>
      </c>
      <c r="F66" s="4" t="str">
        <f>IF(INDEX('Consolidado Resultados'!$A$8:$L$705,MATCH('SAIB Nacional'!$M66,'Consolidado Resultados'!$L$8:$L$705,0),3)=0,"",INDEX('Consolidado Resultados'!$A$8:$L$705,MATCH('SAIB Nacional'!$M66,'Consolidado Resultados'!$L$8:$L$705,0),6))</f>
        <v/>
      </c>
      <c r="G66" s="4" t="str">
        <f>IF(INDEX('Consolidado Resultados'!$A$8:$L$705,MATCH('SAIB Nacional'!$M66,'Consolidado Resultados'!$L$8:$L$705,0),3)=0,"",INDEX('Consolidado Resultados'!$A$8:$L$705,MATCH('SAIB Nacional'!$M66,'Consolidado Resultados'!$L$8:$L$705,0),7))</f>
        <v/>
      </c>
      <c r="H66" s="4" t="str">
        <f>IF(INDEX('Consolidado Resultados'!$A$8:$L$705,MATCH('SAIB Nacional'!$M66,'Consolidado Resultados'!$L$8:$L$705,0),3)=0,"",INDEX('Consolidado Resultados'!$A$8:$L$705,MATCH('SAIB Nacional'!$M66,'Consolidado Resultados'!$L$8:$L$705,0),8))</f>
        <v/>
      </c>
      <c r="I66" s="41" t="str">
        <f>IF(INDEX('Consolidado Resultados'!$A$8:$L$705,MATCH('SAIB Nacional'!$M66,'Consolidado Resultados'!$L$8:$L$705,0),3)=0,"",INDEX('Consolidado Resultados'!$A$8:$L$705,MATCH('SAIB Nacional'!$M66,'Consolidado Resultados'!$L$8:$L$705,0),9))</f>
        <v/>
      </c>
      <c r="J66" s="41" t="str">
        <f>IF(INDEX('Consolidado Resultados'!$A$8:$L$705,MATCH('SAIB Nacional'!$M66,'Consolidado Resultados'!$L$8:$L$705,0),3)=0,"",INDEX('Consolidado Resultados'!$A$8:$L$705,MATCH('SAIB Nacional'!$M66,'Consolidado Resultados'!$L$8:$L$705,0),10))</f>
        <v/>
      </c>
      <c r="K66" s="89" t="str">
        <f>+IFERROR(INDEX('Ofertas insignia'!$B$14:$Y$50,MATCH('SAIB Nacional'!$B66,'Ofertas insignia'!$B$14:$B$50,0),MATCH('SAIB Nacional'!$K$16,'Ofertas insignia'!$B$13:$Y$13,0)),"")</f>
        <v/>
      </c>
      <c r="L66" s="89" t="str">
        <f>+IFERROR(INDEX('Ofertas insignia'!$B$14:$Y$50,MATCH('SAIB Nacional'!$B66,'Ofertas insignia'!$B$14:$B$50,0),MATCH('SAIB Nacional'!$L$16,'Ofertas insignia'!$B$13:$Y$13,0)),"")</f>
        <v/>
      </c>
      <c r="M66" s="71" t="str">
        <f t="shared" si="0"/>
        <v>SAIB Nacional</v>
      </c>
    </row>
    <row r="67" spans="1:13" x14ac:dyDescent="0.25">
      <c r="K67" s="89" t="str">
        <f>+IFERROR(INDEX('Ofertas insignia'!$B$14:$Y$50,MATCH('SAIB Nacional'!$B67,'Ofertas insignia'!$B$14:$B$50,0),MATCH('SAIB Nacional'!$K$16,'Ofertas insignia'!$B$13:$Y$13,0)),"")</f>
        <v/>
      </c>
      <c r="L67" s="89" t="str">
        <f>+IFERROR(INDEX('Ofertas insignia'!$B$14:$Y$50,MATCH('SAIB Nacional'!$B67,'Ofertas insignia'!$B$14:$B$50,0),MATCH('SAIB Nacional'!$L$16,'Ofertas insignia'!$B$13:$Y$13,0)),"")</f>
        <v/>
      </c>
    </row>
    <row r="68" spans="1:13" x14ac:dyDescent="0.25">
      <c r="K68" s="89" t="str">
        <f>+IFERROR(INDEX('Ofertas insignia'!$B$14:$Y$50,MATCH('SAIB Nacional'!$B68,'Ofertas insignia'!$B$14:$B$50,0),MATCH('SAIB Nacional'!$K$16,'Ofertas insignia'!$B$13:$Y$13,0)),"")</f>
        <v/>
      </c>
      <c r="L68" s="89" t="str">
        <f>+IFERROR(INDEX('Ofertas insignia'!$B$14:$Y$50,MATCH('SAIB Nacional'!$B68,'Ofertas insignia'!$B$14:$B$50,0),MATCH('SAIB Nacional'!$L$16,'Ofertas insignia'!$B$13:$Y$13,0)),"")</f>
        <v/>
      </c>
    </row>
    <row r="69" spans="1:13" x14ac:dyDescent="0.25">
      <c r="K69" s="89" t="str">
        <f>+IFERROR(INDEX('Ofertas insignia'!$B$14:$Y$50,MATCH('SAIB Nacional'!$B69,'Ofertas insignia'!$B$14:$B$50,0),MATCH('SAIB Nacional'!$K$16,'Ofertas insignia'!$B$13:$Y$13,0)),"")</f>
        <v/>
      </c>
      <c r="L69" s="89" t="str">
        <f>+IFERROR(INDEX('Ofertas insignia'!$B$14:$Y$50,MATCH('SAIB Nacional'!$B69,'Ofertas insignia'!$B$14:$B$50,0),MATCH('SAIB Nacional'!$L$16,'Ofertas insignia'!$B$13:$Y$13,0)),"")</f>
        <v/>
      </c>
    </row>
    <row r="70" spans="1:13" x14ac:dyDescent="0.25">
      <c r="K70" s="89" t="str">
        <f>+IFERROR(INDEX('Ofertas insignia'!$B$14:$Y$50,MATCH('SAIB Nacional'!$B70,'Ofertas insignia'!$B$14:$B$50,0),MATCH('SAIB Nacional'!$K$16,'Ofertas insignia'!$B$13:$Y$13,0)),"")</f>
        <v/>
      </c>
      <c r="L70" s="89" t="str">
        <f>+IFERROR(INDEX('Ofertas insignia'!$B$14:$Y$50,MATCH('SAIB Nacional'!$B70,'Ofertas insignia'!$B$14:$B$50,0),MATCH('SAIB Nacional'!$L$16,'Ofertas insignia'!$B$13:$Y$13,0)),"")</f>
        <v/>
      </c>
    </row>
    <row r="71" spans="1:13" x14ac:dyDescent="0.25">
      <c r="K71" s="89" t="str">
        <f>+IFERROR(INDEX('Ofertas insignia'!$B$14:$Y$50,MATCH('SAIB Nacional'!$B71,'Ofertas insignia'!$B$14:$B$50,0),MATCH('SAIB Nacional'!$K$16,'Ofertas insignia'!$B$13:$Y$13,0)),"")</f>
        <v/>
      </c>
      <c r="L71" s="89" t="str">
        <f>+IFERROR(INDEX('Ofertas insignia'!$B$14:$Y$50,MATCH('SAIB Nacional'!$B71,'Ofertas insignia'!$B$14:$B$50,0),MATCH('SAIB Nacional'!$L$16,'Ofertas insignia'!$B$13:$Y$13,0)),"")</f>
        <v/>
      </c>
    </row>
    <row r="72" spans="1:13" x14ac:dyDescent="0.25">
      <c r="K72" s="89" t="str">
        <f>+IFERROR(INDEX('Ofertas insignia'!$B$14:$Y$50,MATCH('SAIB Nacional'!$B72,'Ofertas insignia'!$B$14:$B$50,0),MATCH('SAIB Nacional'!$K$16,'Ofertas insignia'!$B$13:$Y$13,0)),"")</f>
        <v/>
      </c>
      <c r="L72" s="89" t="str">
        <f>+IFERROR(INDEX('Ofertas insignia'!$B$14:$Y$50,MATCH('SAIB Nacional'!$B72,'Ofertas insignia'!$B$14:$B$50,0),MATCH('SAIB Nacional'!$L$16,'Ofertas insignia'!$B$13:$Y$13,0)),"")</f>
        <v/>
      </c>
    </row>
    <row r="73" spans="1:13" x14ac:dyDescent="0.25">
      <c r="K73" s="89" t="str">
        <f>+IFERROR(INDEX('Ofertas insignia'!$B$14:$Y$50,MATCH('SAIB Nacional'!$B73,'Ofertas insignia'!$B$14:$B$50,0),MATCH('SAIB Nacional'!$K$16,'Ofertas insignia'!$B$13:$Y$13,0)),"")</f>
        <v/>
      </c>
      <c r="L73" s="89" t="str">
        <f>+IFERROR(INDEX('Ofertas insignia'!$B$14:$Y$50,MATCH('SAIB Nacional'!$B73,'Ofertas insignia'!$B$14:$B$50,0),MATCH('SAIB Nacional'!$L$16,'Ofertas insignia'!$B$13:$Y$13,0)),"")</f>
        <v/>
      </c>
    </row>
    <row r="74" spans="1:13" x14ac:dyDescent="0.25">
      <c r="K74" s="89" t="str">
        <f>+IFERROR(INDEX('Ofertas insignia'!$B$14:$Y$50,MATCH('SAIB Nacional'!$B74,'Ofertas insignia'!$B$14:$B$50,0),MATCH('SAIB Nacional'!$K$16,'Ofertas insignia'!$B$13:$Y$13,0)),"")</f>
        <v/>
      </c>
      <c r="L74" s="89" t="str">
        <f>+IFERROR(INDEX('Ofertas insignia'!$B$14:$Y$50,MATCH('SAIB Nacional'!$B74,'Ofertas insignia'!$B$14:$B$50,0),MATCH('SAIB Nacional'!$L$16,'Ofertas insignia'!$B$13:$Y$13,0)),"")</f>
        <v/>
      </c>
    </row>
    <row r="75" spans="1:13" x14ac:dyDescent="0.25">
      <c r="K75" s="89" t="str">
        <f>+IFERROR(INDEX('Ofertas insignia'!$B$14:$Y$50,MATCH('SAIB Nacional'!$B75,'Ofertas insignia'!$B$14:$B$50,0),MATCH('SAIB Nacional'!$K$16,'Ofertas insignia'!$B$13:$Y$13,0)),"")</f>
        <v/>
      </c>
      <c r="L75" s="89" t="str">
        <f>+IFERROR(INDEX('Ofertas insignia'!$B$14:$Y$50,MATCH('SAIB Nacional'!$B75,'Ofertas insignia'!$B$14:$B$50,0),MATCH('SAIB Nacional'!$L$16,'Ofertas insignia'!$B$13:$Y$13,0)),"")</f>
        <v/>
      </c>
    </row>
    <row r="76" spans="1:13" x14ac:dyDescent="0.25">
      <c r="K76" s="89" t="str">
        <f>+IFERROR(INDEX('Ofertas insignia'!$B$14:$Y$50,MATCH('SAIB Nacional'!$B76,'Ofertas insignia'!$B$14:$B$50,0),MATCH('SAIB Nacional'!$K$16,'Ofertas insignia'!$B$13:$Y$13,0)),"")</f>
        <v/>
      </c>
      <c r="L76" s="89" t="str">
        <f>+IFERROR(INDEX('Ofertas insignia'!$B$14:$Y$50,MATCH('SAIB Nacional'!$B76,'Ofertas insignia'!$B$14:$B$50,0),MATCH('SAIB Nacional'!$L$16,'Ofertas insignia'!$B$13:$Y$13,0)),"")</f>
        <v/>
      </c>
    </row>
    <row r="77" spans="1:13" x14ac:dyDescent="0.25">
      <c r="K77" s="89" t="str">
        <f>+IFERROR(INDEX('Ofertas insignia'!$B$14:$Y$50,MATCH('SAIB Nacional'!$B77,'Ofertas insignia'!$B$14:$B$50,0),MATCH('SAIB Nacional'!$K$16,'Ofertas insignia'!$B$13:$Y$13,0)),"")</f>
        <v/>
      </c>
      <c r="L77" s="89" t="str">
        <f>+IFERROR(INDEX('Ofertas insignia'!$B$14:$Y$50,MATCH('SAIB Nacional'!$B77,'Ofertas insignia'!$B$14:$B$50,0),MATCH('SAIB Nacional'!$L$16,'Ofertas insignia'!$B$13:$Y$13,0)),"")</f>
        <v/>
      </c>
    </row>
    <row r="78" spans="1:13" x14ac:dyDescent="0.25">
      <c r="K78" s="89" t="str">
        <f>+IFERROR(INDEX('Ofertas insignia'!$B$14:$Y$50,MATCH('SAIB Nacional'!$B78,'Ofertas insignia'!$B$14:$B$50,0),MATCH('SAIB Nacional'!$K$16,'Ofertas insignia'!$B$13:$Y$13,0)),"")</f>
        <v/>
      </c>
      <c r="L78" s="89" t="str">
        <f>+IFERROR(INDEX('Ofertas insignia'!$B$14:$Y$50,MATCH('SAIB Nacional'!$B78,'Ofertas insignia'!$B$14:$B$50,0),MATCH('SAIB Nacional'!$L$16,'Ofertas insignia'!$B$13:$Y$13,0)),"")</f>
        <v/>
      </c>
    </row>
    <row r="79" spans="1:13" x14ac:dyDescent="0.25">
      <c r="K79" s="89" t="str">
        <f>+IFERROR(INDEX('Ofertas insignia'!$B$14:$Y$50,MATCH('SAIB Nacional'!$B79,'Ofertas insignia'!$B$14:$B$50,0),MATCH('SAIB Nacional'!$K$16,'Ofertas insignia'!$B$13:$Y$13,0)),"")</f>
        <v/>
      </c>
      <c r="L79" s="89" t="str">
        <f>+IFERROR(INDEX('Ofertas insignia'!$B$14:$Y$50,MATCH('SAIB Nacional'!$B79,'Ofertas insignia'!$B$14:$B$50,0),MATCH('SAIB Nacional'!$L$16,'Ofertas insignia'!$B$13:$Y$13,0)),"")</f>
        <v/>
      </c>
    </row>
    <row r="80" spans="1:13" x14ac:dyDescent="0.25">
      <c r="K80" s="89" t="str">
        <f>+IFERROR(INDEX('Ofertas insignia'!$B$14:$Y$50,MATCH('SAIB Nacional'!$B80,'Ofertas insignia'!$B$14:$B$50,0),MATCH('SAIB Nacional'!$K$16,'Ofertas insignia'!$B$13:$Y$13,0)),"")</f>
        <v/>
      </c>
      <c r="L80" s="89" t="str">
        <f>+IFERROR(INDEX('Ofertas insignia'!$B$14:$Y$50,MATCH('SAIB Nacional'!$B80,'Ofertas insignia'!$B$14:$B$50,0),MATCH('SAIB Nacional'!$L$16,'Ofertas insignia'!$B$13:$Y$13,0)),"")</f>
        <v/>
      </c>
    </row>
    <row r="81" spans="11:12" x14ac:dyDescent="0.25">
      <c r="K81" s="89" t="str">
        <f>+IFERROR(INDEX('Ofertas insignia'!$B$14:$Y$50,MATCH('SAIB Nacional'!$B81,'Ofertas insignia'!$B$14:$B$50,0),MATCH('SAIB Nacional'!$K$16,'Ofertas insignia'!$B$13:$Y$13,0)),"")</f>
        <v/>
      </c>
      <c r="L81" s="89" t="str">
        <f>+IFERROR(INDEX('Ofertas insignia'!$B$14:$Y$50,MATCH('SAIB Nacional'!$B81,'Ofertas insignia'!$B$14:$B$50,0),MATCH('SAIB Nacional'!$L$16,'Ofertas insignia'!$B$13:$Y$13,0)),"")</f>
        <v/>
      </c>
    </row>
    <row r="82" spans="11:12" x14ac:dyDescent="0.25">
      <c r="K82" s="89" t="str">
        <f>+IFERROR(INDEX('Ofertas insignia'!$B$14:$Y$50,MATCH('SAIB Nacional'!$B82,'Ofertas insignia'!$B$14:$B$50,0),MATCH('SAIB Nacional'!$K$16,'Ofertas insignia'!$B$13:$Y$13,0)),"")</f>
        <v/>
      </c>
      <c r="L82" s="89" t="str">
        <f>+IFERROR(INDEX('Ofertas insignia'!$B$14:$Y$50,MATCH('SAIB Nacional'!$B82,'Ofertas insignia'!$B$14:$B$50,0),MATCH('SAIB Nacional'!$L$16,'Ofertas insignia'!$B$13:$Y$13,0)),"")</f>
        <v/>
      </c>
    </row>
    <row r="83" spans="11:12" x14ac:dyDescent="0.25">
      <c r="K83" s="89" t="str">
        <f>+IFERROR(INDEX('Ofertas insignia'!$B$14:$Y$50,MATCH('SAIB Nacional'!$B83,'Ofertas insignia'!$B$14:$B$50,0),MATCH('SAIB Nacional'!$K$16,'Ofertas insignia'!$B$13:$Y$13,0)),"")</f>
        <v/>
      </c>
      <c r="L83" s="89" t="str">
        <f>+IFERROR(INDEX('Ofertas insignia'!$B$14:$Y$50,MATCH('SAIB Nacional'!$B83,'Ofertas insignia'!$B$14:$B$50,0),MATCH('SAIB Nacional'!$L$16,'Ofertas insignia'!$B$13:$Y$13,0)),"")</f>
        <v/>
      </c>
    </row>
    <row r="84" spans="11:12" x14ac:dyDescent="0.25">
      <c r="K84" s="89" t="str">
        <f>+IFERROR(INDEX('Ofertas insignia'!$B$14:$Y$50,MATCH('SAIB Nacional'!$B84,'Ofertas insignia'!$B$14:$B$50,0),MATCH('SAIB Nacional'!$K$16,'Ofertas insignia'!$B$13:$Y$13,0)),"")</f>
        <v/>
      </c>
      <c r="L84" s="89" t="str">
        <f>+IFERROR(INDEX('Ofertas insignia'!$B$14:$Y$50,MATCH('SAIB Nacional'!$B84,'Ofertas insignia'!$B$14:$B$50,0),MATCH('SAIB Nacional'!$L$16,'Ofertas insignia'!$B$13:$Y$13,0)),"")</f>
        <v/>
      </c>
    </row>
    <row r="85" spans="11:12" x14ac:dyDescent="0.25">
      <c r="K85" s="89" t="str">
        <f>+IFERROR(INDEX('Ofertas insignia'!$B$14:$Y$50,MATCH('SAIB Nacional'!$B85,'Ofertas insignia'!$B$14:$B$50,0),MATCH('SAIB Nacional'!$K$16,'Ofertas insignia'!$B$13:$Y$13,0)),"")</f>
        <v/>
      </c>
      <c r="L85" s="89" t="str">
        <f>+IFERROR(INDEX('Ofertas insignia'!$B$14:$Y$50,MATCH('SAIB Nacional'!$B85,'Ofertas insignia'!$B$14:$B$50,0),MATCH('SAIB Nacional'!$L$16,'Ofertas insignia'!$B$13:$Y$13,0)),"")</f>
        <v/>
      </c>
    </row>
    <row r="86" spans="11:12" x14ac:dyDescent="0.25">
      <c r="K86" s="89" t="str">
        <f>+IFERROR(INDEX('Ofertas insignia'!$B$14:$Y$50,MATCH('SAIB Nacional'!$B86,'Ofertas insignia'!$B$14:$B$50,0),MATCH('SAIB Nacional'!$K$16,'Ofertas insignia'!$B$13:$Y$13,0)),"")</f>
        <v/>
      </c>
      <c r="L86" s="89" t="str">
        <f>+IFERROR(INDEX('Ofertas insignia'!$B$14:$Y$50,MATCH('SAIB Nacional'!$B86,'Ofertas insignia'!$B$14:$B$50,0),MATCH('SAIB Nacional'!$L$16,'Ofertas insignia'!$B$13:$Y$13,0)),"")</f>
        <v/>
      </c>
    </row>
    <row r="87" spans="11:12" x14ac:dyDescent="0.25">
      <c r="K87" s="89" t="str">
        <f>+IFERROR(INDEX('Ofertas insignia'!$B$14:$Y$50,MATCH('SAIB Nacional'!$B87,'Ofertas insignia'!$B$14:$B$50,0),MATCH('SAIB Nacional'!$K$16,'Ofertas insignia'!$B$13:$Y$13,0)),"")</f>
        <v/>
      </c>
      <c r="L87" s="89" t="str">
        <f>+IFERROR(INDEX('Ofertas insignia'!$B$14:$Y$50,MATCH('SAIB Nacional'!$B87,'Ofertas insignia'!$B$14:$B$50,0),MATCH('SAIB Nacional'!$L$16,'Ofertas insignia'!$B$13:$Y$13,0)),"")</f>
        <v/>
      </c>
    </row>
    <row r="88" spans="11:12" x14ac:dyDescent="0.25">
      <c r="K88" s="89" t="str">
        <f>+IFERROR(INDEX('Ofertas insignia'!$B$14:$Y$50,MATCH('SAIB Nacional'!$B88,'Ofertas insignia'!$B$14:$B$50,0),MATCH('SAIB Nacional'!$K$16,'Ofertas insignia'!$B$13:$Y$13,0)),"")</f>
        <v/>
      </c>
      <c r="L88" s="89" t="str">
        <f>+IFERROR(INDEX('Ofertas insignia'!$B$14:$Y$50,MATCH('SAIB Nacional'!$B88,'Ofertas insignia'!$B$14:$B$50,0),MATCH('SAIB Nacional'!$L$16,'Ofertas insignia'!$B$13:$Y$13,0)),"")</f>
        <v/>
      </c>
    </row>
    <row r="89" spans="11:12" x14ac:dyDescent="0.25">
      <c r="K89" s="89" t="str">
        <f>+IFERROR(INDEX('Ofertas insignia'!$B$14:$Y$50,MATCH('SAIB Nacional'!$B89,'Ofertas insignia'!$B$14:$B$50,0),MATCH('SAIB Nacional'!$K$16,'Ofertas insignia'!$B$13:$Y$13,0)),"")</f>
        <v/>
      </c>
      <c r="L89" s="89" t="str">
        <f>+IFERROR(INDEX('Ofertas insignia'!$B$14:$Y$50,MATCH('SAIB Nacional'!$B89,'Ofertas insignia'!$B$14:$B$50,0),MATCH('SAIB Nacional'!$L$16,'Ofertas insignia'!$B$13:$Y$13,0)),"")</f>
        <v/>
      </c>
    </row>
    <row r="90" spans="11:12" x14ac:dyDescent="0.25">
      <c r="K90" s="89" t="str">
        <f>+IFERROR(INDEX('Ofertas insignia'!$B$14:$Y$50,MATCH('SAIB Nacional'!$B90,'Ofertas insignia'!$B$14:$B$50,0),MATCH('SAIB Nacional'!$K$16,'Ofertas insignia'!$B$13:$Y$13,0)),"")</f>
        <v/>
      </c>
      <c r="L90" s="89" t="str">
        <f>+IFERROR(INDEX('Ofertas insignia'!$B$14:$Y$50,MATCH('SAIB Nacional'!$B90,'Ofertas insignia'!$B$14:$B$50,0),MATCH('SAIB Nacional'!$L$16,'Ofertas insignia'!$B$13:$Y$13,0)),"")</f>
        <v/>
      </c>
    </row>
    <row r="91" spans="11:12" x14ac:dyDescent="0.25">
      <c r="K91" s="89" t="str">
        <f>+IFERROR(INDEX('Ofertas insignia'!$B$14:$Y$50,MATCH('SAIB Nacional'!$B91,'Ofertas insignia'!$B$14:$B$50,0),MATCH('SAIB Nacional'!$K$16,'Ofertas insignia'!$B$13:$Y$13,0)),"")</f>
        <v/>
      </c>
      <c r="L91" s="89" t="str">
        <f>+IFERROR(INDEX('Ofertas insignia'!$B$14:$Y$50,MATCH('SAIB Nacional'!$B91,'Ofertas insignia'!$B$14:$B$50,0),MATCH('SAIB Nacional'!$L$16,'Ofertas insignia'!$B$13:$Y$13,0)),"")</f>
        <v/>
      </c>
    </row>
    <row r="92" spans="11:12" x14ac:dyDescent="0.25">
      <c r="K92" s="89" t="str">
        <f>+IFERROR(INDEX('Ofertas insignia'!$B$14:$Y$50,MATCH('SAIB Nacional'!$B92,'Ofertas insignia'!$B$14:$B$50,0),MATCH('SAIB Nacional'!$K$16,'Ofertas insignia'!$B$13:$Y$13,0)),"")</f>
        <v/>
      </c>
      <c r="L92" s="89" t="str">
        <f>+IFERROR(INDEX('Ofertas insignia'!$B$14:$Y$50,MATCH('SAIB Nacional'!$B92,'Ofertas insignia'!$B$14:$B$50,0),MATCH('SAIB Nacional'!$L$16,'Ofertas insignia'!$B$13:$Y$13,0)),"")</f>
        <v/>
      </c>
    </row>
    <row r="93" spans="11:12" x14ac:dyDescent="0.25">
      <c r="K93" s="89" t="str">
        <f>+IFERROR(INDEX('Ofertas insignia'!$B$14:$Y$50,MATCH('SAIB Nacional'!$B93,'Ofertas insignia'!$B$14:$B$50,0),MATCH('SAIB Nacional'!$K$16,'Ofertas insignia'!$B$13:$Y$13,0)),"")</f>
        <v/>
      </c>
      <c r="L93" s="89" t="str">
        <f>+IFERROR(INDEX('Ofertas insignia'!$B$14:$Y$50,MATCH('SAIB Nacional'!$B93,'Ofertas insignia'!$B$14:$B$50,0),MATCH('SAIB Nacional'!$L$16,'Ofertas insignia'!$B$13:$Y$13,0)),"")</f>
        <v/>
      </c>
    </row>
    <row r="94" spans="11:12" x14ac:dyDescent="0.25">
      <c r="K94" s="89" t="str">
        <f>+IFERROR(INDEX('Ofertas insignia'!$B$14:$Y$50,MATCH('SAIB Nacional'!$B94,'Ofertas insignia'!$B$14:$B$50,0),MATCH('SAIB Nacional'!$K$16,'Ofertas insignia'!$B$13:$Y$13,0)),"")</f>
        <v/>
      </c>
      <c r="L94" s="89" t="str">
        <f>+IFERROR(INDEX('Ofertas insignia'!$B$14:$Y$50,MATCH('SAIB Nacional'!$B94,'Ofertas insignia'!$B$14:$B$50,0),MATCH('SAIB Nacional'!$L$16,'Ofertas insignia'!$B$13:$Y$13,0)),"")</f>
        <v/>
      </c>
    </row>
    <row r="95" spans="11:12" x14ac:dyDescent="0.25">
      <c r="K95" s="89" t="str">
        <f>+IFERROR(INDEX('Ofertas insignia'!$B$14:$Y$50,MATCH('SAIB Nacional'!$B95,'Ofertas insignia'!$B$14:$B$50,0),MATCH('SAIB Nacional'!$K$16,'Ofertas insignia'!$B$13:$Y$13,0)),"")</f>
        <v/>
      </c>
      <c r="L95" s="89" t="str">
        <f>+IFERROR(INDEX('Ofertas insignia'!$B$14:$Y$50,MATCH('SAIB Nacional'!$B95,'Ofertas insignia'!$B$14:$B$50,0),MATCH('SAIB Nacional'!$L$16,'Ofertas insignia'!$B$13:$Y$13,0)),"")</f>
        <v/>
      </c>
    </row>
    <row r="96" spans="11:12" x14ac:dyDescent="0.25">
      <c r="K96" s="89" t="str">
        <f>+IFERROR(INDEX('Ofertas insignia'!$B$14:$Y$50,MATCH('SAIB Nacional'!$B96,'Ofertas insignia'!$B$14:$B$50,0),MATCH('SAIB Nacional'!$K$16,'Ofertas insignia'!$B$13:$Y$13,0)),"")</f>
        <v/>
      </c>
      <c r="L96" s="89" t="str">
        <f>+IFERROR(INDEX('Ofertas insignia'!$B$14:$Y$50,MATCH('SAIB Nacional'!$B96,'Ofertas insignia'!$B$14:$B$50,0),MATCH('SAIB Nacional'!$L$16,'Ofertas insignia'!$B$13:$Y$13,0)),"")</f>
        <v/>
      </c>
    </row>
    <row r="97" spans="11:12" x14ac:dyDescent="0.25">
      <c r="K97" s="89" t="str">
        <f>+IFERROR(INDEX('Ofertas insignia'!$B$14:$Y$50,MATCH('SAIB Nacional'!$B97,'Ofertas insignia'!$B$14:$B$50,0),MATCH('SAIB Nacional'!$K$16,'Ofertas insignia'!$B$13:$Y$13,0)),"")</f>
        <v/>
      </c>
      <c r="L97" s="89" t="str">
        <f>+IFERROR(INDEX('Ofertas insignia'!$B$14:$Y$50,MATCH('SAIB Nacional'!$B97,'Ofertas insignia'!$B$14:$B$50,0),MATCH('SAIB Nacional'!$L$16,'Ofertas insignia'!$B$13:$Y$13,0)),"")</f>
        <v/>
      </c>
    </row>
    <row r="98" spans="11:12" x14ac:dyDescent="0.25">
      <c r="K98" s="89" t="str">
        <f>+IFERROR(INDEX('Ofertas insignia'!$B$14:$Y$50,MATCH('SAIB Nacional'!$B98,'Ofertas insignia'!$B$14:$B$50,0),MATCH('SAIB Nacional'!$K$16,'Ofertas insignia'!$B$13:$Y$13,0)),"")</f>
        <v/>
      </c>
      <c r="L98" s="89" t="str">
        <f>+IFERROR(INDEX('Ofertas insignia'!$B$14:$Y$50,MATCH('SAIB Nacional'!$B98,'Ofertas insignia'!$B$14:$B$50,0),MATCH('SAIB Nacional'!$L$16,'Ofertas insignia'!$B$13:$Y$13,0)),"")</f>
        <v/>
      </c>
    </row>
    <row r="99" spans="11:12" x14ac:dyDescent="0.25">
      <c r="K99" s="89" t="str">
        <f>+IFERROR(INDEX('Ofertas insignia'!$B$14:$Y$50,MATCH('SAIB Nacional'!$B99,'Ofertas insignia'!$B$14:$B$50,0),MATCH('SAIB Nacional'!$K$16,'Ofertas insignia'!$B$13:$Y$13,0)),"")</f>
        <v/>
      </c>
      <c r="L99" s="89" t="str">
        <f>+IFERROR(INDEX('Ofertas insignia'!$B$14:$Y$50,MATCH('SAIB Nacional'!$B99,'Ofertas insignia'!$B$14:$B$50,0),MATCH('SAIB Nacional'!$L$16,'Ofertas insignia'!$B$13:$Y$13,0)),"")</f>
        <v/>
      </c>
    </row>
    <row r="100" spans="11:12" x14ac:dyDescent="0.25">
      <c r="K100" s="89" t="str">
        <f>+IFERROR(INDEX('Ofertas insignia'!$B$14:$Y$50,MATCH('SAIB Nacional'!$B100,'Ofertas insignia'!$B$14:$B$50,0),MATCH('SAIB Nacional'!$K$16,'Ofertas insignia'!$B$13:$Y$13,0)),"")</f>
        <v/>
      </c>
      <c r="L100" s="89" t="str">
        <f>+IFERROR(INDEX('Ofertas insignia'!$B$14:$Y$50,MATCH('SAIB Nacional'!$B100,'Ofertas insignia'!$B$14:$B$50,0),MATCH('SAIB Nacional'!$L$16,'Ofertas insignia'!$B$13:$Y$13,0)),"")</f>
        <v/>
      </c>
    </row>
    <row r="101" spans="11:12" x14ac:dyDescent="0.25">
      <c r="K101" s="89" t="str">
        <f>+IFERROR(INDEX('Ofertas insignia'!$B$14:$Y$50,MATCH('SAIB Nacional'!$B101,'Ofertas insignia'!$B$14:$B$50,0),MATCH('SAIB Nacional'!$K$16,'Ofertas insignia'!$B$13:$Y$13,0)),"")</f>
        <v/>
      </c>
      <c r="L101" s="89" t="str">
        <f>+IFERROR(INDEX('Ofertas insignia'!$B$14:$Y$50,MATCH('SAIB Nacional'!$B101,'Ofertas insignia'!$B$14:$B$50,0),MATCH('SAIB Nacional'!$L$16,'Ofertas insignia'!$B$13:$Y$13,0)),"")</f>
        <v/>
      </c>
    </row>
    <row r="102" spans="11:12" x14ac:dyDescent="0.25">
      <c r="K102" s="89" t="str">
        <f>+IFERROR(INDEX('Ofertas insignia'!$B$14:$Y$50,MATCH('SAIB Nacional'!$B102,'Ofertas insignia'!$B$14:$B$50,0),MATCH('SAIB Nacional'!$K$16,'Ofertas insignia'!$B$13:$Y$13,0)),"")</f>
        <v/>
      </c>
      <c r="L102" s="89" t="str">
        <f>+IFERROR(INDEX('Ofertas insignia'!$B$14:$Y$50,MATCH('SAIB Nacional'!$B102,'Ofertas insignia'!$B$14:$B$50,0),MATCH('SAIB Nacional'!$L$16,'Ofertas insignia'!$B$13:$Y$13,0)),"")</f>
        <v/>
      </c>
    </row>
    <row r="103" spans="11:12" x14ac:dyDescent="0.25">
      <c r="K103" s="89" t="str">
        <f>+IFERROR(INDEX('Ofertas insignia'!$B$14:$Y$50,MATCH('SAIB Nacional'!$B103,'Ofertas insignia'!$B$14:$B$50,0),MATCH('SAIB Nacional'!$K$16,'Ofertas insignia'!$B$13:$Y$13,0)),"")</f>
        <v/>
      </c>
      <c r="L103" s="89" t="str">
        <f>+IFERROR(INDEX('Ofertas insignia'!$B$14:$Y$50,MATCH('SAIB Nacional'!$B103,'Ofertas insignia'!$B$14:$B$50,0),MATCH('SAIB Nacional'!$L$16,'Ofertas insignia'!$B$13:$Y$13,0)),"")</f>
        <v/>
      </c>
    </row>
    <row r="104" spans="11:12" x14ac:dyDescent="0.25">
      <c r="K104" s="89" t="str">
        <f>+IFERROR(INDEX('Ofertas insignia'!$B$14:$Y$50,MATCH('SAIB Nacional'!$B104,'Ofertas insignia'!$B$14:$B$50,0),MATCH('SAIB Nacional'!$K$16,'Ofertas insignia'!$B$13:$Y$13,0)),"")</f>
        <v/>
      </c>
      <c r="L104" s="89" t="str">
        <f>+IFERROR(INDEX('Ofertas insignia'!$B$14:$Y$50,MATCH('SAIB Nacional'!$B104,'Ofertas insignia'!$B$14:$B$50,0),MATCH('SAIB Nacional'!$L$16,'Ofertas insignia'!$B$13:$Y$13,0)),"")</f>
        <v/>
      </c>
    </row>
    <row r="105" spans="11:12" x14ac:dyDescent="0.25">
      <c r="K105" s="89" t="str">
        <f>+IFERROR(INDEX('Ofertas insignia'!$B$14:$Y$50,MATCH('SAIB Nacional'!$B105,'Ofertas insignia'!$B$14:$B$50,0),MATCH('SAIB Nacional'!$K$16,'Ofertas insignia'!$B$13:$Y$13,0)),"")</f>
        <v/>
      </c>
      <c r="L105" s="89" t="str">
        <f>+IFERROR(INDEX('Ofertas insignia'!$B$14:$Y$50,MATCH('SAIB Nacional'!$B105,'Ofertas insignia'!$B$14:$B$50,0),MATCH('SAIB Nacional'!$L$16,'Ofertas insignia'!$B$13:$Y$13,0)),"")</f>
        <v/>
      </c>
    </row>
    <row r="106" spans="11:12" x14ac:dyDescent="0.25">
      <c r="K106" s="89" t="str">
        <f>+IFERROR(INDEX('Ofertas insignia'!$B$14:$Y$50,MATCH('SAIB Nacional'!$B106,'Ofertas insignia'!$B$14:$B$50,0),MATCH('SAIB Nacional'!$K$16,'Ofertas insignia'!$B$13:$Y$13,0)),"")</f>
        <v/>
      </c>
      <c r="L106" s="89" t="str">
        <f>+IFERROR(INDEX('Ofertas insignia'!$B$14:$Y$50,MATCH('SAIB Nacional'!$B106,'Ofertas insignia'!$B$14:$B$50,0),MATCH('SAIB Nacional'!$L$16,'Ofertas insignia'!$B$13:$Y$13,0)),"")</f>
        <v/>
      </c>
    </row>
    <row r="107" spans="11:12" x14ac:dyDescent="0.25">
      <c r="K107" s="89" t="str">
        <f>+IFERROR(INDEX('Ofertas insignia'!$B$14:$Y$50,MATCH('SAIB Nacional'!$B107,'Ofertas insignia'!$B$14:$B$50,0),MATCH('SAIB Nacional'!$K$16,'Ofertas insignia'!$B$13:$Y$13,0)),"")</f>
        <v/>
      </c>
      <c r="L107" s="89" t="str">
        <f>+IFERROR(INDEX('Ofertas insignia'!$B$14:$Y$50,MATCH('SAIB Nacional'!$B107,'Ofertas insignia'!$B$14:$B$50,0),MATCH('SAIB Nacional'!$L$16,'Ofertas insignia'!$B$13:$Y$13,0)),"")</f>
        <v/>
      </c>
    </row>
    <row r="108" spans="11:12" x14ac:dyDescent="0.25">
      <c r="K108" s="89" t="str">
        <f>+IFERROR(INDEX('Ofertas insignia'!$B$14:$Y$50,MATCH('SAIB Nacional'!$B108,'Ofertas insignia'!$B$14:$B$50,0),MATCH('SAIB Nacional'!$K$16,'Ofertas insignia'!$B$13:$Y$13,0)),"")</f>
        <v/>
      </c>
      <c r="L108" s="89" t="str">
        <f>+IFERROR(INDEX('Ofertas insignia'!$B$14:$Y$50,MATCH('SAIB Nacional'!$B108,'Ofertas insignia'!$B$14:$B$50,0),MATCH('SAIB Nacional'!$L$16,'Ofertas insignia'!$B$13:$Y$13,0)),"")</f>
        <v/>
      </c>
    </row>
    <row r="109" spans="11:12" x14ac:dyDescent="0.25">
      <c r="K109" s="89" t="str">
        <f>+IFERROR(INDEX('Ofertas insignia'!$B$14:$Y$50,MATCH('SAIB Nacional'!$B109,'Ofertas insignia'!$B$14:$B$50,0),MATCH('SAIB Nacional'!$K$16,'Ofertas insignia'!$B$13:$Y$13,0)),"")</f>
        <v/>
      </c>
      <c r="L109" s="89" t="str">
        <f>+IFERROR(INDEX('Ofertas insignia'!$B$14:$Y$50,MATCH('SAIB Nacional'!$B109,'Ofertas insignia'!$B$14:$B$50,0),MATCH('SAIB Nacional'!$L$16,'Ofertas insignia'!$B$13:$Y$13,0)),"")</f>
        <v/>
      </c>
    </row>
    <row r="110" spans="11:12" x14ac:dyDescent="0.25">
      <c r="K110" s="89" t="str">
        <f>+IFERROR(INDEX('Ofertas insignia'!$B$14:$Y$50,MATCH('SAIB Nacional'!$B110,'Ofertas insignia'!$B$14:$B$50,0),MATCH('SAIB Nacional'!$K$16,'Ofertas insignia'!$B$13:$Y$13,0)),"")</f>
        <v/>
      </c>
      <c r="L110" s="89" t="str">
        <f>+IFERROR(INDEX('Ofertas insignia'!$B$14:$Y$50,MATCH('SAIB Nacional'!$B110,'Ofertas insignia'!$B$14:$B$50,0),MATCH('SAIB Nacional'!$L$16,'Ofertas insignia'!$B$13:$Y$13,0)),"")</f>
        <v/>
      </c>
    </row>
    <row r="111" spans="11:12" x14ac:dyDescent="0.25">
      <c r="K111" s="89" t="str">
        <f>+IFERROR(INDEX('Ofertas insignia'!$B$14:$Y$50,MATCH('SAIB Nacional'!$B111,'Ofertas insignia'!$B$14:$B$50,0),MATCH('SAIB Nacional'!$K$16,'Ofertas insignia'!$B$13:$Y$13,0)),"")</f>
        <v/>
      </c>
      <c r="L111" s="89" t="str">
        <f>+IFERROR(INDEX('Ofertas insignia'!$B$14:$Y$50,MATCH('SAIB Nacional'!$B111,'Ofertas insignia'!$B$14:$B$50,0),MATCH('SAIB Nacional'!$L$16,'Ofertas insignia'!$B$13:$Y$13,0)),"")</f>
        <v/>
      </c>
    </row>
    <row r="112" spans="11:12" x14ac:dyDescent="0.25">
      <c r="K112" s="89" t="str">
        <f>+IFERROR(INDEX('Ofertas insignia'!$B$14:$Y$50,MATCH('SAIB Nacional'!$B112,'Ofertas insignia'!$B$14:$B$50,0),MATCH('SAIB Nacional'!$K$16,'Ofertas insignia'!$B$13:$Y$13,0)),"")</f>
        <v/>
      </c>
      <c r="L112" s="89" t="str">
        <f>+IFERROR(INDEX('Ofertas insignia'!$B$14:$Y$50,MATCH('SAIB Nacional'!$B112,'Ofertas insignia'!$B$14:$B$50,0),MATCH('SAIB Nacional'!$L$16,'Ofertas insignia'!$B$13:$Y$13,0)),"")</f>
        <v/>
      </c>
    </row>
    <row r="113" spans="11:12" x14ac:dyDescent="0.25">
      <c r="K113" s="89" t="str">
        <f>+IFERROR(INDEX('Ofertas insignia'!$B$14:$Y$50,MATCH('SAIB Nacional'!$B113,'Ofertas insignia'!$B$14:$B$50,0),MATCH('SAIB Nacional'!$K$16,'Ofertas insignia'!$B$13:$Y$13,0)),"")</f>
        <v/>
      </c>
      <c r="L113" s="89" t="str">
        <f>+IFERROR(INDEX('Ofertas insignia'!$B$14:$Y$50,MATCH('SAIB Nacional'!$B113,'Ofertas insignia'!$B$14:$B$50,0),MATCH('SAIB Nacional'!$L$16,'Ofertas insignia'!$B$13:$Y$13,0)),"")</f>
        <v/>
      </c>
    </row>
    <row r="114" spans="11:12" x14ac:dyDescent="0.25">
      <c r="K114" s="89" t="str">
        <f>+IFERROR(INDEX('Ofertas insignia'!$B$14:$Y$50,MATCH('SAIB Nacional'!$B114,'Ofertas insignia'!$B$14:$B$50,0),MATCH('SAIB Nacional'!$K$16,'Ofertas insignia'!$B$13:$Y$13,0)),"")</f>
        <v/>
      </c>
      <c r="L114" s="89" t="str">
        <f>+IFERROR(INDEX('Ofertas insignia'!$B$14:$Y$50,MATCH('SAIB Nacional'!$B114,'Ofertas insignia'!$B$14:$B$50,0),MATCH('SAIB Nacional'!$L$16,'Ofertas insignia'!$B$13:$Y$13,0)),"")</f>
        <v/>
      </c>
    </row>
    <row r="115" spans="11:12" x14ac:dyDescent="0.25">
      <c r="K115" s="89" t="str">
        <f>+IFERROR(INDEX('Ofertas insignia'!$B$14:$Y$50,MATCH('SAIB Nacional'!$B115,'Ofertas insignia'!$B$14:$B$50,0),MATCH('SAIB Nacional'!$K$16,'Ofertas insignia'!$B$13:$Y$13,0)),"")</f>
        <v/>
      </c>
      <c r="L115" s="89" t="str">
        <f>+IFERROR(INDEX('Ofertas insignia'!$B$14:$Y$50,MATCH('SAIB Nacional'!$B115,'Ofertas insignia'!$B$14:$B$50,0),MATCH('SAIB Nacional'!$L$16,'Ofertas insignia'!$B$13:$Y$13,0)),"")</f>
        <v/>
      </c>
    </row>
    <row r="116" spans="11:12" x14ac:dyDescent="0.25">
      <c r="K116" s="89" t="str">
        <f>+IFERROR(INDEX('Ofertas insignia'!$B$14:$Y$50,MATCH('SAIB Nacional'!$B116,'Ofertas insignia'!$B$14:$B$50,0),MATCH('SAIB Nacional'!$K$16,'Ofertas insignia'!$B$13:$Y$13,0)),"")</f>
        <v/>
      </c>
      <c r="L116" s="89" t="str">
        <f>+IFERROR(INDEX('Ofertas insignia'!$B$14:$Y$50,MATCH('SAIB Nacional'!$B116,'Ofertas insignia'!$B$14:$B$50,0),MATCH('SAIB Nacional'!$L$16,'Ofertas insignia'!$B$13:$Y$13,0)),"")</f>
        <v/>
      </c>
    </row>
    <row r="117" spans="11:12" x14ac:dyDescent="0.25">
      <c r="K117" s="89" t="str">
        <f>+IFERROR(INDEX('Ofertas insignia'!$B$14:$Y$50,MATCH('SAIB Nacional'!$B117,'Ofertas insignia'!$B$14:$B$50,0),MATCH('SAIB Nacional'!$K$16,'Ofertas insignia'!$B$13:$Y$13,0)),"")</f>
        <v/>
      </c>
      <c r="L117" s="89" t="str">
        <f>+IFERROR(INDEX('Ofertas insignia'!$B$14:$Y$50,MATCH('SAIB Nacional'!$B117,'Ofertas insignia'!$B$14:$B$50,0),MATCH('SAIB Nacional'!$L$16,'Ofertas insignia'!$B$13:$Y$13,0)),"")</f>
        <v/>
      </c>
    </row>
    <row r="118" spans="11:12" x14ac:dyDescent="0.25">
      <c r="K118" s="89" t="str">
        <f>+IFERROR(INDEX('Ofertas insignia'!$B$14:$Y$50,MATCH('SAIB Nacional'!$B118,'Ofertas insignia'!$B$14:$B$50,0),MATCH('SAIB Nacional'!$K$16,'Ofertas insignia'!$B$13:$Y$13,0)),"")</f>
        <v/>
      </c>
      <c r="L118" s="89" t="str">
        <f>+IFERROR(INDEX('Ofertas insignia'!$B$14:$Y$50,MATCH('SAIB Nacional'!$B118,'Ofertas insignia'!$B$14:$B$50,0),MATCH('SAIB Nacional'!$L$16,'Ofertas insignia'!$B$13:$Y$13,0)),"")</f>
        <v/>
      </c>
    </row>
    <row r="119" spans="11:12" x14ac:dyDescent="0.25">
      <c r="K119" s="89" t="str">
        <f>+IFERROR(INDEX('Ofertas insignia'!$B$14:$Y$50,MATCH('SAIB Nacional'!$B119,'Ofertas insignia'!$B$14:$B$50,0),MATCH('SAIB Nacional'!$K$16,'Ofertas insignia'!$B$13:$Y$13,0)),"")</f>
        <v/>
      </c>
      <c r="L119" s="89" t="str">
        <f>+IFERROR(INDEX('Ofertas insignia'!$B$14:$Y$50,MATCH('SAIB Nacional'!$B119,'Ofertas insignia'!$B$14:$B$50,0),MATCH('SAIB Nacional'!$L$16,'Ofertas insignia'!$B$13:$Y$13,0)),"")</f>
        <v/>
      </c>
    </row>
    <row r="120" spans="11:12" x14ac:dyDescent="0.25">
      <c r="K120" s="89" t="str">
        <f>+IFERROR(INDEX('Ofertas insignia'!$B$14:$Y$50,MATCH('SAIB Nacional'!$B120,'Ofertas insignia'!$B$14:$B$50,0),MATCH('SAIB Nacional'!$K$16,'Ofertas insignia'!$B$13:$Y$13,0)),"")</f>
        <v/>
      </c>
      <c r="L120" s="89" t="str">
        <f>+IFERROR(INDEX('Ofertas insignia'!$B$14:$Y$50,MATCH('SAIB Nacional'!$B120,'Ofertas insignia'!$B$14:$B$50,0),MATCH('SAIB Nacional'!$L$16,'Ofertas insignia'!$B$13:$Y$13,0)),"")</f>
        <v/>
      </c>
    </row>
    <row r="121" spans="11:12" x14ac:dyDescent="0.25">
      <c r="K121" s="89" t="str">
        <f>+IFERROR(INDEX('Ofertas insignia'!$B$14:$Y$50,MATCH('SAIB Nacional'!$B121,'Ofertas insignia'!$B$14:$B$50,0),MATCH('SAIB Nacional'!$K$16,'Ofertas insignia'!$B$13:$Y$13,0)),"")</f>
        <v/>
      </c>
      <c r="L121" s="89" t="str">
        <f>+IFERROR(INDEX('Ofertas insignia'!$B$14:$Y$50,MATCH('SAIB Nacional'!$B121,'Ofertas insignia'!$B$14:$B$50,0),MATCH('SAIB Nacional'!$L$16,'Ofertas insignia'!$B$13:$Y$13,0)),"")</f>
        <v/>
      </c>
    </row>
    <row r="122" spans="11:12" x14ac:dyDescent="0.25">
      <c r="K122" s="89" t="str">
        <f>+IFERROR(INDEX('Ofertas insignia'!$B$14:$Y$50,MATCH('SAIB Nacional'!$B122,'Ofertas insignia'!$B$14:$B$50,0),MATCH('SAIB Nacional'!$K$16,'Ofertas insignia'!$B$13:$Y$13,0)),"")</f>
        <v/>
      </c>
      <c r="L122" s="89" t="str">
        <f>+IFERROR(INDEX('Ofertas insignia'!$B$14:$Y$50,MATCH('SAIB Nacional'!$B122,'Ofertas insignia'!$B$14:$B$50,0),MATCH('SAIB Nacional'!$L$16,'Ofertas insignia'!$B$13:$Y$13,0)),"")</f>
        <v/>
      </c>
    </row>
    <row r="123" spans="11:12" x14ac:dyDescent="0.25">
      <c r="K123" s="89" t="str">
        <f>+IFERROR(INDEX('Ofertas insignia'!$B$14:$Y$50,MATCH('SAIB Nacional'!$B123,'Ofertas insignia'!$B$14:$B$50,0),MATCH('SAIB Nacional'!$K$16,'Ofertas insignia'!$B$13:$Y$13,0)),"")</f>
        <v/>
      </c>
      <c r="L123" s="89" t="str">
        <f>+IFERROR(INDEX('Ofertas insignia'!$B$14:$Y$50,MATCH('SAIB Nacional'!$B123,'Ofertas insignia'!$B$14:$B$50,0),MATCH('SAIB Nacional'!$L$16,'Ofertas insignia'!$B$13:$Y$13,0)),"")</f>
        <v/>
      </c>
    </row>
    <row r="124" spans="11:12" x14ac:dyDescent="0.25">
      <c r="K124" s="89" t="str">
        <f>+IFERROR(INDEX('Ofertas insignia'!$B$14:$Y$50,MATCH('SAIB Nacional'!$B124,'Ofertas insignia'!$B$14:$B$50,0),MATCH('SAIB Nacional'!$K$16,'Ofertas insignia'!$B$13:$Y$13,0)),"")</f>
        <v/>
      </c>
      <c r="L124" s="89" t="str">
        <f>+IFERROR(INDEX('Ofertas insignia'!$B$14:$Y$50,MATCH('SAIB Nacional'!$B124,'Ofertas insignia'!$B$14:$B$50,0),MATCH('SAIB Nacional'!$L$16,'Ofertas insignia'!$B$13:$Y$13,0)),"")</f>
        <v/>
      </c>
    </row>
    <row r="125" spans="11:12" x14ac:dyDescent="0.25">
      <c r="K125" s="89" t="str">
        <f>+IFERROR(INDEX('Ofertas insignia'!$B$14:$Y$50,MATCH('SAIB Nacional'!$B125,'Ofertas insignia'!$B$14:$B$50,0),MATCH('SAIB Nacional'!$K$16,'Ofertas insignia'!$B$13:$Y$13,0)),"")</f>
        <v/>
      </c>
      <c r="L125" s="89" t="str">
        <f>+IFERROR(INDEX('Ofertas insignia'!$B$14:$Y$50,MATCH('SAIB Nacional'!$B125,'Ofertas insignia'!$B$14:$B$50,0),MATCH('SAIB Nacional'!$L$16,'Ofertas insignia'!$B$13:$Y$13,0)),"")</f>
        <v/>
      </c>
    </row>
    <row r="126" spans="11:12" x14ac:dyDescent="0.25">
      <c r="K126" s="89" t="str">
        <f>+IFERROR(INDEX('Ofertas insignia'!$B$14:$Y$50,MATCH('SAIB Nacional'!$B126,'Ofertas insignia'!$B$14:$B$50,0),MATCH('SAIB Nacional'!$K$16,'Ofertas insignia'!$B$13:$Y$13,0)),"")</f>
        <v/>
      </c>
      <c r="L126" s="89" t="str">
        <f>+IFERROR(INDEX('Ofertas insignia'!$B$14:$Y$50,MATCH('SAIB Nacional'!$B126,'Ofertas insignia'!$B$14:$B$50,0),MATCH('SAIB Nacional'!$L$16,'Ofertas insignia'!$B$13:$Y$13,0)),"")</f>
        <v/>
      </c>
    </row>
    <row r="127" spans="11:12" x14ac:dyDescent="0.25">
      <c r="K127" s="89" t="str">
        <f>+IFERROR(INDEX('Ofertas insignia'!$B$14:$Y$50,MATCH('SAIB Nacional'!$B127,'Ofertas insignia'!$B$14:$B$50,0),MATCH('SAIB Nacional'!$K$16,'Ofertas insignia'!$B$13:$Y$13,0)),"")</f>
        <v/>
      </c>
      <c r="L127" s="89" t="str">
        <f>+IFERROR(INDEX('Ofertas insignia'!$B$14:$Y$50,MATCH('SAIB Nacional'!$B127,'Ofertas insignia'!$B$14:$B$50,0),MATCH('SAIB Nacional'!$L$16,'Ofertas insignia'!$B$13:$Y$13,0)),"")</f>
        <v/>
      </c>
    </row>
    <row r="128" spans="11:12" x14ac:dyDescent="0.25">
      <c r="K128" s="89" t="str">
        <f>+IFERROR(INDEX('Ofertas insignia'!$B$14:$Y$50,MATCH('SAIB Nacional'!$B128,'Ofertas insignia'!$B$14:$B$50,0),MATCH('SAIB Nacional'!$K$16,'Ofertas insignia'!$B$13:$Y$13,0)),"")</f>
        <v/>
      </c>
      <c r="L128" s="89" t="str">
        <f>+IFERROR(INDEX('Ofertas insignia'!$B$14:$Y$50,MATCH('SAIB Nacional'!$B128,'Ofertas insignia'!$B$14:$B$50,0),MATCH('SAIB Nacional'!$L$16,'Ofertas insignia'!$B$13:$Y$13,0)),"")</f>
        <v/>
      </c>
    </row>
    <row r="129" spans="11:12" x14ac:dyDescent="0.25">
      <c r="K129" s="89" t="str">
        <f>+IFERROR(INDEX('Ofertas insignia'!$B$14:$Y$50,MATCH('SAIB Nacional'!$B129,'Ofertas insignia'!$B$14:$B$50,0),MATCH('SAIB Nacional'!$K$16,'Ofertas insignia'!$B$13:$Y$13,0)),"")</f>
        <v/>
      </c>
      <c r="L129" s="89" t="str">
        <f>+IFERROR(INDEX('Ofertas insignia'!$B$14:$Y$50,MATCH('SAIB Nacional'!$B129,'Ofertas insignia'!$B$14:$B$50,0),MATCH('SAIB Nacional'!$L$16,'Ofertas insignia'!$B$13:$Y$13,0)),"")</f>
        <v/>
      </c>
    </row>
    <row r="130" spans="11:12" x14ac:dyDescent="0.25">
      <c r="K130" s="89" t="str">
        <f>+IFERROR(INDEX('Ofertas insignia'!$B$14:$Y$50,MATCH('SAIB Nacional'!$B130,'Ofertas insignia'!$B$14:$B$50,0),MATCH('SAIB Nacional'!$K$16,'Ofertas insignia'!$B$13:$Y$13,0)),"")</f>
        <v/>
      </c>
      <c r="L130" s="89" t="str">
        <f>+IFERROR(INDEX('Ofertas insignia'!$B$14:$Y$50,MATCH('SAIB Nacional'!$B130,'Ofertas insignia'!$B$14:$B$50,0),MATCH('SAIB Nacional'!$L$16,'Ofertas insignia'!$B$13:$Y$13,0)),"")</f>
        <v/>
      </c>
    </row>
    <row r="131" spans="11:12" x14ac:dyDescent="0.25">
      <c r="K131" s="89" t="str">
        <f>+IFERROR(INDEX('Ofertas insignia'!$B$14:$Y$50,MATCH('SAIB Nacional'!$B131,'Ofertas insignia'!$B$14:$B$50,0),MATCH('SAIB Nacional'!$K$16,'Ofertas insignia'!$B$13:$Y$13,0)),"")</f>
        <v/>
      </c>
      <c r="L131" s="89" t="str">
        <f>+IFERROR(INDEX('Ofertas insignia'!$B$14:$Y$50,MATCH('SAIB Nacional'!$B131,'Ofertas insignia'!$B$14:$B$50,0),MATCH('SAIB Nacional'!$L$16,'Ofertas insignia'!$B$13:$Y$13,0)),"")</f>
        <v/>
      </c>
    </row>
    <row r="132" spans="11:12" x14ac:dyDescent="0.25">
      <c r="K132" s="89" t="str">
        <f>+IFERROR(INDEX('Ofertas insignia'!$B$14:$Y$50,MATCH('SAIB Nacional'!$B132,'Ofertas insignia'!$B$14:$B$50,0),MATCH('SAIB Nacional'!$K$16,'Ofertas insignia'!$B$13:$Y$13,0)),"")</f>
        <v/>
      </c>
      <c r="L132" s="89" t="str">
        <f>+IFERROR(INDEX('Ofertas insignia'!$B$14:$Y$50,MATCH('SAIB Nacional'!$B132,'Ofertas insignia'!$B$14:$B$50,0),MATCH('SAIB Nacional'!$L$16,'Ofertas insignia'!$B$13:$Y$13,0)),"")</f>
        <v/>
      </c>
    </row>
    <row r="133" spans="11:12" x14ac:dyDescent="0.25">
      <c r="K133" s="89" t="str">
        <f>+IFERROR(INDEX('Ofertas insignia'!$B$14:$Y$50,MATCH('SAIB Nacional'!$B133,'Ofertas insignia'!$B$14:$B$50,0),MATCH('SAIB Nacional'!$K$16,'Ofertas insignia'!$B$13:$Y$13,0)),"")</f>
        <v/>
      </c>
      <c r="L133" s="89" t="str">
        <f>+IFERROR(INDEX('Ofertas insignia'!$B$14:$Y$50,MATCH('SAIB Nacional'!$B133,'Ofertas insignia'!$B$14:$B$50,0),MATCH('SAIB Nacional'!$L$16,'Ofertas insignia'!$B$13:$Y$13,0)),"")</f>
        <v/>
      </c>
    </row>
    <row r="134" spans="11:12" x14ac:dyDescent="0.25">
      <c r="K134" s="89" t="str">
        <f>+IFERROR(INDEX('Ofertas insignia'!$B$14:$Y$50,MATCH('SAIB Nacional'!$B134,'Ofertas insignia'!$B$14:$B$50,0),MATCH('SAIB Nacional'!$K$16,'Ofertas insignia'!$B$13:$Y$13,0)),"")</f>
        <v/>
      </c>
      <c r="L134" s="89" t="str">
        <f>+IFERROR(INDEX('Ofertas insignia'!$B$14:$Y$50,MATCH('SAIB Nacional'!$B134,'Ofertas insignia'!$B$14:$B$50,0),MATCH('SAIB Nacional'!$L$16,'Ofertas insignia'!$B$13:$Y$13,0)),"")</f>
        <v/>
      </c>
    </row>
    <row r="135" spans="11:12" x14ac:dyDescent="0.25">
      <c r="K135" s="89" t="str">
        <f>+IFERROR(INDEX('Ofertas insignia'!$B$14:$Y$50,MATCH('SAIB Nacional'!$B135,'Ofertas insignia'!$B$14:$B$50,0),MATCH('SAIB Nacional'!$K$16,'Ofertas insignia'!$B$13:$Y$13,0)),"")</f>
        <v/>
      </c>
      <c r="L135" s="89" t="str">
        <f>+IFERROR(INDEX('Ofertas insignia'!$B$14:$Y$50,MATCH('SAIB Nacional'!$B135,'Ofertas insignia'!$B$14:$B$50,0),MATCH('SAIB Nacional'!$L$16,'Ofertas insignia'!$B$13:$Y$13,0)),"")</f>
        <v/>
      </c>
    </row>
    <row r="136" spans="11:12" x14ac:dyDescent="0.25">
      <c r="K136" s="89" t="str">
        <f>+IFERROR(INDEX('Ofertas insignia'!$B$14:$Y$50,MATCH('SAIB Nacional'!$B136,'Ofertas insignia'!$B$14:$B$50,0),MATCH('SAIB Nacional'!$K$16,'Ofertas insignia'!$B$13:$Y$13,0)),"")</f>
        <v/>
      </c>
      <c r="L136" s="89" t="str">
        <f>+IFERROR(INDEX('Ofertas insignia'!$B$14:$Y$50,MATCH('SAIB Nacional'!$B136,'Ofertas insignia'!$B$14:$B$50,0),MATCH('SAIB Nacional'!$L$16,'Ofertas insignia'!$B$13:$Y$13,0)),"")</f>
        <v/>
      </c>
    </row>
    <row r="137" spans="11:12" x14ac:dyDescent="0.25">
      <c r="K137" s="89" t="str">
        <f>+IFERROR(INDEX('Ofertas insignia'!$B$14:$Y$50,MATCH('SAIB Nacional'!$B137,'Ofertas insignia'!$B$14:$B$50,0),MATCH('SAIB Nacional'!$K$16,'Ofertas insignia'!$B$13:$Y$13,0)),"")</f>
        <v/>
      </c>
      <c r="L137" s="89" t="str">
        <f>+IFERROR(INDEX('Ofertas insignia'!$B$14:$Y$50,MATCH('SAIB Nacional'!$B137,'Ofertas insignia'!$B$14:$B$50,0),MATCH('SAIB Nacional'!$L$16,'Ofertas insignia'!$B$13:$Y$13,0)),"")</f>
        <v/>
      </c>
    </row>
    <row r="138" spans="11:12" x14ac:dyDescent="0.25">
      <c r="K138" s="89" t="str">
        <f>+IFERROR(INDEX('Ofertas insignia'!$B$14:$Y$50,MATCH('SAIB Nacional'!$B138,'Ofertas insignia'!$B$14:$B$50,0),MATCH('SAIB Nacional'!$K$16,'Ofertas insignia'!$B$13:$Y$13,0)),"")</f>
        <v/>
      </c>
      <c r="L138" s="89" t="str">
        <f>+IFERROR(INDEX('Ofertas insignia'!$B$14:$Y$50,MATCH('SAIB Nacional'!$B138,'Ofertas insignia'!$B$14:$B$50,0),MATCH('SAIB Nacional'!$L$16,'Ofertas insignia'!$B$13:$Y$13,0)),"")</f>
        <v/>
      </c>
    </row>
    <row r="139" spans="11:12" x14ac:dyDescent="0.25">
      <c r="K139" s="89" t="str">
        <f>+IFERROR(INDEX('Ofertas insignia'!$B$14:$Y$50,MATCH('SAIB Nacional'!$B139,'Ofertas insignia'!$B$14:$B$50,0),MATCH('SAIB Nacional'!$K$16,'Ofertas insignia'!$B$13:$Y$13,0)),"")</f>
        <v/>
      </c>
      <c r="L139" s="89" t="str">
        <f>+IFERROR(INDEX('Ofertas insignia'!$B$14:$Y$50,MATCH('SAIB Nacional'!$B139,'Ofertas insignia'!$B$14:$B$50,0),MATCH('SAIB Nacional'!$L$16,'Ofertas insignia'!$B$13:$Y$13,0)),"")</f>
        <v/>
      </c>
    </row>
    <row r="140" spans="11:12" x14ac:dyDescent="0.25">
      <c r="K140" s="89" t="str">
        <f>+IFERROR(INDEX('Ofertas insignia'!$B$14:$Y$50,MATCH('SAIB Nacional'!$B140,'Ofertas insignia'!$B$14:$B$50,0),MATCH('SAIB Nacional'!$K$16,'Ofertas insignia'!$B$13:$Y$13,0)),"")</f>
        <v/>
      </c>
      <c r="L140" s="89" t="str">
        <f>+IFERROR(INDEX('Ofertas insignia'!$B$14:$Y$50,MATCH('SAIB Nacional'!$B140,'Ofertas insignia'!$B$14:$B$50,0),MATCH('SAIB Nacional'!$L$16,'Ofertas insignia'!$B$13:$Y$13,0)),"")</f>
        <v/>
      </c>
    </row>
    <row r="141" spans="11:12" x14ac:dyDescent="0.25">
      <c r="K141" s="89" t="str">
        <f>+IFERROR(INDEX('Ofertas insignia'!$B$14:$Y$50,MATCH('SAIB Nacional'!$B141,'Ofertas insignia'!$B$14:$B$50,0),MATCH('SAIB Nacional'!$K$16,'Ofertas insignia'!$B$13:$Y$13,0)),"")</f>
        <v/>
      </c>
      <c r="L141" s="89" t="str">
        <f>+IFERROR(INDEX('Ofertas insignia'!$B$14:$Y$50,MATCH('SAIB Nacional'!$B141,'Ofertas insignia'!$B$14:$B$50,0),MATCH('SAIB Nacional'!$L$16,'Ofertas insignia'!$B$13:$Y$13,0)),"")</f>
        <v/>
      </c>
    </row>
    <row r="142" spans="11:12" x14ac:dyDescent="0.25">
      <c r="K142" s="89" t="str">
        <f>+IFERROR(INDEX('Ofertas insignia'!$B$14:$Y$50,MATCH('SAIB Nacional'!$B142,'Ofertas insignia'!$B$14:$B$50,0),MATCH('SAIB Nacional'!$K$16,'Ofertas insignia'!$B$13:$Y$13,0)),"")</f>
        <v/>
      </c>
      <c r="L142" s="89" t="str">
        <f>+IFERROR(INDEX('Ofertas insignia'!$B$14:$Y$50,MATCH('SAIB Nacional'!$B142,'Ofertas insignia'!$B$14:$B$50,0),MATCH('SAIB Nacional'!$L$16,'Ofertas insignia'!$B$13:$Y$13,0)),"")</f>
        <v/>
      </c>
    </row>
    <row r="143" spans="11:12" x14ac:dyDescent="0.25">
      <c r="K143" s="89" t="str">
        <f>+IFERROR(INDEX('Ofertas insignia'!$B$14:$Y$50,MATCH('SAIB Nacional'!$B143,'Ofertas insignia'!$B$14:$B$50,0),MATCH('SAIB Nacional'!$K$16,'Ofertas insignia'!$B$13:$Y$13,0)),"")</f>
        <v/>
      </c>
      <c r="L143" s="89" t="str">
        <f>+IFERROR(INDEX('Ofertas insignia'!$B$14:$Y$50,MATCH('SAIB Nacional'!$B143,'Ofertas insignia'!$B$14:$B$50,0),MATCH('SAIB Nacional'!$L$16,'Ofertas insignia'!$B$13:$Y$13,0)),"")</f>
        <v/>
      </c>
    </row>
    <row r="144" spans="11:12" x14ac:dyDescent="0.25">
      <c r="K144" s="89" t="str">
        <f>+IFERROR(INDEX('Ofertas insignia'!$B$14:$Y$50,MATCH('SAIB Nacional'!$B144,'Ofertas insignia'!$B$14:$B$50,0),MATCH('SAIB Nacional'!$K$16,'Ofertas insignia'!$B$13:$Y$13,0)),"")</f>
        <v/>
      </c>
      <c r="L144" s="89" t="str">
        <f>+IFERROR(INDEX('Ofertas insignia'!$B$14:$Y$50,MATCH('SAIB Nacional'!$B144,'Ofertas insignia'!$B$14:$B$50,0),MATCH('SAIB Nacional'!$L$16,'Ofertas insignia'!$B$13:$Y$13,0)),"")</f>
        <v/>
      </c>
    </row>
    <row r="145" spans="11:12" x14ac:dyDescent="0.25">
      <c r="K145" s="89" t="str">
        <f>+IFERROR(INDEX('Ofertas insignia'!$B$14:$Y$50,MATCH('SAIB Nacional'!$B145,'Ofertas insignia'!$B$14:$B$50,0),MATCH('SAIB Nacional'!$K$16,'Ofertas insignia'!$B$13:$Y$13,0)),"")</f>
        <v/>
      </c>
      <c r="L145" s="89" t="str">
        <f>+IFERROR(INDEX('Ofertas insignia'!$B$14:$Y$50,MATCH('SAIB Nacional'!$B145,'Ofertas insignia'!$B$14:$B$50,0),MATCH('SAIB Nacional'!$L$16,'Ofertas insignia'!$B$13:$Y$13,0)),"")</f>
        <v/>
      </c>
    </row>
    <row r="146" spans="11:12" x14ac:dyDescent="0.25">
      <c r="K146" s="89" t="str">
        <f>+IFERROR(INDEX('Ofertas insignia'!$B$14:$Y$50,MATCH('SAIB Nacional'!$B146,'Ofertas insignia'!$B$14:$B$50,0),MATCH('SAIB Nacional'!$K$16,'Ofertas insignia'!$B$13:$Y$13,0)),"")</f>
        <v/>
      </c>
      <c r="L146" s="89" t="str">
        <f>+IFERROR(INDEX('Ofertas insignia'!$B$14:$Y$50,MATCH('SAIB Nacional'!$B146,'Ofertas insignia'!$B$14:$B$50,0),MATCH('SAIB Nacional'!$L$16,'Ofertas insignia'!$B$13:$Y$13,0)),"")</f>
        <v/>
      </c>
    </row>
    <row r="147" spans="11:12" x14ac:dyDescent="0.25">
      <c r="K147" s="89" t="str">
        <f>+IFERROR(INDEX('Ofertas insignia'!$B$14:$Y$50,MATCH('SAIB Nacional'!$B147,'Ofertas insignia'!$B$14:$B$50,0),MATCH('SAIB Nacional'!$K$16,'Ofertas insignia'!$B$13:$Y$13,0)),"")</f>
        <v/>
      </c>
      <c r="L147" s="89" t="str">
        <f>+IFERROR(INDEX('Ofertas insignia'!$B$14:$Y$50,MATCH('SAIB Nacional'!$B147,'Ofertas insignia'!$B$14:$B$50,0),MATCH('SAIB Nacional'!$L$16,'Ofertas insignia'!$B$13:$Y$13,0)),"")</f>
        <v/>
      </c>
    </row>
    <row r="148" spans="11:12" x14ac:dyDescent="0.25">
      <c r="K148" s="89" t="str">
        <f>+IFERROR(INDEX('Ofertas insignia'!$B$14:$Y$50,MATCH('SAIB Nacional'!$B148,'Ofertas insignia'!$B$14:$B$50,0),MATCH('SAIB Nacional'!$K$16,'Ofertas insignia'!$B$13:$Y$13,0)),"")</f>
        <v/>
      </c>
      <c r="L148" s="89" t="str">
        <f>+IFERROR(INDEX('Ofertas insignia'!$B$14:$Y$50,MATCH('SAIB Nacional'!$B148,'Ofertas insignia'!$B$14:$B$50,0),MATCH('SAIB Nacional'!$L$16,'Ofertas insignia'!$B$13:$Y$13,0)),"")</f>
        <v/>
      </c>
    </row>
    <row r="149" spans="11:12" x14ac:dyDescent="0.25">
      <c r="K149" s="89" t="str">
        <f>+IFERROR(INDEX('Ofertas insignia'!$B$14:$Y$50,MATCH('SAIB Nacional'!$B149,'Ofertas insignia'!$B$14:$B$50,0),MATCH('SAIB Nacional'!$K$16,'Ofertas insignia'!$B$13:$Y$13,0)),"")</f>
        <v/>
      </c>
      <c r="L149" s="89" t="str">
        <f>+IFERROR(INDEX('Ofertas insignia'!$B$14:$Y$50,MATCH('SAIB Nacional'!$B149,'Ofertas insignia'!$B$14:$B$50,0),MATCH('SAIB Nacional'!$L$16,'Ofertas insignia'!$B$13:$Y$13,0)),"")</f>
        <v/>
      </c>
    </row>
    <row r="150" spans="11:12" x14ac:dyDescent="0.25">
      <c r="K150" s="89" t="str">
        <f>+IFERROR(INDEX('Ofertas insignia'!$B$14:$Y$50,MATCH('SAIB Nacional'!$B150,'Ofertas insignia'!$B$14:$B$50,0),MATCH('SAIB Nacional'!$K$16,'Ofertas insignia'!$B$13:$Y$13,0)),"")</f>
        <v/>
      </c>
      <c r="L150" s="89" t="str">
        <f>+IFERROR(INDEX('Ofertas insignia'!$B$14:$Y$50,MATCH('SAIB Nacional'!$B150,'Ofertas insignia'!$B$14:$B$50,0),MATCH('SAIB Nacional'!$L$16,'Ofertas insignia'!$B$13:$Y$13,0)),"")</f>
        <v/>
      </c>
    </row>
    <row r="151" spans="11:12" x14ac:dyDescent="0.25">
      <c r="K151" s="89" t="str">
        <f>+IFERROR(INDEX('Ofertas insignia'!$B$14:$Y$50,MATCH('SAIB Nacional'!$B151,'Ofertas insignia'!$B$14:$B$50,0),MATCH('SAIB Nacional'!$K$16,'Ofertas insignia'!$B$13:$Y$13,0)),"")</f>
        <v/>
      </c>
      <c r="L151" s="89" t="str">
        <f>+IFERROR(INDEX('Ofertas insignia'!$B$14:$Y$50,MATCH('SAIB Nacional'!$B151,'Ofertas insignia'!$B$14:$B$50,0),MATCH('SAIB Nacional'!$L$16,'Ofertas insignia'!$B$13:$Y$13,0)),"")</f>
        <v/>
      </c>
    </row>
    <row r="152" spans="11:12" x14ac:dyDescent="0.25">
      <c r="K152" s="89" t="str">
        <f>+IFERROR(INDEX('Ofertas insignia'!$B$14:$Y$50,MATCH('SAIB Nacional'!$B152,'Ofertas insignia'!$B$14:$B$50,0),MATCH('SAIB Nacional'!$K$16,'Ofertas insignia'!$B$13:$Y$13,0)),"")</f>
        <v/>
      </c>
      <c r="L152" s="89" t="str">
        <f>+IFERROR(INDEX('Ofertas insignia'!$B$14:$Y$50,MATCH('SAIB Nacional'!$B152,'Ofertas insignia'!$B$14:$B$50,0),MATCH('SAIB Nacional'!$L$16,'Ofertas insignia'!$B$13:$Y$13,0)),"")</f>
        <v/>
      </c>
    </row>
    <row r="153" spans="11:12" x14ac:dyDescent="0.25">
      <c r="K153" s="89" t="str">
        <f>+IFERROR(INDEX('Ofertas insignia'!$B$14:$Y$50,MATCH('SAIB Nacional'!$B153,'Ofertas insignia'!$B$14:$B$50,0),MATCH('SAIB Nacional'!$K$16,'Ofertas insignia'!$B$13:$Y$13,0)),"")</f>
        <v/>
      </c>
      <c r="L153" s="89" t="str">
        <f>+IFERROR(INDEX('Ofertas insignia'!$B$14:$Y$50,MATCH('SAIB Nacional'!$B153,'Ofertas insignia'!$B$14:$B$50,0),MATCH('SAIB Nacional'!$L$16,'Ofertas insignia'!$B$13:$Y$13,0)),"")</f>
        <v/>
      </c>
    </row>
    <row r="154" spans="11:12" x14ac:dyDescent="0.25">
      <c r="K154" s="89" t="str">
        <f>+IFERROR(INDEX('Ofertas insignia'!$B$14:$Y$50,MATCH('SAIB Nacional'!$B154,'Ofertas insignia'!$B$14:$B$50,0),MATCH('SAIB Nacional'!$K$16,'Ofertas insignia'!$B$13:$Y$13,0)),"")</f>
        <v/>
      </c>
      <c r="L154" s="89" t="str">
        <f>+IFERROR(INDEX('Ofertas insignia'!$B$14:$Y$50,MATCH('SAIB Nacional'!$B154,'Ofertas insignia'!$B$14:$B$50,0),MATCH('SAIB Nacional'!$L$16,'Ofertas insignia'!$B$13:$Y$13,0)),"")</f>
        <v/>
      </c>
    </row>
    <row r="155" spans="11:12" x14ac:dyDescent="0.25">
      <c r="K155" s="89" t="str">
        <f>+IFERROR(INDEX('Ofertas insignia'!$B$14:$Y$50,MATCH('SAIB Nacional'!$B155,'Ofertas insignia'!$B$14:$B$50,0),MATCH('SAIB Nacional'!$K$16,'Ofertas insignia'!$B$13:$Y$13,0)),"")</f>
        <v/>
      </c>
      <c r="L155" s="89" t="str">
        <f>+IFERROR(INDEX('Ofertas insignia'!$B$14:$Y$50,MATCH('SAIB Nacional'!$B155,'Ofertas insignia'!$B$14:$B$50,0),MATCH('SAIB Nacional'!$L$16,'Ofertas insignia'!$B$13:$Y$13,0)),"")</f>
        <v/>
      </c>
    </row>
    <row r="156" spans="11:12" x14ac:dyDescent="0.25">
      <c r="K156" s="89" t="str">
        <f>+IFERROR(INDEX('Ofertas insignia'!$B$14:$Y$50,MATCH('SAIB Nacional'!$B156,'Ofertas insignia'!$B$14:$B$50,0),MATCH('SAIB Nacional'!$K$16,'Ofertas insignia'!$B$13:$Y$13,0)),"")</f>
        <v/>
      </c>
      <c r="L156" s="89" t="str">
        <f>+IFERROR(INDEX('Ofertas insignia'!$B$14:$Y$50,MATCH('SAIB Nacional'!$B156,'Ofertas insignia'!$B$14:$B$50,0),MATCH('SAIB Nacional'!$L$16,'Ofertas insignia'!$B$13:$Y$13,0)),"")</f>
        <v/>
      </c>
    </row>
    <row r="157" spans="11:12" x14ac:dyDescent="0.25">
      <c r="K157" s="89" t="str">
        <f>+IFERROR(INDEX('Ofertas insignia'!$B$14:$Y$50,MATCH('SAIB Nacional'!$B157,'Ofertas insignia'!$B$14:$B$50,0),MATCH('SAIB Nacional'!$K$16,'Ofertas insignia'!$B$13:$Y$13,0)),"")</f>
        <v/>
      </c>
      <c r="L157" s="89" t="str">
        <f>+IFERROR(INDEX('Ofertas insignia'!$B$14:$Y$50,MATCH('SAIB Nacional'!$B157,'Ofertas insignia'!$B$14:$B$50,0),MATCH('SAIB Nacional'!$L$16,'Ofertas insignia'!$B$13:$Y$13,0)),"")</f>
        <v/>
      </c>
    </row>
    <row r="158" spans="11:12" x14ac:dyDescent="0.25">
      <c r="K158" s="89" t="str">
        <f>+IFERROR(INDEX('Ofertas insignia'!$B$14:$Y$50,MATCH('SAIB Nacional'!$B158,'Ofertas insignia'!$B$14:$B$50,0),MATCH('SAIB Nacional'!$K$16,'Ofertas insignia'!$B$13:$Y$13,0)),"")</f>
        <v/>
      </c>
      <c r="L158" s="89" t="str">
        <f>+IFERROR(INDEX('Ofertas insignia'!$B$14:$Y$50,MATCH('SAIB Nacional'!$B158,'Ofertas insignia'!$B$14:$B$50,0),MATCH('SAIB Nacional'!$L$16,'Ofertas insignia'!$B$13:$Y$13,0)),"")</f>
        <v/>
      </c>
    </row>
    <row r="159" spans="11:12" x14ac:dyDescent="0.25">
      <c r="K159" s="89" t="str">
        <f>+IFERROR(INDEX('Ofertas insignia'!$B$14:$Y$50,MATCH('SAIB Nacional'!$B159,'Ofertas insignia'!$B$14:$B$50,0),MATCH('SAIB Nacional'!$K$16,'Ofertas insignia'!$B$13:$Y$13,0)),"")</f>
        <v/>
      </c>
      <c r="L159" s="89" t="str">
        <f>+IFERROR(INDEX('Ofertas insignia'!$B$14:$Y$50,MATCH('SAIB Nacional'!$B159,'Ofertas insignia'!$B$14:$B$50,0),MATCH('SAIB Nacional'!$L$16,'Ofertas insignia'!$B$13:$Y$13,0)),"")</f>
        <v/>
      </c>
    </row>
    <row r="160" spans="11:12" x14ac:dyDescent="0.25">
      <c r="K160" s="89" t="str">
        <f>+IFERROR(INDEX('Ofertas insignia'!$B$14:$Y$50,MATCH('SAIB Nacional'!$B160,'Ofertas insignia'!$B$14:$B$50,0),MATCH('SAIB Nacional'!$K$16,'Ofertas insignia'!$B$13:$Y$13,0)),"")</f>
        <v/>
      </c>
      <c r="L160" s="89" t="str">
        <f>+IFERROR(INDEX('Ofertas insignia'!$B$14:$Y$50,MATCH('SAIB Nacional'!$B160,'Ofertas insignia'!$B$14:$B$50,0),MATCH('SAIB Nacional'!$L$16,'Ofertas insignia'!$B$13:$Y$13,0)),"")</f>
        <v/>
      </c>
    </row>
    <row r="161" spans="11:12" x14ac:dyDescent="0.25">
      <c r="K161" s="89" t="str">
        <f>+IFERROR(INDEX('Ofertas insignia'!$B$14:$Y$50,MATCH('SAIB Nacional'!$B161,'Ofertas insignia'!$B$14:$B$50,0),MATCH('SAIB Nacional'!$K$16,'Ofertas insignia'!$B$13:$Y$13,0)),"")</f>
        <v/>
      </c>
      <c r="L161" s="89" t="str">
        <f>+IFERROR(INDEX('Ofertas insignia'!$B$14:$Y$50,MATCH('SAIB Nacional'!$B161,'Ofertas insignia'!$B$14:$B$50,0),MATCH('SAIB Nacional'!$L$16,'Ofertas insignia'!$B$13:$Y$13,0)),"")</f>
        <v/>
      </c>
    </row>
    <row r="162" spans="11:12" x14ac:dyDescent="0.25">
      <c r="K162" s="89" t="str">
        <f>+IFERROR(INDEX('Ofertas insignia'!$B$14:$Y$50,MATCH('SAIB Nacional'!$B162,'Ofertas insignia'!$B$14:$B$50,0),MATCH('SAIB Nacional'!$K$16,'Ofertas insignia'!$B$13:$Y$13,0)),"")</f>
        <v/>
      </c>
      <c r="L162" s="89" t="str">
        <f>+IFERROR(INDEX('Ofertas insignia'!$B$14:$Y$50,MATCH('SAIB Nacional'!$B162,'Ofertas insignia'!$B$14:$B$50,0),MATCH('SAIB Nacional'!$L$16,'Ofertas insignia'!$B$13:$Y$13,0)),"")</f>
        <v/>
      </c>
    </row>
    <row r="163" spans="11:12" x14ac:dyDescent="0.25">
      <c r="K163" s="89" t="str">
        <f>+IFERROR(INDEX('Ofertas insignia'!$B$14:$Y$50,MATCH('SAIB Nacional'!$B163,'Ofertas insignia'!$B$14:$B$50,0),MATCH('SAIB Nacional'!$K$16,'Ofertas insignia'!$B$13:$Y$13,0)),"")</f>
        <v/>
      </c>
      <c r="L163" s="89" t="str">
        <f>+IFERROR(INDEX('Ofertas insignia'!$B$14:$Y$50,MATCH('SAIB Nacional'!$B163,'Ofertas insignia'!$B$14:$B$50,0),MATCH('SAIB Nacional'!$L$16,'Ofertas insignia'!$B$13:$Y$13,0)),"")</f>
        <v/>
      </c>
    </row>
    <row r="164" spans="11:12" x14ac:dyDescent="0.25">
      <c r="K164" s="89" t="str">
        <f>+IFERROR(INDEX('Ofertas insignia'!$B$14:$Y$50,MATCH('SAIB Nacional'!$B164,'Ofertas insignia'!$B$14:$B$50,0),MATCH('SAIB Nacional'!$K$16,'Ofertas insignia'!$B$13:$Y$13,0)),"")</f>
        <v/>
      </c>
      <c r="L164" s="89" t="str">
        <f>+IFERROR(INDEX('Ofertas insignia'!$B$14:$Y$50,MATCH('SAIB Nacional'!$B164,'Ofertas insignia'!$B$14:$B$50,0),MATCH('SAIB Nacional'!$L$16,'Ofertas insignia'!$B$13:$Y$13,0)),"")</f>
        <v/>
      </c>
    </row>
    <row r="165" spans="11:12" x14ac:dyDescent="0.25">
      <c r="K165" s="89" t="str">
        <f>+IFERROR(INDEX('Ofertas insignia'!$B$14:$Y$50,MATCH('SAIB Nacional'!$B165,'Ofertas insignia'!$B$14:$B$50,0),MATCH('SAIB Nacional'!$K$16,'Ofertas insignia'!$B$13:$Y$13,0)),"")</f>
        <v/>
      </c>
      <c r="L165" s="89" t="str">
        <f>+IFERROR(INDEX('Ofertas insignia'!$B$14:$Y$50,MATCH('SAIB Nacional'!$B165,'Ofertas insignia'!$B$14:$B$50,0),MATCH('SAIB Nacional'!$L$16,'Ofertas insignia'!$B$13:$Y$13,0)),"")</f>
        <v/>
      </c>
    </row>
    <row r="166" spans="11:12" x14ac:dyDescent="0.25">
      <c r="K166" s="89" t="str">
        <f>+IFERROR(INDEX('Ofertas insignia'!$B$14:$Y$50,MATCH('SAIB Nacional'!$B166,'Ofertas insignia'!$B$14:$B$50,0),MATCH('SAIB Nacional'!$K$16,'Ofertas insignia'!$B$13:$Y$13,0)),"")</f>
        <v/>
      </c>
      <c r="L166" s="89" t="str">
        <f>+IFERROR(INDEX('Ofertas insignia'!$B$14:$Y$50,MATCH('SAIB Nacional'!$B166,'Ofertas insignia'!$B$14:$B$50,0),MATCH('SAIB Nacional'!$L$16,'Ofertas insignia'!$B$13:$Y$13,0)),"")</f>
        <v/>
      </c>
    </row>
    <row r="167" spans="11:12" x14ac:dyDescent="0.25">
      <c r="K167" s="89" t="str">
        <f>+IFERROR(INDEX('Ofertas insignia'!$B$14:$Y$50,MATCH('SAIB Nacional'!$B167,'Ofertas insignia'!$B$14:$B$50,0),MATCH('SAIB Nacional'!$K$16,'Ofertas insignia'!$B$13:$Y$13,0)),"")</f>
        <v/>
      </c>
      <c r="L167" s="89" t="str">
        <f>+IFERROR(INDEX('Ofertas insignia'!$B$14:$Y$50,MATCH('SAIB Nacional'!$B167,'Ofertas insignia'!$B$14:$B$50,0),MATCH('SAIB Nacional'!$L$16,'Ofertas insignia'!$B$13:$Y$13,0)),"")</f>
        <v/>
      </c>
    </row>
    <row r="168" spans="11:12" x14ac:dyDescent="0.25">
      <c r="K168" s="89" t="str">
        <f>+IFERROR(INDEX('Ofertas insignia'!$B$14:$Y$50,MATCH('SAIB Nacional'!$B168,'Ofertas insignia'!$B$14:$B$50,0),MATCH('SAIB Nacional'!$K$16,'Ofertas insignia'!$B$13:$Y$13,0)),"")</f>
        <v/>
      </c>
      <c r="L168" s="89" t="str">
        <f>+IFERROR(INDEX('Ofertas insignia'!$B$14:$Y$50,MATCH('SAIB Nacional'!$B168,'Ofertas insignia'!$B$14:$B$50,0),MATCH('SAIB Nacional'!$L$16,'Ofertas insignia'!$B$13:$Y$13,0)),"")</f>
        <v/>
      </c>
    </row>
    <row r="169" spans="11:12" x14ac:dyDescent="0.25">
      <c r="K169" s="89" t="str">
        <f>+IFERROR(INDEX('Ofertas insignia'!$B$14:$Y$50,MATCH('SAIB Nacional'!$B169,'Ofertas insignia'!$B$14:$B$50,0),MATCH('SAIB Nacional'!$K$16,'Ofertas insignia'!$B$13:$Y$13,0)),"")</f>
        <v/>
      </c>
      <c r="L169" s="89" t="str">
        <f>+IFERROR(INDEX('Ofertas insignia'!$B$14:$Y$50,MATCH('SAIB Nacional'!$B169,'Ofertas insignia'!$B$14:$B$50,0),MATCH('SAIB Nacional'!$L$16,'Ofertas insignia'!$B$13:$Y$13,0)),"")</f>
        <v/>
      </c>
    </row>
    <row r="170" spans="11:12" x14ac:dyDescent="0.25">
      <c r="K170" s="89" t="str">
        <f>+IFERROR(INDEX('Ofertas insignia'!$B$14:$Y$50,MATCH('SAIB Nacional'!$B170,'Ofertas insignia'!$B$14:$B$50,0),MATCH('SAIB Nacional'!$K$16,'Ofertas insignia'!$B$13:$Y$13,0)),"")</f>
        <v/>
      </c>
      <c r="L170" s="89" t="str">
        <f>+IFERROR(INDEX('Ofertas insignia'!$B$14:$Y$50,MATCH('SAIB Nacional'!$B170,'Ofertas insignia'!$B$14:$B$50,0),MATCH('SAIB Nacional'!$L$16,'Ofertas insignia'!$B$13:$Y$13,0)),"")</f>
        <v/>
      </c>
    </row>
    <row r="171" spans="11:12" x14ac:dyDescent="0.25">
      <c r="K171" s="89" t="str">
        <f>+IFERROR(INDEX('Ofertas insignia'!$B$14:$Y$50,MATCH('SAIB Nacional'!$B171,'Ofertas insignia'!$B$14:$B$50,0),MATCH('SAIB Nacional'!$K$16,'Ofertas insignia'!$B$13:$Y$13,0)),"")</f>
        <v/>
      </c>
      <c r="L171" s="89" t="str">
        <f>+IFERROR(INDEX('Ofertas insignia'!$B$14:$Y$50,MATCH('SAIB Nacional'!$B171,'Ofertas insignia'!$B$14:$B$50,0),MATCH('SAIB Nacional'!$L$16,'Ofertas insignia'!$B$13:$Y$13,0)),"")</f>
        <v/>
      </c>
    </row>
    <row r="172" spans="11:12" x14ac:dyDescent="0.25">
      <c r="K172" s="89" t="str">
        <f>+IFERROR(INDEX('Ofertas insignia'!$B$14:$Y$50,MATCH('SAIB Nacional'!$B172,'Ofertas insignia'!$B$14:$B$50,0),MATCH('SAIB Nacional'!$K$16,'Ofertas insignia'!$B$13:$Y$13,0)),"")</f>
        <v/>
      </c>
      <c r="L172" s="89" t="str">
        <f>+IFERROR(INDEX('Ofertas insignia'!$B$14:$Y$50,MATCH('SAIB Nacional'!$B172,'Ofertas insignia'!$B$14:$B$50,0),MATCH('SAIB Nacional'!$L$16,'Ofertas insignia'!$B$13:$Y$13,0)),"")</f>
        <v/>
      </c>
    </row>
    <row r="173" spans="11:12" x14ac:dyDescent="0.25">
      <c r="K173" s="89" t="str">
        <f>+IFERROR(INDEX('Ofertas insignia'!$B$14:$Y$50,MATCH('SAIB Nacional'!$B173,'Ofertas insignia'!$B$14:$B$50,0),MATCH('SAIB Nacional'!$K$16,'Ofertas insignia'!$B$13:$Y$13,0)),"")</f>
        <v/>
      </c>
      <c r="L173" s="89" t="str">
        <f>+IFERROR(INDEX('Ofertas insignia'!$B$14:$Y$50,MATCH('SAIB Nacional'!$B173,'Ofertas insignia'!$B$14:$B$50,0),MATCH('SAIB Nacional'!$L$16,'Ofertas insignia'!$B$13:$Y$13,0)),"")</f>
        <v/>
      </c>
    </row>
    <row r="174" spans="11:12" x14ac:dyDescent="0.25">
      <c r="K174" s="89" t="str">
        <f>+IFERROR(INDEX('Ofertas insignia'!$B$14:$Y$50,MATCH('SAIB Nacional'!$B174,'Ofertas insignia'!$B$14:$B$50,0),MATCH('SAIB Nacional'!$K$16,'Ofertas insignia'!$B$13:$Y$13,0)),"")</f>
        <v/>
      </c>
      <c r="L174" s="89" t="str">
        <f>+IFERROR(INDEX('Ofertas insignia'!$B$14:$Y$50,MATCH('SAIB Nacional'!$B174,'Ofertas insignia'!$B$14:$B$50,0),MATCH('SAIB Nacional'!$L$16,'Ofertas insignia'!$B$13:$Y$13,0)),"")</f>
        <v/>
      </c>
    </row>
    <row r="175" spans="11:12" x14ac:dyDescent="0.25">
      <c r="K175" s="89" t="str">
        <f>+IFERROR(INDEX('Ofertas insignia'!$B$14:$Y$50,MATCH('SAIB Nacional'!$B175,'Ofertas insignia'!$B$14:$B$50,0),MATCH('SAIB Nacional'!$K$16,'Ofertas insignia'!$B$13:$Y$13,0)),"")</f>
        <v/>
      </c>
      <c r="L175" s="89" t="str">
        <f>+IFERROR(INDEX('Ofertas insignia'!$B$14:$Y$50,MATCH('SAIB Nacional'!$B175,'Ofertas insignia'!$B$14:$B$50,0),MATCH('SAIB Nacional'!$L$16,'Ofertas insignia'!$B$13:$Y$13,0)),"")</f>
        <v/>
      </c>
    </row>
    <row r="176" spans="11:12" x14ac:dyDescent="0.25">
      <c r="K176" s="89" t="str">
        <f>+IFERROR(INDEX('Ofertas insignia'!$B$14:$Y$50,MATCH('SAIB Nacional'!$B176,'Ofertas insignia'!$B$14:$B$50,0),MATCH('SAIB Nacional'!$K$16,'Ofertas insignia'!$B$13:$Y$13,0)),"")</f>
        <v/>
      </c>
      <c r="L176" s="89" t="str">
        <f>+IFERROR(INDEX('Ofertas insignia'!$B$14:$Y$50,MATCH('SAIB Nacional'!$B176,'Ofertas insignia'!$B$14:$B$50,0),MATCH('SAIB Nacional'!$L$16,'Ofertas insignia'!$B$13:$Y$13,0)),"")</f>
        <v/>
      </c>
    </row>
    <row r="177" spans="11:12" x14ac:dyDescent="0.25">
      <c r="K177" s="89" t="str">
        <f>+IFERROR(INDEX('Ofertas insignia'!$B$14:$Y$50,MATCH('SAIB Nacional'!$B177,'Ofertas insignia'!$B$14:$B$50,0),MATCH('SAIB Nacional'!$K$16,'Ofertas insignia'!$B$13:$Y$13,0)),"")</f>
        <v/>
      </c>
      <c r="L177" s="89" t="str">
        <f>+IFERROR(INDEX('Ofertas insignia'!$B$14:$Y$50,MATCH('SAIB Nacional'!$B177,'Ofertas insignia'!$B$14:$B$50,0),MATCH('SAIB Nacional'!$L$16,'Ofertas insignia'!$B$13:$Y$13,0)),"")</f>
        <v/>
      </c>
    </row>
    <row r="178" spans="11:12" x14ac:dyDescent="0.25">
      <c r="K178" s="89" t="str">
        <f>+IFERROR(INDEX('Ofertas insignia'!$B$14:$Y$50,MATCH('SAIB Nacional'!$B178,'Ofertas insignia'!$B$14:$B$50,0),MATCH('SAIB Nacional'!$K$16,'Ofertas insignia'!$B$13:$Y$13,0)),"")</f>
        <v/>
      </c>
      <c r="L178" s="89" t="str">
        <f>+IFERROR(INDEX('Ofertas insignia'!$B$14:$Y$50,MATCH('SAIB Nacional'!$B178,'Ofertas insignia'!$B$14:$B$50,0),MATCH('SAIB Nacional'!$L$16,'Ofertas insignia'!$B$13:$Y$13,0)),"")</f>
        <v/>
      </c>
    </row>
    <row r="179" spans="11:12" x14ac:dyDescent="0.25">
      <c r="K179" s="89" t="str">
        <f>+IFERROR(INDEX('Ofertas insignia'!$B$14:$Y$50,MATCH('SAIB Nacional'!$B179,'Ofertas insignia'!$B$14:$B$50,0),MATCH('SAIB Nacional'!$K$16,'Ofertas insignia'!$B$13:$Y$13,0)),"")</f>
        <v/>
      </c>
      <c r="L179" s="89" t="str">
        <f>+IFERROR(INDEX('Ofertas insignia'!$B$14:$Y$50,MATCH('SAIB Nacional'!$B179,'Ofertas insignia'!$B$14:$B$50,0),MATCH('SAIB Nacional'!$L$16,'Ofertas insignia'!$B$13:$Y$13,0)),"")</f>
        <v/>
      </c>
    </row>
    <row r="180" spans="11:12" x14ac:dyDescent="0.25">
      <c r="K180" s="89" t="str">
        <f>+IFERROR(INDEX('Ofertas insignia'!$B$14:$Y$50,MATCH('SAIB Nacional'!$B180,'Ofertas insignia'!$B$14:$B$50,0),MATCH('SAIB Nacional'!$K$16,'Ofertas insignia'!$B$13:$Y$13,0)),"")</f>
        <v/>
      </c>
      <c r="L180" s="89" t="str">
        <f>+IFERROR(INDEX('Ofertas insignia'!$B$14:$Y$50,MATCH('SAIB Nacional'!$B180,'Ofertas insignia'!$B$14:$B$50,0),MATCH('SAIB Nacional'!$L$16,'Ofertas insignia'!$B$13:$Y$13,0)),"")</f>
        <v/>
      </c>
    </row>
    <row r="181" spans="11:12" x14ac:dyDescent="0.25">
      <c r="K181" s="89" t="str">
        <f>+IFERROR(INDEX('Ofertas insignia'!$B$14:$Y$50,MATCH('SAIB Nacional'!$B181,'Ofertas insignia'!$B$14:$B$50,0),MATCH('SAIB Nacional'!$K$16,'Ofertas insignia'!$B$13:$Y$13,0)),"")</f>
        <v/>
      </c>
      <c r="L181" s="89" t="str">
        <f>+IFERROR(INDEX('Ofertas insignia'!$B$14:$Y$50,MATCH('SAIB Nacional'!$B181,'Ofertas insignia'!$B$14:$B$50,0),MATCH('SAIB Nacional'!$L$16,'Ofertas insignia'!$B$13:$Y$13,0)),"")</f>
        <v/>
      </c>
    </row>
    <row r="182" spans="11:12" x14ac:dyDescent="0.25">
      <c r="K182" s="89" t="str">
        <f>+IFERROR(INDEX('Ofertas insignia'!$B$14:$Y$50,MATCH('SAIB Nacional'!$B182,'Ofertas insignia'!$B$14:$B$50,0),MATCH('SAIB Nacional'!$K$16,'Ofertas insignia'!$B$13:$Y$13,0)),"")</f>
        <v/>
      </c>
      <c r="L182" s="89" t="str">
        <f>+IFERROR(INDEX('Ofertas insignia'!$B$14:$Y$50,MATCH('SAIB Nacional'!$B182,'Ofertas insignia'!$B$14:$B$50,0),MATCH('SAIB Nacional'!$L$16,'Ofertas insignia'!$B$13:$Y$13,0)),"")</f>
        <v/>
      </c>
    </row>
    <row r="183" spans="11:12" x14ac:dyDescent="0.25">
      <c r="K183" s="89" t="str">
        <f>+IFERROR(INDEX('Ofertas insignia'!$B$14:$Y$50,MATCH('SAIB Nacional'!$B183,'Ofertas insignia'!$B$14:$B$50,0),MATCH('SAIB Nacional'!$K$16,'Ofertas insignia'!$B$13:$Y$13,0)),"")</f>
        <v/>
      </c>
      <c r="L183" s="89" t="str">
        <f>+IFERROR(INDEX('Ofertas insignia'!$B$14:$Y$50,MATCH('SAIB Nacional'!$B183,'Ofertas insignia'!$B$14:$B$50,0),MATCH('SAIB Nacional'!$L$16,'Ofertas insignia'!$B$13:$Y$13,0)),"")</f>
        <v/>
      </c>
    </row>
    <row r="184" spans="11:12" x14ac:dyDescent="0.25">
      <c r="K184" s="89" t="str">
        <f>+IFERROR(INDEX('Ofertas insignia'!$B$14:$Y$50,MATCH('SAIB Nacional'!$B184,'Ofertas insignia'!$B$14:$B$50,0),MATCH('SAIB Nacional'!$K$16,'Ofertas insignia'!$B$13:$Y$13,0)),"")</f>
        <v/>
      </c>
      <c r="L184" s="89" t="str">
        <f>+IFERROR(INDEX('Ofertas insignia'!$B$14:$Y$50,MATCH('SAIB Nacional'!$B184,'Ofertas insignia'!$B$14:$B$50,0),MATCH('SAIB Nacional'!$L$16,'Ofertas insignia'!$B$13:$Y$13,0)),"")</f>
        <v/>
      </c>
    </row>
    <row r="185" spans="11:12" x14ac:dyDescent="0.25">
      <c r="K185" s="89" t="str">
        <f>+IFERROR(INDEX('Ofertas insignia'!$B$14:$Y$50,MATCH('SAIB Nacional'!$B185,'Ofertas insignia'!$B$14:$B$50,0),MATCH('SAIB Nacional'!$K$16,'Ofertas insignia'!$B$13:$Y$13,0)),"")</f>
        <v/>
      </c>
      <c r="L185" s="89" t="str">
        <f>+IFERROR(INDEX('Ofertas insignia'!$B$14:$Y$50,MATCH('SAIB Nacional'!$B185,'Ofertas insignia'!$B$14:$B$50,0),MATCH('SAIB Nacional'!$L$16,'Ofertas insignia'!$B$13:$Y$13,0)),"")</f>
        <v/>
      </c>
    </row>
    <row r="186" spans="11:12" x14ac:dyDescent="0.25">
      <c r="K186" s="89" t="str">
        <f>+IFERROR(INDEX('Ofertas insignia'!$B$14:$Y$50,MATCH('SAIB Nacional'!$B186,'Ofertas insignia'!$B$14:$B$50,0),MATCH('SAIB Nacional'!$K$16,'Ofertas insignia'!$B$13:$Y$13,0)),"")</f>
        <v/>
      </c>
      <c r="L186" s="89" t="str">
        <f>+IFERROR(INDEX('Ofertas insignia'!$B$14:$Y$50,MATCH('SAIB Nacional'!$B186,'Ofertas insignia'!$B$14:$B$50,0),MATCH('SAIB Nacional'!$L$16,'Ofertas insignia'!$B$13:$Y$13,0)),"")</f>
        <v/>
      </c>
    </row>
    <row r="187" spans="11:12" x14ac:dyDescent="0.25">
      <c r="K187" s="89" t="str">
        <f>+IFERROR(INDEX('Ofertas insignia'!$B$14:$Y$50,MATCH('SAIB Nacional'!$B187,'Ofertas insignia'!$B$14:$B$50,0),MATCH('SAIB Nacional'!$K$16,'Ofertas insignia'!$B$13:$Y$13,0)),"")</f>
        <v/>
      </c>
      <c r="L187" s="89" t="str">
        <f>+IFERROR(INDEX('Ofertas insignia'!$B$14:$Y$50,MATCH('SAIB Nacional'!$B187,'Ofertas insignia'!$B$14:$B$50,0),MATCH('SAIB Nacional'!$L$16,'Ofertas insignia'!$B$13:$Y$13,0)),"")</f>
        <v/>
      </c>
    </row>
    <row r="188" spans="11:12" x14ac:dyDescent="0.25">
      <c r="K188" s="89" t="str">
        <f>+IFERROR(INDEX('Ofertas insignia'!$B$14:$Y$50,MATCH('SAIB Nacional'!$B188,'Ofertas insignia'!$B$14:$B$50,0),MATCH('SAIB Nacional'!$K$16,'Ofertas insignia'!$B$13:$Y$13,0)),"")</f>
        <v/>
      </c>
      <c r="L188" s="89" t="str">
        <f>+IFERROR(INDEX('Ofertas insignia'!$B$14:$Y$50,MATCH('SAIB Nacional'!$B188,'Ofertas insignia'!$B$14:$B$50,0),MATCH('SAIB Nacional'!$L$16,'Ofertas insignia'!$B$13:$Y$13,0)),"")</f>
        <v/>
      </c>
    </row>
    <row r="189" spans="11:12" x14ac:dyDescent="0.25">
      <c r="K189" s="89" t="str">
        <f>+IFERROR(INDEX('Ofertas insignia'!$B$14:$Y$50,MATCH('SAIB Nacional'!$B189,'Ofertas insignia'!$B$14:$B$50,0),MATCH('SAIB Nacional'!$K$16,'Ofertas insignia'!$B$13:$Y$13,0)),"")</f>
        <v/>
      </c>
      <c r="L189" s="89" t="str">
        <f>+IFERROR(INDEX('Ofertas insignia'!$B$14:$Y$50,MATCH('SAIB Nacional'!$B189,'Ofertas insignia'!$B$14:$B$50,0),MATCH('SAIB Nacional'!$L$16,'Ofertas insignia'!$B$13:$Y$13,0)),"")</f>
        <v/>
      </c>
    </row>
    <row r="190" spans="11:12" x14ac:dyDescent="0.25">
      <c r="K190" s="89" t="str">
        <f>+IFERROR(INDEX('Ofertas insignia'!$B$14:$Y$50,MATCH('SAIB Nacional'!$B190,'Ofertas insignia'!$B$14:$B$50,0),MATCH('SAIB Nacional'!$K$16,'Ofertas insignia'!$B$13:$Y$13,0)),"")</f>
        <v/>
      </c>
      <c r="L190" s="89" t="str">
        <f>+IFERROR(INDEX('Ofertas insignia'!$B$14:$Y$50,MATCH('SAIB Nacional'!$B190,'Ofertas insignia'!$B$14:$B$50,0),MATCH('SAIB Nacional'!$L$16,'Ofertas insignia'!$B$13:$Y$13,0)),"")</f>
        <v/>
      </c>
    </row>
    <row r="191" spans="11:12" x14ac:dyDescent="0.25">
      <c r="K191" s="89" t="str">
        <f>+IFERROR(INDEX('Ofertas insignia'!$B$14:$Y$50,MATCH('SAIB Nacional'!$B191,'Ofertas insignia'!$B$14:$B$50,0),MATCH('SAIB Nacional'!$K$16,'Ofertas insignia'!$B$13:$Y$13,0)),"")</f>
        <v/>
      </c>
      <c r="L191" s="89" t="str">
        <f>+IFERROR(INDEX('Ofertas insignia'!$B$14:$Y$50,MATCH('SAIB Nacional'!$B191,'Ofertas insignia'!$B$14:$B$50,0),MATCH('SAIB Nacional'!$L$16,'Ofertas insignia'!$B$13:$Y$13,0)),"")</f>
        <v/>
      </c>
    </row>
    <row r="192" spans="11:12" x14ac:dyDescent="0.25">
      <c r="K192" s="89" t="str">
        <f>+IFERROR(INDEX('Ofertas insignia'!$B$14:$Y$50,MATCH('SAIB Nacional'!$B192,'Ofertas insignia'!$B$14:$B$50,0),MATCH('SAIB Nacional'!$K$16,'Ofertas insignia'!$B$13:$Y$13,0)),"")</f>
        <v/>
      </c>
      <c r="L192" s="89" t="str">
        <f>+IFERROR(INDEX('Ofertas insignia'!$B$14:$Y$50,MATCH('SAIB Nacional'!$B192,'Ofertas insignia'!$B$14:$B$50,0),MATCH('SAIB Nacional'!$L$16,'Ofertas insignia'!$B$13:$Y$13,0)),"")</f>
        <v/>
      </c>
    </row>
    <row r="193" spans="11:12" x14ac:dyDescent="0.25">
      <c r="K193" s="89" t="str">
        <f>+IFERROR(INDEX('Ofertas insignia'!$B$14:$Y$50,MATCH('SAIB Nacional'!$B193,'Ofertas insignia'!$B$14:$B$50,0),MATCH('SAIB Nacional'!$K$16,'Ofertas insignia'!$B$13:$Y$13,0)),"")</f>
        <v/>
      </c>
      <c r="L193" s="89" t="str">
        <f>+IFERROR(INDEX('Ofertas insignia'!$B$14:$Y$50,MATCH('SAIB Nacional'!$B193,'Ofertas insignia'!$B$14:$B$50,0),MATCH('SAIB Nacional'!$L$16,'Ofertas insignia'!$B$13:$Y$13,0)),"")</f>
        <v/>
      </c>
    </row>
    <row r="194" spans="11:12" x14ac:dyDescent="0.25">
      <c r="K194" s="89" t="str">
        <f>+IFERROR(INDEX('Ofertas insignia'!$B$14:$Y$50,MATCH('SAIB Nacional'!$B194,'Ofertas insignia'!$B$14:$B$50,0),MATCH('SAIB Nacional'!$K$16,'Ofertas insignia'!$B$13:$Y$13,0)),"")</f>
        <v/>
      </c>
      <c r="L194" s="89" t="str">
        <f>+IFERROR(INDEX('Ofertas insignia'!$B$14:$Y$50,MATCH('SAIB Nacional'!$B194,'Ofertas insignia'!$B$14:$B$50,0),MATCH('SAIB Nacional'!$L$16,'Ofertas insignia'!$B$13:$Y$13,0)),"")</f>
        <v/>
      </c>
    </row>
    <row r="195" spans="11:12" x14ac:dyDescent="0.25">
      <c r="K195" s="89" t="str">
        <f>+IFERROR(INDEX('Ofertas insignia'!$B$14:$Y$50,MATCH('SAIB Nacional'!$B195,'Ofertas insignia'!$B$14:$B$50,0),MATCH('SAIB Nacional'!$K$16,'Ofertas insignia'!$B$13:$Y$13,0)),"")</f>
        <v/>
      </c>
      <c r="L195" s="89" t="str">
        <f>+IFERROR(INDEX('Ofertas insignia'!$B$14:$Y$50,MATCH('SAIB Nacional'!$B195,'Ofertas insignia'!$B$14:$B$50,0),MATCH('SAIB Nacional'!$L$16,'Ofertas insignia'!$B$13:$Y$13,0)),"")</f>
        <v/>
      </c>
    </row>
    <row r="196" spans="11:12" x14ac:dyDescent="0.25">
      <c r="K196" s="89" t="str">
        <f>+IFERROR(INDEX('Ofertas insignia'!$B$14:$Y$50,MATCH('SAIB Nacional'!$B196,'Ofertas insignia'!$B$14:$B$50,0),MATCH('SAIB Nacional'!$K$16,'Ofertas insignia'!$B$13:$Y$13,0)),"")</f>
        <v/>
      </c>
      <c r="L196" s="89" t="str">
        <f>+IFERROR(INDEX('Ofertas insignia'!$B$14:$Y$50,MATCH('SAIB Nacional'!$B196,'Ofertas insignia'!$B$14:$B$50,0),MATCH('SAIB Nacional'!$L$16,'Ofertas insignia'!$B$13:$Y$13,0)),"")</f>
        <v/>
      </c>
    </row>
    <row r="197" spans="11:12" x14ac:dyDescent="0.25">
      <c r="K197" s="89" t="str">
        <f>+IFERROR(INDEX('Ofertas insignia'!$B$14:$Y$50,MATCH('SAIB Nacional'!$B197,'Ofertas insignia'!$B$14:$B$50,0),MATCH('SAIB Nacional'!$K$16,'Ofertas insignia'!$B$13:$Y$13,0)),"")</f>
        <v/>
      </c>
      <c r="L197" s="89" t="str">
        <f>+IFERROR(INDEX('Ofertas insignia'!$B$14:$Y$50,MATCH('SAIB Nacional'!$B197,'Ofertas insignia'!$B$14:$B$50,0),MATCH('SAIB Nacional'!$L$16,'Ofertas insignia'!$B$13:$Y$13,0)),"")</f>
        <v/>
      </c>
    </row>
    <row r="198" spans="11:12" x14ac:dyDescent="0.25">
      <c r="K198" s="89" t="str">
        <f>+IFERROR(INDEX('Ofertas insignia'!$B$14:$Y$50,MATCH('SAIB Nacional'!$B198,'Ofertas insignia'!$B$14:$B$50,0),MATCH('SAIB Nacional'!$K$16,'Ofertas insignia'!$B$13:$Y$13,0)),"")</f>
        <v/>
      </c>
      <c r="L198" s="89" t="str">
        <f>+IFERROR(INDEX('Ofertas insignia'!$B$14:$Y$50,MATCH('SAIB Nacional'!$B198,'Ofertas insignia'!$B$14:$B$50,0),MATCH('SAIB Nacional'!$L$16,'Ofertas insignia'!$B$13:$Y$13,0)),"")</f>
        <v/>
      </c>
    </row>
    <row r="199" spans="11:12" x14ac:dyDescent="0.25">
      <c r="K199" s="89" t="str">
        <f>+IFERROR(INDEX('Ofertas insignia'!$B$14:$Y$50,MATCH('SAIB Nacional'!$B199,'Ofertas insignia'!$B$14:$B$50,0),MATCH('SAIB Nacional'!$K$16,'Ofertas insignia'!$B$13:$Y$13,0)),"")</f>
        <v/>
      </c>
      <c r="L199" s="89" t="str">
        <f>+IFERROR(INDEX('Ofertas insignia'!$B$14:$Y$50,MATCH('SAIB Nacional'!$B199,'Ofertas insignia'!$B$14:$B$50,0),MATCH('SAIB Nacional'!$L$16,'Ofertas insignia'!$B$13:$Y$13,0)),"")</f>
        <v/>
      </c>
    </row>
    <row r="200" spans="11:12" x14ac:dyDescent="0.25">
      <c r="K200" s="89" t="str">
        <f>+IFERROR(INDEX('Ofertas insignia'!$B$14:$Y$50,MATCH('SAIB Nacional'!$B200,'Ofertas insignia'!$B$14:$B$50,0),MATCH('SAIB Nacional'!$K$16,'Ofertas insignia'!$B$13:$Y$13,0)),"")</f>
        <v/>
      </c>
      <c r="L200" s="89" t="str">
        <f>+IFERROR(INDEX('Ofertas insignia'!$B$14:$Y$50,MATCH('SAIB Nacional'!$B200,'Ofertas insignia'!$B$14:$B$50,0),MATCH('SAIB Nacional'!$L$16,'Ofertas insignia'!$B$13:$Y$13,0)),"")</f>
        <v/>
      </c>
    </row>
    <row r="201" spans="11:12" x14ac:dyDescent="0.25">
      <c r="K201" s="89" t="str">
        <f>+IFERROR(INDEX('Ofertas insignia'!$B$14:$Y$50,MATCH('SAIB Nacional'!$B201,'Ofertas insignia'!$B$14:$B$50,0),MATCH('SAIB Nacional'!$K$16,'Ofertas insignia'!$B$13:$Y$13,0)),"")</f>
        <v/>
      </c>
      <c r="L201" s="89" t="str">
        <f>+IFERROR(INDEX('Ofertas insignia'!$B$14:$Y$50,MATCH('SAIB Nacional'!$B201,'Ofertas insignia'!$B$14:$B$50,0),MATCH('SAIB Nacional'!$L$16,'Ofertas insignia'!$B$13:$Y$13,0)),"")</f>
        <v/>
      </c>
    </row>
    <row r="202" spans="11:12" x14ac:dyDescent="0.25">
      <c r="K202" s="89" t="str">
        <f>+IFERROR(INDEX('Ofertas insignia'!$B$14:$Y$50,MATCH('SAIB Nacional'!$B202,'Ofertas insignia'!$B$14:$B$50,0),MATCH('SAIB Nacional'!$K$16,'Ofertas insignia'!$B$13:$Y$13,0)),"")</f>
        <v/>
      </c>
      <c r="L202" s="89" t="str">
        <f>+IFERROR(INDEX('Ofertas insignia'!$B$14:$Y$50,MATCH('SAIB Nacional'!$B202,'Ofertas insignia'!$B$14:$B$50,0),MATCH('SAIB Nacional'!$L$16,'Ofertas insignia'!$B$13:$Y$13,0)),"")</f>
        <v/>
      </c>
    </row>
    <row r="203" spans="11:12" x14ac:dyDescent="0.25">
      <c r="K203" s="89" t="str">
        <f>+IFERROR(INDEX('Ofertas insignia'!$B$14:$Y$50,MATCH('SAIB Nacional'!$B203,'Ofertas insignia'!$B$14:$B$50,0),MATCH('SAIB Nacional'!$K$16,'Ofertas insignia'!$B$13:$Y$13,0)),"")</f>
        <v/>
      </c>
      <c r="L203" s="89" t="str">
        <f>+IFERROR(INDEX('Ofertas insignia'!$B$14:$Y$50,MATCH('SAIB Nacional'!$B203,'Ofertas insignia'!$B$14:$B$50,0),MATCH('SAIB Nacional'!$L$16,'Ofertas insignia'!$B$13:$Y$13,0)),"")</f>
        <v/>
      </c>
    </row>
    <row r="204" spans="11:12" x14ac:dyDescent="0.25">
      <c r="K204" s="89" t="str">
        <f>+IFERROR(INDEX('Ofertas insignia'!$B$14:$Y$50,MATCH('SAIB Nacional'!$B204,'Ofertas insignia'!$B$14:$B$50,0),MATCH('SAIB Nacional'!$K$16,'Ofertas insignia'!$B$13:$Y$13,0)),"")</f>
        <v/>
      </c>
      <c r="L204" s="89" t="str">
        <f>+IFERROR(INDEX('Ofertas insignia'!$B$14:$Y$50,MATCH('SAIB Nacional'!$B204,'Ofertas insignia'!$B$14:$B$50,0),MATCH('SAIB Nacional'!$L$16,'Ofertas insignia'!$B$13:$Y$13,0)),"")</f>
        <v/>
      </c>
    </row>
    <row r="205" spans="11:12" x14ac:dyDescent="0.25">
      <c r="K205" s="89" t="str">
        <f>+IFERROR(INDEX('Ofertas insignia'!$B$14:$Y$50,MATCH('SAIB Nacional'!$B205,'Ofertas insignia'!$B$14:$B$50,0),MATCH('SAIB Nacional'!$K$16,'Ofertas insignia'!$B$13:$Y$13,0)),"")</f>
        <v/>
      </c>
      <c r="L205" s="89" t="str">
        <f>+IFERROR(INDEX('Ofertas insignia'!$B$14:$Y$50,MATCH('SAIB Nacional'!$B205,'Ofertas insignia'!$B$14:$B$50,0),MATCH('SAIB Nacional'!$L$16,'Ofertas insignia'!$B$13:$Y$13,0)),"")</f>
        <v/>
      </c>
    </row>
    <row r="206" spans="11:12" x14ac:dyDescent="0.25">
      <c r="K206" s="89" t="str">
        <f>+IFERROR(INDEX('Ofertas insignia'!$B$14:$Y$50,MATCH('SAIB Nacional'!$B206,'Ofertas insignia'!$B$14:$B$50,0),MATCH('SAIB Nacional'!$K$16,'Ofertas insignia'!$B$13:$Y$13,0)),"")</f>
        <v/>
      </c>
      <c r="L206" s="89" t="str">
        <f>+IFERROR(INDEX('Ofertas insignia'!$B$14:$Y$50,MATCH('SAIB Nacional'!$B206,'Ofertas insignia'!$B$14:$B$50,0),MATCH('SAIB Nacional'!$L$16,'Ofertas insignia'!$B$13:$Y$13,0)),"")</f>
        <v/>
      </c>
    </row>
    <row r="207" spans="11:12" x14ac:dyDescent="0.25">
      <c r="K207" s="89" t="str">
        <f>+IFERROR(INDEX('Ofertas insignia'!$B$14:$Y$50,MATCH('SAIB Nacional'!$B207,'Ofertas insignia'!$B$14:$B$50,0),MATCH('SAIB Nacional'!$K$16,'Ofertas insignia'!$B$13:$Y$13,0)),"")</f>
        <v/>
      </c>
      <c r="L207" s="89" t="str">
        <f>+IFERROR(INDEX('Ofertas insignia'!$B$14:$Y$50,MATCH('SAIB Nacional'!$B207,'Ofertas insignia'!$B$14:$B$50,0),MATCH('SAIB Nacional'!$L$16,'Ofertas insignia'!$B$13:$Y$13,0)),"")</f>
        <v/>
      </c>
    </row>
    <row r="208" spans="11:12" x14ac:dyDescent="0.25">
      <c r="K208" s="89" t="str">
        <f>+IFERROR(INDEX('Ofertas insignia'!$B$14:$Y$50,MATCH('SAIB Nacional'!$B208,'Ofertas insignia'!$B$14:$B$50,0),MATCH('SAIB Nacional'!$K$16,'Ofertas insignia'!$B$13:$Y$13,0)),"")</f>
        <v/>
      </c>
      <c r="L208" s="89" t="str">
        <f>+IFERROR(INDEX('Ofertas insignia'!$B$14:$Y$50,MATCH('SAIB Nacional'!$B208,'Ofertas insignia'!$B$14:$B$50,0),MATCH('SAIB Nacional'!$L$16,'Ofertas insignia'!$B$13:$Y$13,0)),"")</f>
        <v/>
      </c>
    </row>
    <row r="209" spans="11:12" x14ac:dyDescent="0.25">
      <c r="K209" s="89" t="str">
        <f>+IFERROR(INDEX('Ofertas insignia'!$B$14:$Y$50,MATCH('SAIB Nacional'!$B209,'Ofertas insignia'!$B$14:$B$50,0),MATCH('SAIB Nacional'!$K$16,'Ofertas insignia'!$B$13:$Y$13,0)),"")</f>
        <v/>
      </c>
      <c r="L209" s="89" t="str">
        <f>+IFERROR(INDEX('Ofertas insignia'!$B$14:$Y$50,MATCH('SAIB Nacional'!$B209,'Ofertas insignia'!$B$14:$B$50,0),MATCH('SAIB Nacional'!$L$16,'Ofertas insignia'!$B$13:$Y$13,0)),"")</f>
        <v/>
      </c>
    </row>
    <row r="210" spans="11:12" x14ac:dyDescent="0.25">
      <c r="K210" s="89" t="str">
        <f>+IFERROR(INDEX('Ofertas insignia'!$B$14:$Y$50,MATCH('SAIB Nacional'!$B210,'Ofertas insignia'!$B$14:$B$50,0),MATCH('SAIB Nacional'!$K$16,'Ofertas insignia'!$B$13:$Y$13,0)),"")</f>
        <v/>
      </c>
      <c r="L210" s="89" t="str">
        <f>+IFERROR(INDEX('Ofertas insignia'!$B$14:$Y$50,MATCH('SAIB Nacional'!$B210,'Ofertas insignia'!$B$14:$B$50,0),MATCH('SAIB Nacional'!$L$16,'Ofertas insignia'!$B$13:$Y$13,0)),"")</f>
        <v/>
      </c>
    </row>
    <row r="211" spans="11:12" x14ac:dyDescent="0.25">
      <c r="K211" s="89" t="str">
        <f>+IFERROR(INDEX('Ofertas insignia'!$B$14:$Y$50,MATCH('SAIB Nacional'!$B211,'Ofertas insignia'!$B$14:$B$50,0),MATCH('SAIB Nacional'!$K$16,'Ofertas insignia'!$B$13:$Y$13,0)),"")</f>
        <v/>
      </c>
      <c r="L211" s="89" t="str">
        <f>+IFERROR(INDEX('Ofertas insignia'!$B$14:$Y$50,MATCH('SAIB Nacional'!$B211,'Ofertas insignia'!$B$14:$B$50,0),MATCH('SAIB Nacional'!$L$16,'Ofertas insignia'!$B$13:$Y$13,0)),"")</f>
        <v/>
      </c>
    </row>
  </sheetData>
  <mergeCells count="4">
    <mergeCell ref="B8:C8"/>
    <mergeCell ref="B9:C9"/>
    <mergeCell ref="E8:F8"/>
    <mergeCell ref="E9:F9"/>
  </mergeCells>
  <conditionalFormatting sqref="C12">
    <cfRule type="containsText" dxfId="59" priority="3" operator="containsText" text="NO APLICA">
      <formula>NOT(ISERROR(SEARCH("NO APLICA",C12)))</formula>
    </cfRule>
  </conditionalFormatting>
  <conditionalFormatting sqref="F12">
    <cfRule type="containsText" dxfId="58"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70A7E3-7BD3-4452-8302-B98563755965}">
          <x14:formula1>
            <xm:f>'Consolidado Resultados'!$B$14:$B$19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E50-C500-4552-ADFE-3E0004244039}">
  <sheetPr>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84</v>
      </c>
    </row>
    <row r="3" spans="1:14" x14ac:dyDescent="0.25">
      <c r="B3" s="14" t="s">
        <v>46</v>
      </c>
      <c r="C3" s="83" t="s">
        <v>51</v>
      </c>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0.154</v>
      </c>
      <c r="C12" s="9" t="str">
        <f>+IF(B12&lt;0,"No","Sí")</f>
        <v>Sí</v>
      </c>
      <c r="D12" s="3"/>
      <c r="E12" s="39">
        <f>INDEX($B$17:$L$66,MATCH($E$9,$B$17:$B$66,0),MATCH($E$11,$B$16:$L$16,0))</f>
        <v>0.22</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Resultados'!$A$8:$L$705,MATCH('SAIB Regional'!$M17,'Consolidado Resultados'!$L$8:$L$705,0),3)=0,"",INDEX('Consolidado Resultados'!$A$8:$L$705,MATCH('SAIB Regional'!$M17,'Consolidado Resultados'!$L$8:$L$705,0),3))</f>
        <v>5000</v>
      </c>
      <c r="D17" s="4">
        <f>IF(INDEX('Consolidado Resultados'!$A$8:$L$705,MATCH('SAIB Regional'!$M17,'Consolidado Resultados'!$L$8:$L$705,0),3)=0,"",INDEX('Consolidado Resultados'!$A$8:$L$705,MATCH('SAIB Regional'!$M17,'Consolidado Resultados'!$L$8:$L$705,0),4))</f>
        <v>20000</v>
      </c>
      <c r="E17" s="4">
        <f>IF(INDEX('Consolidado Resultados'!$A$8:$L$705,MATCH('SAIB Regional'!$M17,'Consolidado Resultados'!$L$8:$L$705,0),3)=0,"",INDEX('Consolidado Resultados'!$A$8:$L$705,MATCH('SAIB Regional'!$M17,'Consolidado Resultados'!$L$8:$L$705,0),5))</f>
        <v>25000</v>
      </c>
      <c r="F17" s="4">
        <f>IF(INDEX('Consolidado Resultados'!$A$8:$L$705,MATCH('SAIB Regional'!$M17,'Consolidado Resultados'!$L$8:$L$705,0),3)=0,"",INDEX('Consolidado Resultados'!$A$8:$L$705,MATCH('SAIB Regional'!$M17,'Consolidado Resultados'!$L$8:$L$705,0),6))</f>
        <v>1000</v>
      </c>
      <c r="G17" s="4">
        <f>IF(INDEX('Consolidado Resultados'!$A$8:$L$705,MATCH('SAIB Regional'!$M17,'Consolidado Resultados'!$L$8:$L$705,0),3)=0,"",INDEX('Consolidado Resultados'!$A$8:$L$705,MATCH('SAIB Regional'!$M17,'Consolidado Resultados'!$L$8:$L$705,0),7))</f>
        <v>10000</v>
      </c>
      <c r="H17" s="4">
        <f>IF(INDEX('Consolidado Resultados'!$A$8:$L$705,MATCH('SAIB Regional'!$M17,'Consolidado Resultados'!$L$8:$L$705,0),3)=0,"",INDEX('Consolidado Resultados'!$A$8:$L$705,MATCH('SAIB Regional'!$M17,'Consolidado Resultados'!$L$8:$L$705,0),8))</f>
        <v>20000</v>
      </c>
      <c r="I17" s="97">
        <f>IF(INDEX('Consolidado Resultados'!$A$8:$L$705,MATCH('SAIB Regional'!$M17,'Consolidado Resultados'!$L$8:$L$705,0),3)=0,"",INDEX('Consolidado Resultados'!$A$8:$L$705,MATCH('SAIB Regional'!$M17,'Consolidado Resultados'!$L$8:$L$705,0),9))</f>
        <v>0.26</v>
      </c>
      <c r="J17" s="97">
        <f>IF(INDEX('Consolidado Resultados'!$A$8:$L$705,MATCH('SAIB Regional'!$M17,'Consolidado Resultados'!$L$8:$L$705,0),3)=0,"",INDEX('Consolidado Resultados'!$A$8:$L$705,MATCH('SAIB Regional'!$M17,'Consolidado Resultados'!$L$8:$L$705,0),10))</f>
        <v>0.22</v>
      </c>
      <c r="K17" s="3">
        <f>+IFERROR(INDEX('Ofertas insignia'!$B$14:$Y$50,MATCH('SAIB Regional'!$B17,'Ofertas insignia'!$B$14:$B$50,0),MATCH('SAIB Regional'!$K$16,'Ofertas insignia'!$B$13:$Y$13,0)),"")</f>
        <v>3</v>
      </c>
      <c r="L17" s="3">
        <f>+IFERROR(INDEX('Ofertas insignia'!$B$14:$Y$50,MATCH('SAIB Regional'!$B17,'Ofertas insignia'!$B$14:$B$50,0),MATCH('SAIB Regional'!$L$16,'Ofertas insignia'!$B$13:$Y$13,0)),"")</f>
        <v>1</v>
      </c>
      <c r="M17" s="71" t="str">
        <f>$B17&amp;$C$3</f>
        <v>Oferta 1SAIB Regional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Resultados'!$A$8:$L$705,MATCH('SAIB Regional'!$M18,'Consolidado Resultados'!$L$8:$L$705,0),3)=0,"",INDEX('Consolidado Resultados'!$A$8:$L$705,MATCH('SAIB Regional'!$M18,'Consolidado Resultados'!$L$8:$L$705,0),3))</f>
        <v>5001.5</v>
      </c>
      <c r="D18" s="4">
        <f>IF(INDEX('Consolidado Resultados'!$A$8:$L$705,MATCH('SAIB Regional'!$M18,'Consolidado Resultados'!$L$8:$L$705,0),3)=0,"",INDEX('Consolidado Resultados'!$A$8:$L$705,MATCH('SAIB Regional'!$M18,'Consolidado Resultados'!$L$8:$L$705,0),4))</f>
        <v>20001.5</v>
      </c>
      <c r="E18" s="4">
        <f>IF(INDEX('Consolidado Resultados'!$A$8:$L$705,MATCH('SAIB Regional'!$M18,'Consolidado Resultados'!$L$8:$L$705,0),3)=0,"",INDEX('Consolidado Resultados'!$A$8:$L$705,MATCH('SAIB Regional'!$M18,'Consolidado Resultados'!$L$8:$L$705,0),5))</f>
        <v>25001.5</v>
      </c>
      <c r="F18" s="4">
        <f>IF(INDEX('Consolidado Resultados'!$A$8:$L$705,MATCH('SAIB Regional'!$M18,'Consolidado Resultados'!$L$8:$L$705,0),3)=0,"",INDEX('Consolidado Resultados'!$A$8:$L$705,MATCH('SAIB Regional'!$M18,'Consolidado Resultados'!$L$8:$L$705,0),6))</f>
        <v>1001.5</v>
      </c>
      <c r="G18" s="4">
        <f>IF(INDEX('Consolidado Resultados'!$A$8:$L$705,MATCH('SAIB Regional'!$M18,'Consolidado Resultados'!$L$8:$L$705,0),3)=0,"",INDEX('Consolidado Resultados'!$A$8:$L$705,MATCH('SAIB Regional'!$M18,'Consolidado Resultados'!$L$8:$L$705,0),7))</f>
        <v>10001.5</v>
      </c>
      <c r="H18" s="4">
        <f>IF(INDEX('Consolidado Resultados'!$A$8:$L$705,MATCH('SAIB Regional'!$M18,'Consolidado Resultados'!$L$8:$L$705,0),3)=0,"",INDEX('Consolidado Resultados'!$A$8:$L$705,MATCH('SAIB Regional'!$M18,'Consolidado Resultados'!$L$8:$L$705,0),8))</f>
        <v>20001.5</v>
      </c>
      <c r="I18" s="97">
        <f>IF(INDEX('Consolidado Resultados'!$A$8:$L$705,MATCH('SAIB Regional'!$M18,'Consolidado Resultados'!$L$8:$L$705,0),3)=0,"",INDEX('Consolidado Resultados'!$A$8:$L$705,MATCH('SAIB Regional'!$M18,'Consolidado Resultados'!$L$8:$L$705,0),9))</f>
        <v>2.0800000000000003E-2</v>
      </c>
      <c r="J18" s="97">
        <f>IF(INDEX('Consolidado Resultados'!$A$8:$L$705,MATCH('SAIB Regional'!$M18,'Consolidado Resultados'!$L$8:$L$705,0),3)=0,"",INDEX('Consolidado Resultados'!$A$8:$L$705,MATCH('SAIB Regional'!$M18,'Consolidado Resultados'!$L$8:$L$705,0),10))</f>
        <v>1.8720000000000004E-2</v>
      </c>
      <c r="K18" s="3">
        <f>+IFERROR(INDEX('Ofertas insignia'!$B$14:$Y$50,MATCH('SAIB Regional'!$B18,'Ofertas insignia'!$B$14:$B$50,0),MATCH('SAIB Regional'!$K$16,'Ofertas insignia'!$B$13:$Y$13,0)),"")</f>
        <v>4</v>
      </c>
      <c r="L18" s="3">
        <f>+IFERROR(INDEX('Ofertas insignia'!$B$14:$Y$50,MATCH('SAIB Regional'!$B18,'Ofertas insignia'!$B$14:$B$50,0),MATCH('SAIB Regional'!$L$16,'Ofertas insignia'!$B$13:$Y$13,0)),"")</f>
        <v>2</v>
      </c>
      <c r="M18" s="71" t="str">
        <f t="shared" ref="M18:M66" si="0">$B18&amp;$C$3</f>
        <v>Oferta 2SAIB Regional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Resultados'!$A$8:$L$705,MATCH('SAIB Regional'!$M19,'Consolidado Resultados'!$L$8:$L$705,0),3)=0,"",INDEX('Consolidado Resultados'!$A$8:$L$705,MATCH('SAIB Regional'!$M19,'Consolidado Resultados'!$L$8:$L$705,0),3))</f>
        <v>8502.5499999999993</v>
      </c>
      <c r="D19" s="4">
        <f>IF(INDEX('Consolidado Resultados'!$A$8:$L$705,MATCH('SAIB Regional'!$M19,'Consolidado Resultados'!$L$8:$L$705,0),3)=0,"",INDEX('Consolidado Resultados'!$A$8:$L$705,MATCH('SAIB Regional'!$M19,'Consolidado Resultados'!$L$8:$L$705,0),4))</f>
        <v>34002.549999999996</v>
      </c>
      <c r="E19" s="4">
        <f>IF(INDEX('Consolidado Resultados'!$A$8:$L$705,MATCH('SAIB Regional'!$M19,'Consolidado Resultados'!$L$8:$L$705,0),3)=0,"",INDEX('Consolidado Resultados'!$A$8:$L$705,MATCH('SAIB Regional'!$M19,'Consolidado Resultados'!$L$8:$L$705,0),5))</f>
        <v>42502.549999999996</v>
      </c>
      <c r="F19" s="4">
        <f>IF(INDEX('Consolidado Resultados'!$A$8:$L$705,MATCH('SAIB Regional'!$M19,'Consolidado Resultados'!$L$8:$L$705,0),3)=0,"",INDEX('Consolidado Resultados'!$A$8:$L$705,MATCH('SAIB Regional'!$M19,'Consolidado Resultados'!$L$8:$L$705,0),6))</f>
        <v>1702.55</v>
      </c>
      <c r="G19" s="4">
        <f>IF(INDEX('Consolidado Resultados'!$A$8:$L$705,MATCH('SAIB Regional'!$M19,'Consolidado Resultados'!$L$8:$L$705,0),3)=0,"",INDEX('Consolidado Resultados'!$A$8:$L$705,MATCH('SAIB Regional'!$M19,'Consolidado Resultados'!$L$8:$L$705,0),7))</f>
        <v>17002.55</v>
      </c>
      <c r="H19" s="4">
        <f>IF(INDEX('Consolidado Resultados'!$A$8:$L$705,MATCH('SAIB Regional'!$M19,'Consolidado Resultados'!$L$8:$L$705,0),3)=0,"",INDEX('Consolidado Resultados'!$A$8:$L$705,MATCH('SAIB Regional'!$M19,'Consolidado Resultados'!$L$8:$L$705,0),8))</f>
        <v>34002.549999999996</v>
      </c>
      <c r="I19" s="97">
        <f>IF(INDEX('Consolidado Resultados'!$A$8:$L$705,MATCH('SAIB Regional'!$M19,'Consolidado Resultados'!$L$8:$L$705,0),3)=0,"",INDEX('Consolidado Resultados'!$A$8:$L$705,MATCH('SAIB Regional'!$M19,'Consolidado Resultados'!$L$8:$L$705,0),9))</f>
        <v>0.182</v>
      </c>
      <c r="J19" s="97">
        <f>IF(INDEX('Consolidado Resultados'!$A$8:$L$705,MATCH('SAIB Regional'!$M19,'Consolidado Resultados'!$L$8:$L$705,0),3)=0,"",INDEX('Consolidado Resultados'!$A$8:$L$705,MATCH('SAIB Regional'!$M19,'Consolidado Resultados'!$L$8:$L$705,0),10))</f>
        <v>0.154</v>
      </c>
      <c r="K19" s="3">
        <f>+IFERROR(INDEX('Ofertas insignia'!$B$14:$Y$50,MATCH('SAIB Regional'!$B19,'Ofertas insignia'!$B$14:$B$50,0),MATCH('SAIB Regional'!$K$16,'Ofertas insignia'!$B$13:$Y$13,0)),"")</f>
        <v>1</v>
      </c>
      <c r="L19" s="3">
        <f>+IFERROR(INDEX('Ofertas insignia'!$B$14:$Y$50,MATCH('SAIB Regional'!$B19,'Ofertas insignia'!$B$14:$B$50,0),MATCH('SAIB Regional'!$L$16,'Ofertas insignia'!$B$13:$Y$13,0)),"")</f>
        <v>4</v>
      </c>
      <c r="M19" s="71" t="str">
        <f t="shared" si="0"/>
        <v>Oferta 3SAIB Regional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Resultados'!$A$8:$L$705,MATCH('SAIB Regional'!$M20,'Consolidado Resultados'!$L$8:$L$705,0),3)=0,"",INDEX('Consolidado Resultados'!$A$8:$L$705,MATCH('SAIB Regional'!$M20,'Consolidado Resultados'!$L$8:$L$705,0),3))</f>
        <v>145000</v>
      </c>
      <c r="D20" s="4">
        <f>IF(INDEX('Consolidado Resultados'!$A$8:$L$705,MATCH('SAIB Regional'!$M20,'Consolidado Resultados'!$L$8:$L$705,0),3)=0,"",INDEX('Consolidado Resultados'!$A$8:$L$705,MATCH('SAIB Regional'!$M20,'Consolidado Resultados'!$L$8:$L$705,0),4))</f>
        <v>15000</v>
      </c>
      <c r="E20" s="4">
        <f>IF(INDEX('Consolidado Resultados'!$A$8:$L$705,MATCH('SAIB Regional'!$M20,'Consolidado Resultados'!$L$8:$L$705,0),3)=0,"",INDEX('Consolidado Resultados'!$A$8:$L$705,MATCH('SAIB Regional'!$M20,'Consolidado Resultados'!$L$8:$L$705,0),5))</f>
        <v>5000</v>
      </c>
      <c r="F20" s="4">
        <f>IF(INDEX('Consolidado Resultados'!$A$8:$L$705,MATCH('SAIB Regional'!$M20,'Consolidado Resultados'!$L$8:$L$705,0),3)=0,"",INDEX('Consolidado Resultados'!$A$8:$L$705,MATCH('SAIB Regional'!$M20,'Consolidado Resultados'!$L$8:$L$705,0),6))</f>
        <v>100</v>
      </c>
      <c r="G20" s="4">
        <f>IF(INDEX('Consolidado Resultados'!$A$8:$L$705,MATCH('SAIB Regional'!$M20,'Consolidado Resultados'!$L$8:$L$705,0),3)=0,"",INDEX('Consolidado Resultados'!$A$8:$L$705,MATCH('SAIB Regional'!$M20,'Consolidado Resultados'!$L$8:$L$705,0),7))</f>
        <v>1400</v>
      </c>
      <c r="H20" s="4">
        <f>IF(INDEX('Consolidado Resultados'!$A$8:$L$705,MATCH('SAIB Regional'!$M20,'Consolidado Resultados'!$L$8:$L$705,0),3)=0,"",INDEX('Consolidado Resultados'!$A$8:$L$705,MATCH('SAIB Regional'!$M20,'Consolidado Resultados'!$L$8:$L$705,0),8))</f>
        <v>6500</v>
      </c>
      <c r="I20" s="97">
        <f>IF(INDEX('Consolidado Resultados'!$A$8:$L$705,MATCH('SAIB Regional'!$M20,'Consolidado Resultados'!$L$8:$L$705,0),3)=0,"",INDEX('Consolidado Resultados'!$A$8:$L$705,MATCH('SAIB Regional'!$M20,'Consolidado Resultados'!$L$8:$L$705,0),9))</f>
        <v>0.4</v>
      </c>
      <c r="J20" s="97">
        <f>IF(INDEX('Consolidado Resultados'!$A$8:$L$705,MATCH('SAIB Regional'!$M20,'Consolidado Resultados'!$L$8:$L$705,0),3)=0,"",INDEX('Consolidado Resultados'!$A$8:$L$705,MATCH('SAIB Regional'!$M20,'Consolidado Resultados'!$L$8:$L$705,0),10))</f>
        <v>0.32</v>
      </c>
      <c r="K20" s="3">
        <f>+IFERROR(INDEX('Ofertas insignia'!$B$14:$Y$50,MATCH('SAIB Regional'!$B20,'Ofertas insignia'!$B$14:$B$50,0),MATCH('SAIB Regional'!$K$16,'Ofertas insignia'!$B$13:$Y$13,0)),"")</f>
        <v>2</v>
      </c>
      <c r="L20" s="3">
        <f>+IFERROR(INDEX('Ofertas insignia'!$B$14:$Y$50,MATCH('SAIB Regional'!$B20,'Ofertas insignia'!$B$14:$B$50,0),MATCH('SAIB Regional'!$L$16,'Ofertas insignia'!$B$13:$Y$13,0)),"")</f>
        <v>3</v>
      </c>
      <c r="M20" s="71" t="str">
        <f t="shared" si="0"/>
        <v>Oferta 4SAIB Regional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Resultados'!$A$8:$L$705,MATCH('SAIB Regional'!$M21,'Consolidado Resultados'!$L$8:$L$705,0),3)=0,"",INDEX('Consolidado Resultados'!$A$8:$L$705,MATCH('SAIB Regional'!$M21,'Consolidado Resultados'!$L$8:$L$705,0),3))</f>
        <v/>
      </c>
      <c r="D21" s="4" t="str">
        <f>IF(INDEX('Consolidado Resultados'!$A$8:$L$705,MATCH('SAIB Regional'!$M21,'Consolidado Resultados'!$L$8:$L$705,0),3)=0,"",INDEX('Consolidado Resultados'!$A$8:$L$705,MATCH('SAIB Regional'!$M21,'Consolidado Resultados'!$L$8:$L$705,0),4))</f>
        <v/>
      </c>
      <c r="E21" s="4" t="str">
        <f>IF(INDEX('Consolidado Resultados'!$A$8:$L$705,MATCH('SAIB Regional'!$M21,'Consolidado Resultados'!$L$8:$L$705,0),3)=0,"",INDEX('Consolidado Resultados'!$A$8:$L$705,MATCH('SAIB Regional'!$M21,'Consolidado Resultados'!$L$8:$L$705,0),5))</f>
        <v/>
      </c>
      <c r="F21" s="4" t="str">
        <f>IF(INDEX('Consolidado Resultados'!$A$8:$L$705,MATCH('SAIB Regional'!$M21,'Consolidado Resultados'!$L$8:$L$705,0),3)=0,"",INDEX('Consolidado Resultados'!$A$8:$L$705,MATCH('SAIB Regional'!$M21,'Consolidado Resultados'!$L$8:$L$705,0),6))</f>
        <v/>
      </c>
      <c r="G21" s="4" t="str">
        <f>IF(INDEX('Consolidado Resultados'!$A$8:$L$705,MATCH('SAIB Regional'!$M21,'Consolidado Resultados'!$L$8:$L$705,0),3)=0,"",INDEX('Consolidado Resultados'!$A$8:$L$705,MATCH('SAIB Regional'!$M21,'Consolidado Resultados'!$L$8:$L$705,0),7))</f>
        <v/>
      </c>
      <c r="H21" s="4" t="str">
        <f>IF(INDEX('Consolidado Resultados'!$A$8:$L$705,MATCH('SAIB Regional'!$M21,'Consolidado Resultados'!$L$8:$L$705,0),3)=0,"",INDEX('Consolidado Resultados'!$A$8:$L$705,MATCH('SAIB Regional'!$M21,'Consolidado Resultados'!$L$8:$L$705,0),8))</f>
        <v/>
      </c>
      <c r="I21" s="97" t="str">
        <f>IF(INDEX('Consolidado Resultados'!$A$8:$L$705,MATCH('SAIB Regional'!$M21,'Consolidado Resultados'!$L$8:$L$705,0),3)=0,"",INDEX('Consolidado Resultados'!$A$8:$L$705,MATCH('SAIB Regional'!$M21,'Consolidado Resultados'!$L$8:$L$705,0),9))</f>
        <v/>
      </c>
      <c r="J21" s="97" t="str">
        <f>IF(INDEX('Consolidado Resultados'!$A$8:$L$705,MATCH('SAIB Regional'!$M21,'Consolidado Resultados'!$L$8:$L$705,0),3)=0,"",INDEX('Consolidado Resultados'!$A$8:$L$705,MATCH('SAIB Regional'!$M21,'Consolidado Resultados'!$L$8:$L$705,0),10))</f>
        <v/>
      </c>
      <c r="K21" s="3" t="str">
        <f>+IFERROR(INDEX('Ofertas insignia'!$B$14:$Y$50,MATCH('SAIB Regional'!$B21,'Ofertas insignia'!$B$14:$B$50,0),MATCH('SAIB Regional'!$K$16,'Ofertas insignia'!$B$13:$Y$13,0)),"")</f>
        <v/>
      </c>
      <c r="L21" s="3" t="str">
        <f>+IFERROR(INDEX('Ofertas insignia'!$B$14:$Y$50,MATCH('SAIB Regional'!$B21,'Ofertas insignia'!$B$14:$B$50,0),MATCH('SAIB Regional'!$L$16,'Ofertas insignia'!$B$13:$Y$13,0)),"")</f>
        <v/>
      </c>
      <c r="M21" s="71" t="str">
        <f t="shared" si="0"/>
        <v>SAIB Regional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Resultados'!$A$8:$L$705,MATCH('SAIB Regional'!$M22,'Consolidado Resultados'!$L$8:$L$705,0),3)=0,"",INDEX('Consolidado Resultados'!$A$8:$L$705,MATCH('SAIB Regional'!$M22,'Consolidado Resultados'!$L$8:$L$705,0),3))</f>
        <v/>
      </c>
      <c r="D22" s="4" t="str">
        <f>IF(INDEX('Consolidado Resultados'!$A$8:$L$705,MATCH('SAIB Regional'!$M22,'Consolidado Resultados'!$L$8:$L$705,0),3)=0,"",INDEX('Consolidado Resultados'!$A$8:$L$705,MATCH('SAIB Regional'!$M22,'Consolidado Resultados'!$L$8:$L$705,0),4))</f>
        <v/>
      </c>
      <c r="E22" s="4" t="str">
        <f>IF(INDEX('Consolidado Resultados'!$A$8:$L$705,MATCH('SAIB Regional'!$M22,'Consolidado Resultados'!$L$8:$L$705,0),3)=0,"",INDEX('Consolidado Resultados'!$A$8:$L$705,MATCH('SAIB Regional'!$M22,'Consolidado Resultados'!$L$8:$L$705,0),5))</f>
        <v/>
      </c>
      <c r="F22" s="4" t="str">
        <f>IF(INDEX('Consolidado Resultados'!$A$8:$L$705,MATCH('SAIB Regional'!$M22,'Consolidado Resultados'!$L$8:$L$705,0),3)=0,"",INDEX('Consolidado Resultados'!$A$8:$L$705,MATCH('SAIB Regional'!$M22,'Consolidado Resultados'!$L$8:$L$705,0),6))</f>
        <v/>
      </c>
      <c r="G22" s="4" t="str">
        <f>IF(INDEX('Consolidado Resultados'!$A$8:$L$705,MATCH('SAIB Regional'!$M22,'Consolidado Resultados'!$L$8:$L$705,0),3)=0,"",INDEX('Consolidado Resultados'!$A$8:$L$705,MATCH('SAIB Regional'!$M22,'Consolidado Resultados'!$L$8:$L$705,0),7))</f>
        <v/>
      </c>
      <c r="H22" s="4" t="str">
        <f>IF(INDEX('Consolidado Resultados'!$A$8:$L$705,MATCH('SAIB Regional'!$M22,'Consolidado Resultados'!$L$8:$L$705,0),3)=0,"",INDEX('Consolidado Resultados'!$A$8:$L$705,MATCH('SAIB Regional'!$M22,'Consolidado Resultados'!$L$8:$L$705,0),8))</f>
        <v/>
      </c>
      <c r="I22" s="41" t="str">
        <f>IF(INDEX('Consolidado Resultados'!$A$8:$L$705,MATCH('SAIB Regional'!$M22,'Consolidado Resultados'!$L$8:$L$705,0),3)=0,"",INDEX('Consolidado Resultados'!$A$8:$L$705,MATCH('SAIB Regional'!$M22,'Consolidado Resultados'!$L$8:$L$705,0),9))</f>
        <v/>
      </c>
      <c r="J22" s="41" t="str">
        <f>IF(INDEX('Consolidado Resultados'!$A$8:$L$705,MATCH('SAIB Regional'!$M22,'Consolidado Resultados'!$L$8:$L$705,0),3)=0,"",INDEX('Consolidado Resultados'!$A$8:$L$705,MATCH('SAIB Regional'!$M22,'Consolidado Resultados'!$L$8:$L$705,0),10))</f>
        <v/>
      </c>
      <c r="K22" s="3" t="str">
        <f>+IFERROR(INDEX('Ofertas insignia'!$B$14:$Y$50,MATCH('SAIB Regional'!$B22,'Ofertas insignia'!$B$14:$B$50,0),MATCH('SAIB Regional'!$K$16,'Ofertas insignia'!$B$13:$Y$13,0)),"")</f>
        <v/>
      </c>
      <c r="L22" s="89" t="str">
        <f>+IFERROR(INDEX('Ofertas insignia'!$B$14:$Y$50,MATCH('SAIB Regional'!$B22,'Ofertas insignia'!$B$14:$B$50,0),MATCH('SAIB Regional'!$L$16,'Ofertas insignia'!$B$13:$Y$13,0)),"")</f>
        <v/>
      </c>
      <c r="M22" s="71" t="str">
        <f t="shared" si="0"/>
        <v>SAIB Regional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Resultados'!$A$8:$L$705,MATCH('SAIB Regional'!$M23,'Consolidado Resultados'!$L$8:$L$705,0),3)=0,"",INDEX('Consolidado Resultados'!$A$8:$L$705,MATCH('SAIB Regional'!$M23,'Consolidado Resultados'!$L$8:$L$705,0),3))</f>
        <v/>
      </c>
      <c r="D23" s="4" t="str">
        <f>IF(INDEX('Consolidado Resultados'!$A$8:$L$705,MATCH('SAIB Regional'!$M23,'Consolidado Resultados'!$L$8:$L$705,0),3)=0,"",INDEX('Consolidado Resultados'!$A$8:$L$705,MATCH('SAIB Regional'!$M23,'Consolidado Resultados'!$L$8:$L$705,0),4))</f>
        <v/>
      </c>
      <c r="E23" s="4" t="str">
        <f>IF(INDEX('Consolidado Resultados'!$A$8:$L$705,MATCH('SAIB Regional'!$M23,'Consolidado Resultados'!$L$8:$L$705,0),3)=0,"",INDEX('Consolidado Resultados'!$A$8:$L$705,MATCH('SAIB Regional'!$M23,'Consolidado Resultados'!$L$8:$L$705,0),5))</f>
        <v/>
      </c>
      <c r="F23" s="4" t="str">
        <f>IF(INDEX('Consolidado Resultados'!$A$8:$L$705,MATCH('SAIB Regional'!$M23,'Consolidado Resultados'!$L$8:$L$705,0),3)=0,"",INDEX('Consolidado Resultados'!$A$8:$L$705,MATCH('SAIB Regional'!$M23,'Consolidado Resultados'!$L$8:$L$705,0),6))</f>
        <v/>
      </c>
      <c r="G23" s="4" t="str">
        <f>IF(INDEX('Consolidado Resultados'!$A$8:$L$705,MATCH('SAIB Regional'!$M23,'Consolidado Resultados'!$L$8:$L$705,0),3)=0,"",INDEX('Consolidado Resultados'!$A$8:$L$705,MATCH('SAIB Regional'!$M23,'Consolidado Resultados'!$L$8:$L$705,0),7))</f>
        <v/>
      </c>
      <c r="H23" s="4" t="str">
        <f>IF(INDEX('Consolidado Resultados'!$A$8:$L$705,MATCH('SAIB Regional'!$M23,'Consolidado Resultados'!$L$8:$L$705,0),3)=0,"",INDEX('Consolidado Resultados'!$A$8:$L$705,MATCH('SAIB Regional'!$M23,'Consolidado Resultados'!$L$8:$L$705,0),8))</f>
        <v/>
      </c>
      <c r="I23" s="41" t="str">
        <f>IF(INDEX('Consolidado Resultados'!$A$8:$L$705,MATCH('SAIB Regional'!$M23,'Consolidado Resultados'!$L$8:$L$705,0),3)=0,"",INDEX('Consolidado Resultados'!$A$8:$L$705,MATCH('SAIB Regional'!$M23,'Consolidado Resultados'!$L$8:$L$705,0),9))</f>
        <v/>
      </c>
      <c r="J23" s="41" t="str">
        <f>IF(INDEX('Consolidado Resultados'!$A$8:$L$705,MATCH('SAIB Regional'!$M23,'Consolidado Resultados'!$L$8:$L$705,0),3)=0,"",INDEX('Consolidado Resultados'!$A$8:$L$705,MATCH('SAIB Regional'!$M23,'Consolidado Resultados'!$L$8:$L$705,0),10))</f>
        <v/>
      </c>
      <c r="K23" s="89" t="str">
        <f>+IFERROR(INDEX('Ofertas insignia'!$B$14:$Y$50,MATCH('SAIB Regional'!$B23,'Ofertas insignia'!$B$14:$B$50,0),MATCH('SAIB Regional'!$K$16,'Ofertas insignia'!$B$13:$Y$13,0)),"")</f>
        <v/>
      </c>
      <c r="L23" s="89" t="str">
        <f>+IFERROR(INDEX('Ofertas insignia'!$B$14:$Y$50,MATCH('SAIB Regional'!$B23,'Ofertas insignia'!$B$14:$B$50,0),MATCH('SAIB Regional'!$L$16,'Ofertas insignia'!$B$13:$Y$13,0)),"")</f>
        <v/>
      </c>
      <c r="M23" s="71" t="str">
        <f t="shared" si="0"/>
        <v>SAIB Regional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Resultados'!$A$8:$L$705,MATCH('SAIB Regional'!$M24,'Consolidado Resultados'!$L$8:$L$705,0),3)=0,"",INDEX('Consolidado Resultados'!$A$8:$L$705,MATCH('SAIB Regional'!$M24,'Consolidado Resultados'!$L$8:$L$705,0),3))</f>
        <v/>
      </c>
      <c r="D24" s="4" t="str">
        <f>IF(INDEX('Consolidado Resultados'!$A$8:$L$705,MATCH('SAIB Regional'!$M24,'Consolidado Resultados'!$L$8:$L$705,0),3)=0,"",INDEX('Consolidado Resultados'!$A$8:$L$705,MATCH('SAIB Regional'!$M24,'Consolidado Resultados'!$L$8:$L$705,0),4))</f>
        <v/>
      </c>
      <c r="E24" s="4" t="str">
        <f>IF(INDEX('Consolidado Resultados'!$A$8:$L$705,MATCH('SAIB Regional'!$M24,'Consolidado Resultados'!$L$8:$L$705,0),3)=0,"",INDEX('Consolidado Resultados'!$A$8:$L$705,MATCH('SAIB Regional'!$M24,'Consolidado Resultados'!$L$8:$L$705,0),5))</f>
        <v/>
      </c>
      <c r="F24" s="4" t="str">
        <f>IF(INDEX('Consolidado Resultados'!$A$8:$L$705,MATCH('SAIB Regional'!$M24,'Consolidado Resultados'!$L$8:$L$705,0),3)=0,"",INDEX('Consolidado Resultados'!$A$8:$L$705,MATCH('SAIB Regional'!$M24,'Consolidado Resultados'!$L$8:$L$705,0),6))</f>
        <v/>
      </c>
      <c r="G24" s="4" t="str">
        <f>IF(INDEX('Consolidado Resultados'!$A$8:$L$705,MATCH('SAIB Regional'!$M24,'Consolidado Resultados'!$L$8:$L$705,0),3)=0,"",INDEX('Consolidado Resultados'!$A$8:$L$705,MATCH('SAIB Regional'!$M24,'Consolidado Resultados'!$L$8:$L$705,0),7))</f>
        <v/>
      </c>
      <c r="H24" s="4" t="str">
        <f>IF(INDEX('Consolidado Resultados'!$A$8:$L$705,MATCH('SAIB Regional'!$M24,'Consolidado Resultados'!$L$8:$L$705,0),3)=0,"",INDEX('Consolidado Resultados'!$A$8:$L$705,MATCH('SAIB Regional'!$M24,'Consolidado Resultados'!$L$8:$L$705,0),8))</f>
        <v/>
      </c>
      <c r="I24" s="41" t="str">
        <f>IF(INDEX('Consolidado Resultados'!$A$8:$L$705,MATCH('SAIB Regional'!$M24,'Consolidado Resultados'!$L$8:$L$705,0),3)=0,"",INDEX('Consolidado Resultados'!$A$8:$L$705,MATCH('SAIB Regional'!$M24,'Consolidado Resultados'!$L$8:$L$705,0),9))</f>
        <v/>
      </c>
      <c r="J24" s="41" t="str">
        <f>IF(INDEX('Consolidado Resultados'!$A$8:$L$705,MATCH('SAIB Regional'!$M24,'Consolidado Resultados'!$L$8:$L$705,0),3)=0,"",INDEX('Consolidado Resultados'!$A$8:$L$705,MATCH('SAIB Regional'!$M24,'Consolidado Resultados'!$L$8:$L$705,0),10))</f>
        <v/>
      </c>
      <c r="K24" s="89" t="str">
        <f>+IFERROR(INDEX('Ofertas insignia'!$B$14:$Y$50,MATCH('SAIB Regional'!$B24,'Ofertas insignia'!$B$14:$B$50,0),MATCH('SAIB Regional'!$K$16,'Ofertas insignia'!$B$13:$Y$13,0)),"")</f>
        <v/>
      </c>
      <c r="L24" s="89" t="str">
        <f>+IFERROR(INDEX('Ofertas insignia'!$B$14:$Y$50,MATCH('SAIB Regional'!$B24,'Ofertas insignia'!$B$14:$B$50,0),MATCH('SAIB Regional'!$L$16,'Ofertas insignia'!$B$13:$Y$13,0)),"")</f>
        <v/>
      </c>
      <c r="M24" s="71" t="str">
        <f t="shared" si="0"/>
        <v>SAIB Regional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Resultados'!$A$8:$L$705,MATCH('SAIB Regional'!$M25,'Consolidado Resultados'!$L$8:$L$705,0),3)=0,"",INDEX('Consolidado Resultados'!$A$8:$L$705,MATCH('SAIB Regional'!$M25,'Consolidado Resultados'!$L$8:$L$705,0),3))</f>
        <v/>
      </c>
      <c r="D25" s="4" t="str">
        <f>IF(INDEX('Consolidado Resultados'!$A$8:$L$705,MATCH('SAIB Regional'!$M25,'Consolidado Resultados'!$L$8:$L$705,0),3)=0,"",INDEX('Consolidado Resultados'!$A$8:$L$705,MATCH('SAIB Regional'!$M25,'Consolidado Resultados'!$L$8:$L$705,0),4))</f>
        <v/>
      </c>
      <c r="E25" s="4" t="str">
        <f>IF(INDEX('Consolidado Resultados'!$A$8:$L$705,MATCH('SAIB Regional'!$M25,'Consolidado Resultados'!$L$8:$L$705,0),3)=0,"",INDEX('Consolidado Resultados'!$A$8:$L$705,MATCH('SAIB Regional'!$M25,'Consolidado Resultados'!$L$8:$L$705,0),5))</f>
        <v/>
      </c>
      <c r="F25" s="4" t="str">
        <f>IF(INDEX('Consolidado Resultados'!$A$8:$L$705,MATCH('SAIB Regional'!$M25,'Consolidado Resultados'!$L$8:$L$705,0),3)=0,"",INDEX('Consolidado Resultados'!$A$8:$L$705,MATCH('SAIB Regional'!$M25,'Consolidado Resultados'!$L$8:$L$705,0),6))</f>
        <v/>
      </c>
      <c r="G25" s="4" t="str">
        <f>IF(INDEX('Consolidado Resultados'!$A$8:$L$705,MATCH('SAIB Regional'!$M25,'Consolidado Resultados'!$L$8:$L$705,0),3)=0,"",INDEX('Consolidado Resultados'!$A$8:$L$705,MATCH('SAIB Regional'!$M25,'Consolidado Resultados'!$L$8:$L$705,0),7))</f>
        <v/>
      </c>
      <c r="H25" s="4" t="str">
        <f>IF(INDEX('Consolidado Resultados'!$A$8:$L$705,MATCH('SAIB Regional'!$M25,'Consolidado Resultados'!$L$8:$L$705,0),3)=0,"",INDEX('Consolidado Resultados'!$A$8:$L$705,MATCH('SAIB Regional'!$M25,'Consolidado Resultados'!$L$8:$L$705,0),8))</f>
        <v/>
      </c>
      <c r="I25" s="41" t="str">
        <f>IF(INDEX('Consolidado Resultados'!$A$8:$L$705,MATCH('SAIB Regional'!$M25,'Consolidado Resultados'!$L$8:$L$705,0),3)=0,"",INDEX('Consolidado Resultados'!$A$8:$L$705,MATCH('SAIB Regional'!$M25,'Consolidado Resultados'!$L$8:$L$705,0),9))</f>
        <v/>
      </c>
      <c r="J25" s="41" t="str">
        <f>IF(INDEX('Consolidado Resultados'!$A$8:$L$705,MATCH('SAIB Regional'!$M25,'Consolidado Resultados'!$L$8:$L$705,0),3)=0,"",INDEX('Consolidado Resultados'!$A$8:$L$705,MATCH('SAIB Regional'!$M25,'Consolidado Resultados'!$L$8:$L$705,0),10))</f>
        <v/>
      </c>
      <c r="K25" s="89" t="str">
        <f>+IFERROR(INDEX('Ofertas insignia'!$B$14:$Y$50,MATCH('SAIB Regional'!$B25,'Ofertas insignia'!$B$14:$B$50,0),MATCH('SAIB Regional'!$K$16,'Ofertas insignia'!$B$13:$Y$13,0)),"")</f>
        <v/>
      </c>
      <c r="L25" s="89" t="str">
        <f>+IFERROR(INDEX('Ofertas insignia'!$B$14:$Y$50,MATCH('SAIB Regional'!$B25,'Ofertas insignia'!$B$14:$B$50,0),MATCH('SAIB Regional'!$L$16,'Ofertas insignia'!$B$13:$Y$13,0)),"")</f>
        <v/>
      </c>
      <c r="M25" s="71" t="str">
        <f t="shared" si="0"/>
        <v>SAIB Regional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Resultados'!$A$8:$L$705,MATCH('SAIB Regional'!$M26,'Consolidado Resultados'!$L$8:$L$705,0),3)=0,"",INDEX('Consolidado Resultados'!$A$8:$L$705,MATCH('SAIB Regional'!$M26,'Consolidado Resultados'!$L$8:$L$705,0),3))</f>
        <v/>
      </c>
      <c r="D26" s="4" t="str">
        <f>IF(INDEX('Consolidado Resultados'!$A$8:$L$705,MATCH('SAIB Regional'!$M26,'Consolidado Resultados'!$L$8:$L$705,0),3)=0,"",INDEX('Consolidado Resultados'!$A$8:$L$705,MATCH('SAIB Regional'!$M26,'Consolidado Resultados'!$L$8:$L$705,0),4))</f>
        <v/>
      </c>
      <c r="E26" s="4"/>
      <c r="F26" s="4" t="str">
        <f>IF(INDEX('Consolidado Resultados'!$A$8:$L$705,MATCH('SAIB Regional'!$M26,'Consolidado Resultados'!$L$8:$L$705,0),3)=0,"",INDEX('Consolidado Resultados'!$A$8:$L$705,MATCH('SAIB Regional'!$M26,'Consolidado Resultados'!$L$8:$L$705,0),6))</f>
        <v/>
      </c>
      <c r="G26" s="4" t="str">
        <f>IF(INDEX('Consolidado Resultados'!$A$8:$L$705,MATCH('SAIB Regional'!$M26,'Consolidado Resultados'!$L$8:$L$705,0),3)=0,"",INDEX('Consolidado Resultados'!$A$8:$L$705,MATCH('SAIB Regional'!$M26,'Consolidado Resultados'!$L$8:$L$705,0),7))</f>
        <v/>
      </c>
      <c r="H26" s="4" t="str">
        <f>IF(INDEX('Consolidado Resultados'!$A$8:$L$705,MATCH('SAIB Regional'!$M26,'Consolidado Resultados'!$L$8:$L$705,0),3)=0,"",INDEX('Consolidado Resultados'!$A$8:$L$705,MATCH('SAIB Regional'!$M26,'Consolidado Resultados'!$L$8:$L$705,0),8))</f>
        <v/>
      </c>
      <c r="I26" s="41" t="str">
        <f>IF(INDEX('Consolidado Resultados'!$A$8:$L$705,MATCH('SAIB Regional'!$M26,'Consolidado Resultados'!$L$8:$L$705,0),3)=0,"",INDEX('Consolidado Resultados'!$A$8:$L$705,MATCH('SAIB Regional'!$M26,'Consolidado Resultados'!$L$8:$L$705,0),9))</f>
        <v/>
      </c>
      <c r="J26" s="41" t="str">
        <f>IF(INDEX('Consolidado Resultados'!$A$8:$L$705,MATCH('SAIB Regional'!$M26,'Consolidado Resultados'!$L$8:$L$705,0),3)=0,"",INDEX('Consolidado Resultados'!$A$8:$L$705,MATCH('SAIB Regional'!$M26,'Consolidado Resultados'!$L$8:$L$705,0),10))</f>
        <v/>
      </c>
      <c r="K26" s="89" t="str">
        <f>+IFERROR(INDEX('Ofertas insignia'!$B$14:$Y$50,MATCH('SAIB Regional'!$B26,'Ofertas insignia'!$B$14:$B$50,0),MATCH('SAIB Regional'!$K$16,'Ofertas insignia'!$B$13:$Y$13,0)),"")</f>
        <v/>
      </c>
      <c r="L26" s="89" t="str">
        <f>+IFERROR(INDEX('Ofertas insignia'!$B$14:$Y$50,MATCH('SAIB Regional'!$B26,'Ofertas insignia'!$B$14:$B$50,0),MATCH('SAIB Regional'!$L$16,'Ofertas insignia'!$B$13:$Y$13,0)),"")</f>
        <v/>
      </c>
      <c r="M26" s="71" t="str">
        <f t="shared" si="0"/>
        <v>SAIB Regional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Resultados'!$A$8:$L$705,MATCH('SAIB Regional'!$M27,'Consolidado Resultados'!$L$8:$L$705,0),3)=0,"",INDEX('Consolidado Resultados'!$A$8:$L$705,MATCH('SAIB Regional'!$M27,'Consolidado Resultados'!$L$8:$L$705,0),3))</f>
        <v/>
      </c>
      <c r="D27" s="4" t="str">
        <f>IF(INDEX('Consolidado Resultados'!$A$8:$L$705,MATCH('SAIB Regional'!$M27,'Consolidado Resultados'!$L$8:$L$705,0),3)=0,"",INDEX('Consolidado Resultados'!$A$8:$L$705,MATCH('SAIB Regional'!$M27,'Consolidado Resultados'!$L$8:$L$705,0),4))</f>
        <v/>
      </c>
      <c r="E27" s="4" t="str">
        <f>IF(INDEX('Consolidado Resultados'!$A$8:$L$705,MATCH('SAIB Regional'!$M27,'Consolidado Resultados'!$L$8:$L$705,0),3)=0,"",INDEX('Consolidado Resultados'!$A$8:$L$705,MATCH('SAIB Regional'!$M27,'Consolidado Resultados'!$L$8:$L$705,0),5))</f>
        <v/>
      </c>
      <c r="F27" s="4" t="str">
        <f>IF(INDEX('Consolidado Resultados'!$A$8:$L$705,MATCH('SAIB Regional'!$M27,'Consolidado Resultados'!$L$8:$L$705,0),3)=0,"",INDEX('Consolidado Resultados'!$A$8:$L$705,MATCH('SAIB Regional'!$M27,'Consolidado Resultados'!$L$8:$L$705,0),6))</f>
        <v/>
      </c>
      <c r="G27" s="4" t="str">
        <f>IF(INDEX('Consolidado Resultados'!$A$8:$L$705,MATCH('SAIB Regional'!$M27,'Consolidado Resultados'!$L$8:$L$705,0),3)=0,"",INDEX('Consolidado Resultados'!$A$8:$L$705,MATCH('SAIB Regional'!$M27,'Consolidado Resultados'!$L$8:$L$705,0),7))</f>
        <v/>
      </c>
      <c r="H27" s="4" t="str">
        <f>IF(INDEX('Consolidado Resultados'!$A$8:$L$705,MATCH('SAIB Regional'!$M27,'Consolidado Resultados'!$L$8:$L$705,0),3)=0,"",INDEX('Consolidado Resultados'!$A$8:$L$705,MATCH('SAIB Regional'!$M27,'Consolidado Resultados'!$L$8:$L$705,0),8))</f>
        <v/>
      </c>
      <c r="I27" s="41" t="str">
        <f>IF(INDEX('Consolidado Resultados'!$A$8:$L$705,MATCH('SAIB Regional'!$M27,'Consolidado Resultados'!$L$8:$L$705,0),3)=0,"",INDEX('Consolidado Resultados'!$A$8:$L$705,MATCH('SAIB Regional'!$M27,'Consolidado Resultados'!$L$8:$L$705,0),9))</f>
        <v/>
      </c>
      <c r="J27" s="41" t="str">
        <f>IF(INDEX('Consolidado Resultados'!$A$8:$L$705,MATCH('SAIB Regional'!$M27,'Consolidado Resultados'!$L$8:$L$705,0),3)=0,"",INDEX('Consolidado Resultados'!$A$8:$L$705,MATCH('SAIB Regional'!$M27,'Consolidado Resultados'!$L$8:$L$705,0),10))</f>
        <v/>
      </c>
      <c r="K27" s="89" t="str">
        <f>+IFERROR(INDEX('Ofertas insignia'!$B$14:$Y$50,MATCH('SAIB Regional'!$B27,'Ofertas insignia'!$B$14:$B$50,0),MATCH('SAIB Regional'!$K$16,'Ofertas insignia'!$B$13:$Y$13,0)),"")</f>
        <v/>
      </c>
      <c r="L27" s="89" t="str">
        <f>+IFERROR(INDEX('Ofertas insignia'!$B$14:$Y$50,MATCH('SAIB Regional'!$B27,'Ofertas insignia'!$B$14:$B$50,0),MATCH('SAIB Regional'!$L$16,'Ofertas insignia'!$B$13:$Y$13,0)),"")</f>
        <v/>
      </c>
      <c r="M27" s="71" t="str">
        <f t="shared" si="0"/>
        <v>SAIB Regional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Resultados'!$A$8:$L$705,MATCH('SAIB Regional'!$M28,'Consolidado Resultados'!$L$8:$L$705,0),3)=0,"",INDEX('Consolidado Resultados'!$A$8:$L$705,MATCH('SAIB Regional'!$M28,'Consolidado Resultados'!$L$8:$L$705,0),3))</f>
        <v/>
      </c>
      <c r="D28" s="4" t="str">
        <f>IF(INDEX('Consolidado Resultados'!$A$8:$L$705,MATCH('SAIB Regional'!$M28,'Consolidado Resultados'!$L$8:$L$705,0),3)=0,"",INDEX('Consolidado Resultados'!$A$8:$L$705,MATCH('SAIB Regional'!$M28,'Consolidado Resultados'!$L$8:$L$705,0),4))</f>
        <v/>
      </c>
      <c r="E28" s="4" t="str">
        <f>IF(INDEX('Consolidado Resultados'!$A$8:$L$705,MATCH('SAIB Regional'!$M28,'Consolidado Resultados'!$L$8:$L$705,0),3)=0,"",INDEX('Consolidado Resultados'!$A$8:$L$705,MATCH('SAIB Regional'!$M28,'Consolidado Resultados'!$L$8:$L$705,0),5))</f>
        <v/>
      </c>
      <c r="F28" s="4" t="str">
        <f>IF(INDEX('Consolidado Resultados'!$A$8:$L$705,MATCH('SAIB Regional'!$M28,'Consolidado Resultados'!$L$8:$L$705,0),3)=0,"",INDEX('Consolidado Resultados'!$A$8:$L$705,MATCH('SAIB Regional'!$M28,'Consolidado Resultados'!$L$8:$L$705,0),6))</f>
        <v/>
      </c>
      <c r="G28" s="4" t="str">
        <f>IF(INDEX('Consolidado Resultados'!$A$8:$L$705,MATCH('SAIB Regional'!$M28,'Consolidado Resultados'!$L$8:$L$705,0),3)=0,"",INDEX('Consolidado Resultados'!$A$8:$L$705,MATCH('SAIB Regional'!$M28,'Consolidado Resultados'!$L$8:$L$705,0),7))</f>
        <v/>
      </c>
      <c r="H28" s="4" t="str">
        <f>IF(INDEX('Consolidado Resultados'!$A$8:$L$705,MATCH('SAIB Regional'!$M28,'Consolidado Resultados'!$L$8:$L$705,0),3)=0,"",INDEX('Consolidado Resultados'!$A$8:$L$705,MATCH('SAIB Regional'!$M28,'Consolidado Resultados'!$L$8:$L$705,0),8))</f>
        <v/>
      </c>
      <c r="I28" s="41" t="str">
        <f>IF(INDEX('Consolidado Resultados'!$A$8:$L$705,MATCH('SAIB Regional'!$M28,'Consolidado Resultados'!$L$8:$L$705,0),3)=0,"",INDEX('Consolidado Resultados'!$A$8:$L$705,MATCH('SAIB Regional'!$M28,'Consolidado Resultados'!$L$8:$L$705,0),9))</f>
        <v/>
      </c>
      <c r="J28" s="41" t="str">
        <f>IF(INDEX('Consolidado Resultados'!$A$8:$L$705,MATCH('SAIB Regional'!$M28,'Consolidado Resultados'!$L$8:$L$705,0),3)=0,"",INDEX('Consolidado Resultados'!$A$8:$L$705,MATCH('SAIB Regional'!$M28,'Consolidado Resultados'!$L$8:$L$705,0),10))</f>
        <v/>
      </c>
      <c r="K28" s="89" t="str">
        <f>+IFERROR(INDEX('Ofertas insignia'!$B$14:$Y$50,MATCH('SAIB Regional'!$B28,'Ofertas insignia'!$B$14:$B$50,0),MATCH('SAIB Regional'!$K$16,'Ofertas insignia'!$B$13:$Y$13,0)),"")</f>
        <v/>
      </c>
      <c r="L28" s="89" t="str">
        <f>+IFERROR(INDEX('Ofertas insignia'!$B$14:$Y$50,MATCH('SAIB Regional'!$B28,'Ofertas insignia'!$B$14:$B$50,0),MATCH('SAIB Regional'!$L$16,'Ofertas insignia'!$B$13:$Y$13,0)),"")</f>
        <v/>
      </c>
      <c r="M28" s="71" t="str">
        <f t="shared" si="0"/>
        <v>SAIB Regional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Resultados'!$A$8:$L$705,MATCH('SAIB Regional'!$M29,'Consolidado Resultados'!$L$8:$L$705,0),3)=0,"",INDEX('Consolidado Resultados'!$A$8:$L$705,MATCH('SAIB Regional'!$M29,'Consolidado Resultados'!$L$8:$L$705,0),3))</f>
        <v/>
      </c>
      <c r="D29" s="4" t="str">
        <f>IF(INDEX('Consolidado Resultados'!$A$8:$L$705,MATCH('SAIB Regional'!$M29,'Consolidado Resultados'!$L$8:$L$705,0),3)=0,"",INDEX('Consolidado Resultados'!$A$8:$L$705,MATCH('SAIB Regional'!$M29,'Consolidado Resultados'!$L$8:$L$705,0),4))</f>
        <v/>
      </c>
      <c r="E29" s="4" t="str">
        <f>IF(INDEX('Consolidado Resultados'!$A$8:$L$705,MATCH('SAIB Regional'!$M29,'Consolidado Resultados'!$L$8:$L$705,0),3)=0,"",INDEX('Consolidado Resultados'!$A$8:$L$705,MATCH('SAIB Regional'!$M29,'Consolidado Resultados'!$L$8:$L$705,0),5))</f>
        <v/>
      </c>
      <c r="F29" s="4" t="str">
        <f>IF(INDEX('Consolidado Resultados'!$A$8:$L$705,MATCH('SAIB Regional'!$M29,'Consolidado Resultados'!$L$8:$L$705,0),3)=0,"",INDEX('Consolidado Resultados'!$A$8:$L$705,MATCH('SAIB Regional'!$M29,'Consolidado Resultados'!$L$8:$L$705,0),6))</f>
        <v/>
      </c>
      <c r="G29" s="4" t="str">
        <f>IF(INDEX('Consolidado Resultados'!$A$8:$L$705,MATCH('SAIB Regional'!$M29,'Consolidado Resultados'!$L$8:$L$705,0),3)=0,"",INDEX('Consolidado Resultados'!$A$8:$L$705,MATCH('SAIB Regional'!$M29,'Consolidado Resultados'!$L$8:$L$705,0),7))</f>
        <v/>
      </c>
      <c r="H29" s="4" t="str">
        <f>IF(INDEX('Consolidado Resultados'!$A$8:$L$705,MATCH('SAIB Regional'!$M29,'Consolidado Resultados'!$L$8:$L$705,0),3)=0,"",INDEX('Consolidado Resultados'!$A$8:$L$705,MATCH('SAIB Regional'!$M29,'Consolidado Resultados'!$L$8:$L$705,0),8))</f>
        <v/>
      </c>
      <c r="I29" s="41" t="str">
        <f>IF(INDEX('Consolidado Resultados'!$A$8:$L$705,MATCH('SAIB Regional'!$M29,'Consolidado Resultados'!$L$8:$L$705,0),3)=0,"",INDEX('Consolidado Resultados'!$A$8:$L$705,MATCH('SAIB Regional'!$M29,'Consolidado Resultados'!$L$8:$L$705,0),9))</f>
        <v/>
      </c>
      <c r="J29" s="41" t="str">
        <f>IF(INDEX('Consolidado Resultados'!$A$8:$L$705,MATCH('SAIB Regional'!$M29,'Consolidado Resultados'!$L$8:$L$705,0),3)=0,"",INDEX('Consolidado Resultados'!$A$8:$L$705,MATCH('SAIB Regional'!$M29,'Consolidado Resultados'!$L$8:$L$705,0),10))</f>
        <v/>
      </c>
      <c r="K29" s="89" t="str">
        <f>+IFERROR(INDEX('Ofertas insignia'!$B$14:$Y$50,MATCH('SAIB Regional'!$B29,'Ofertas insignia'!$B$14:$B$50,0),MATCH('SAIB Regional'!$K$16,'Ofertas insignia'!$B$13:$Y$13,0)),"")</f>
        <v/>
      </c>
      <c r="L29" s="89" t="str">
        <f>+IFERROR(INDEX('Ofertas insignia'!$B$14:$Y$50,MATCH('SAIB Regional'!$B29,'Ofertas insignia'!$B$14:$B$50,0),MATCH('SAIB Regional'!$L$16,'Ofertas insignia'!$B$13:$Y$13,0)),"")</f>
        <v/>
      </c>
      <c r="M29" s="71" t="str">
        <f t="shared" si="0"/>
        <v>SAIB Regional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Resultados'!$A$8:$L$705,MATCH('SAIB Regional'!$M30,'Consolidado Resultados'!$L$8:$L$705,0),3)=0,"",INDEX('Consolidado Resultados'!$A$8:$L$705,MATCH('SAIB Regional'!$M30,'Consolidado Resultados'!$L$8:$L$705,0),3))</f>
        <v/>
      </c>
      <c r="D30" s="4" t="str">
        <f>IF(INDEX('Consolidado Resultados'!$A$8:$L$705,MATCH('SAIB Regional'!$M30,'Consolidado Resultados'!$L$8:$L$705,0),3)=0,"",INDEX('Consolidado Resultados'!$A$8:$L$705,MATCH('SAIB Regional'!$M30,'Consolidado Resultados'!$L$8:$L$705,0),4))</f>
        <v/>
      </c>
      <c r="E30" s="4" t="str">
        <f>IF(INDEX('Consolidado Resultados'!$A$8:$L$705,MATCH('SAIB Regional'!$M30,'Consolidado Resultados'!$L$8:$L$705,0),3)=0,"",INDEX('Consolidado Resultados'!$A$8:$L$705,MATCH('SAIB Regional'!$M30,'Consolidado Resultados'!$L$8:$L$705,0),5))</f>
        <v/>
      </c>
      <c r="F30" s="4" t="str">
        <f>IF(INDEX('Consolidado Resultados'!$A$8:$L$705,MATCH('SAIB Regional'!$M30,'Consolidado Resultados'!$L$8:$L$705,0),3)=0,"",INDEX('Consolidado Resultados'!$A$8:$L$705,MATCH('SAIB Regional'!$M30,'Consolidado Resultados'!$L$8:$L$705,0),6))</f>
        <v/>
      </c>
      <c r="G30" s="4" t="str">
        <f>IF(INDEX('Consolidado Resultados'!$A$8:$L$705,MATCH('SAIB Regional'!$M30,'Consolidado Resultados'!$L$8:$L$705,0),3)=0,"",INDEX('Consolidado Resultados'!$A$8:$L$705,MATCH('SAIB Regional'!$M30,'Consolidado Resultados'!$L$8:$L$705,0),7))</f>
        <v/>
      </c>
      <c r="H30" s="4" t="str">
        <f>IF(INDEX('Consolidado Resultados'!$A$8:$L$705,MATCH('SAIB Regional'!$M30,'Consolidado Resultados'!$L$8:$L$705,0),3)=0,"",INDEX('Consolidado Resultados'!$A$8:$L$705,MATCH('SAIB Regional'!$M30,'Consolidado Resultados'!$L$8:$L$705,0),8))</f>
        <v/>
      </c>
      <c r="I30" s="41" t="str">
        <f>IF(INDEX('Consolidado Resultados'!$A$8:$L$705,MATCH('SAIB Regional'!$M30,'Consolidado Resultados'!$L$8:$L$705,0),3)=0,"",INDEX('Consolidado Resultados'!$A$8:$L$705,MATCH('SAIB Regional'!$M30,'Consolidado Resultados'!$L$8:$L$705,0),9))</f>
        <v/>
      </c>
      <c r="J30" s="41" t="str">
        <f>IF(INDEX('Consolidado Resultados'!$A$8:$L$705,MATCH('SAIB Regional'!$M30,'Consolidado Resultados'!$L$8:$L$705,0),3)=0,"",INDEX('Consolidado Resultados'!$A$8:$L$705,MATCH('SAIB Regional'!$M30,'Consolidado Resultados'!$L$8:$L$705,0),10))</f>
        <v/>
      </c>
      <c r="K30" s="89" t="str">
        <f>+IFERROR(INDEX('Ofertas insignia'!$B$14:$Y$50,MATCH('SAIB Regional'!$B30,'Ofertas insignia'!$B$14:$B$50,0),MATCH('SAIB Regional'!$K$16,'Ofertas insignia'!$B$13:$Y$13,0)),"")</f>
        <v/>
      </c>
      <c r="L30" s="89" t="str">
        <f>+IFERROR(INDEX('Ofertas insignia'!$B$14:$Y$50,MATCH('SAIB Regional'!$B30,'Ofertas insignia'!$B$14:$B$50,0),MATCH('SAIB Regional'!$L$16,'Ofertas insignia'!$B$13:$Y$13,0)),"")</f>
        <v/>
      </c>
      <c r="M30" s="71" t="str">
        <f t="shared" si="0"/>
        <v>SAIB Regional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Resultados'!$A$8:$L$705,MATCH('SAIB Regional'!$M31,'Consolidado Resultados'!$L$8:$L$705,0),3)=0,"",INDEX('Consolidado Resultados'!$A$8:$L$705,MATCH('SAIB Regional'!$M31,'Consolidado Resultados'!$L$8:$L$705,0),3))</f>
        <v/>
      </c>
      <c r="D31" s="4" t="str">
        <f>IF(INDEX('Consolidado Resultados'!$A$8:$L$705,MATCH('SAIB Regional'!$M31,'Consolidado Resultados'!$L$8:$L$705,0),3)=0,"",INDEX('Consolidado Resultados'!$A$8:$L$705,MATCH('SAIB Regional'!$M31,'Consolidado Resultados'!$L$8:$L$705,0),4))</f>
        <v/>
      </c>
      <c r="E31" s="4" t="str">
        <f>IF(INDEX('Consolidado Resultados'!$A$8:$L$705,MATCH('SAIB Regional'!$M31,'Consolidado Resultados'!$L$8:$L$705,0),3)=0,"",INDEX('Consolidado Resultados'!$A$8:$L$705,MATCH('SAIB Regional'!$M31,'Consolidado Resultados'!$L$8:$L$705,0),5))</f>
        <v/>
      </c>
      <c r="F31" s="4" t="str">
        <f>IF(INDEX('Consolidado Resultados'!$A$8:$L$705,MATCH('SAIB Regional'!$M31,'Consolidado Resultados'!$L$8:$L$705,0),3)=0,"",INDEX('Consolidado Resultados'!$A$8:$L$705,MATCH('SAIB Regional'!$M31,'Consolidado Resultados'!$L$8:$L$705,0),6))</f>
        <v/>
      </c>
      <c r="G31" s="4" t="str">
        <f>IF(INDEX('Consolidado Resultados'!$A$8:$L$705,MATCH('SAIB Regional'!$M31,'Consolidado Resultados'!$L$8:$L$705,0),3)=0,"",INDEX('Consolidado Resultados'!$A$8:$L$705,MATCH('SAIB Regional'!$M31,'Consolidado Resultados'!$L$8:$L$705,0),7))</f>
        <v/>
      </c>
      <c r="H31" s="4" t="str">
        <f>IF(INDEX('Consolidado Resultados'!$A$8:$L$705,MATCH('SAIB Regional'!$M31,'Consolidado Resultados'!$L$8:$L$705,0),3)=0,"",INDEX('Consolidado Resultados'!$A$8:$L$705,MATCH('SAIB Regional'!$M31,'Consolidado Resultados'!$L$8:$L$705,0),8))</f>
        <v/>
      </c>
      <c r="I31" s="41" t="str">
        <f>IF(INDEX('Consolidado Resultados'!$A$8:$L$705,MATCH('SAIB Regional'!$M31,'Consolidado Resultados'!$L$8:$L$705,0),3)=0,"",INDEX('Consolidado Resultados'!$A$8:$L$705,MATCH('SAIB Regional'!$M31,'Consolidado Resultados'!$L$8:$L$705,0),9))</f>
        <v/>
      </c>
      <c r="J31" s="41" t="str">
        <f>IF(INDEX('Consolidado Resultados'!$A$8:$L$705,MATCH('SAIB Regional'!$M31,'Consolidado Resultados'!$L$8:$L$705,0),3)=0,"",INDEX('Consolidado Resultados'!$A$8:$L$705,MATCH('SAIB Regional'!$M31,'Consolidado Resultados'!$L$8:$L$705,0),10))</f>
        <v/>
      </c>
      <c r="K31" s="89" t="str">
        <f>+IFERROR(INDEX('Ofertas insignia'!$B$14:$Y$50,MATCH('SAIB Regional'!$B31,'Ofertas insignia'!$B$14:$B$50,0),MATCH('SAIB Regional'!$K$16,'Ofertas insignia'!$B$13:$Y$13,0)),"")</f>
        <v/>
      </c>
      <c r="L31" s="89" t="str">
        <f>+IFERROR(INDEX('Ofertas insignia'!$B$14:$Y$50,MATCH('SAIB Regional'!$B31,'Ofertas insignia'!$B$14:$B$50,0),MATCH('SAIB Regional'!$L$16,'Ofertas insignia'!$B$13:$Y$13,0)),"")</f>
        <v/>
      </c>
      <c r="M31" s="71" t="str">
        <f t="shared" si="0"/>
        <v>SAIB Regional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Resultados'!$A$8:$L$705,MATCH('SAIB Regional'!$M32,'Consolidado Resultados'!$L$8:$L$705,0),3)=0,"",INDEX('Consolidado Resultados'!$A$8:$L$705,MATCH('SAIB Regional'!$M32,'Consolidado Resultados'!$L$8:$L$705,0),3))</f>
        <v/>
      </c>
      <c r="D32" s="4" t="str">
        <f>IF(INDEX('Consolidado Resultados'!$A$8:$L$705,MATCH('SAIB Regional'!$M32,'Consolidado Resultados'!$L$8:$L$705,0),3)=0,"",INDEX('Consolidado Resultados'!$A$8:$L$705,MATCH('SAIB Regional'!$M32,'Consolidado Resultados'!$L$8:$L$705,0),4))</f>
        <v/>
      </c>
      <c r="E32" s="4" t="str">
        <f>IF(INDEX('Consolidado Resultados'!$A$8:$L$705,MATCH('SAIB Regional'!$M32,'Consolidado Resultados'!$L$8:$L$705,0),3)=0,"",INDEX('Consolidado Resultados'!$A$8:$L$705,MATCH('SAIB Regional'!$M32,'Consolidado Resultados'!$L$8:$L$705,0),5))</f>
        <v/>
      </c>
      <c r="F32" s="4" t="str">
        <f>IF(INDEX('Consolidado Resultados'!$A$8:$L$705,MATCH('SAIB Regional'!$M32,'Consolidado Resultados'!$L$8:$L$705,0),3)=0,"",INDEX('Consolidado Resultados'!$A$8:$L$705,MATCH('SAIB Regional'!$M32,'Consolidado Resultados'!$L$8:$L$705,0),6))</f>
        <v/>
      </c>
      <c r="G32" s="4" t="str">
        <f>IF(INDEX('Consolidado Resultados'!$A$8:$L$705,MATCH('SAIB Regional'!$M32,'Consolidado Resultados'!$L$8:$L$705,0),3)=0,"",INDEX('Consolidado Resultados'!$A$8:$L$705,MATCH('SAIB Regional'!$M32,'Consolidado Resultados'!$L$8:$L$705,0),7))</f>
        <v/>
      </c>
      <c r="H32" s="4" t="str">
        <f>IF(INDEX('Consolidado Resultados'!$A$8:$L$705,MATCH('SAIB Regional'!$M32,'Consolidado Resultados'!$L$8:$L$705,0),3)=0,"",INDEX('Consolidado Resultados'!$A$8:$L$705,MATCH('SAIB Regional'!$M32,'Consolidado Resultados'!$L$8:$L$705,0),8))</f>
        <v/>
      </c>
      <c r="I32" s="41" t="str">
        <f>IF(INDEX('Consolidado Resultados'!$A$8:$L$705,MATCH('SAIB Regional'!$M32,'Consolidado Resultados'!$L$8:$L$705,0),3)=0,"",INDEX('Consolidado Resultados'!$A$8:$L$705,MATCH('SAIB Regional'!$M32,'Consolidado Resultados'!$L$8:$L$705,0),9))</f>
        <v/>
      </c>
      <c r="J32" s="41" t="str">
        <f>IF(INDEX('Consolidado Resultados'!$A$8:$L$705,MATCH('SAIB Regional'!$M32,'Consolidado Resultados'!$L$8:$L$705,0),3)=0,"",INDEX('Consolidado Resultados'!$A$8:$L$705,MATCH('SAIB Regional'!$M32,'Consolidado Resultados'!$L$8:$L$705,0),10))</f>
        <v/>
      </c>
      <c r="K32" s="89" t="str">
        <f>+IFERROR(INDEX('Ofertas insignia'!$B$14:$Y$50,MATCH('SAIB Regional'!$B32,'Ofertas insignia'!$B$14:$B$50,0),MATCH('SAIB Regional'!$K$16,'Ofertas insignia'!$B$13:$Y$13,0)),"")</f>
        <v/>
      </c>
      <c r="L32" s="89" t="str">
        <f>+IFERROR(INDEX('Ofertas insignia'!$B$14:$Y$50,MATCH('SAIB Regional'!$B32,'Ofertas insignia'!$B$14:$B$50,0),MATCH('SAIB Regional'!$L$16,'Ofertas insignia'!$B$13:$Y$13,0)),"")</f>
        <v/>
      </c>
      <c r="M32" s="71" t="str">
        <f t="shared" si="0"/>
        <v>SAIB Regional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Resultados'!$A$8:$L$705,MATCH('SAIB Regional'!$M33,'Consolidado Resultados'!$L$8:$L$705,0),3)=0,"",INDEX('Consolidado Resultados'!$A$8:$L$705,MATCH('SAIB Regional'!$M33,'Consolidado Resultados'!$L$8:$L$705,0),3))</f>
        <v/>
      </c>
      <c r="D33" s="4" t="str">
        <f>IF(INDEX('Consolidado Resultados'!$A$8:$L$705,MATCH('SAIB Regional'!$M33,'Consolidado Resultados'!$L$8:$L$705,0),3)=0,"",INDEX('Consolidado Resultados'!$A$8:$L$705,MATCH('SAIB Regional'!$M33,'Consolidado Resultados'!$L$8:$L$705,0),4))</f>
        <v/>
      </c>
      <c r="E33" s="4" t="str">
        <f>IF(INDEX('Consolidado Resultados'!$A$8:$L$705,MATCH('SAIB Regional'!$M33,'Consolidado Resultados'!$L$8:$L$705,0),3)=0,"",INDEX('Consolidado Resultados'!$A$8:$L$705,MATCH('SAIB Regional'!$M33,'Consolidado Resultados'!$L$8:$L$705,0),5))</f>
        <v/>
      </c>
      <c r="F33" s="4" t="str">
        <f>IF(INDEX('Consolidado Resultados'!$A$8:$L$705,MATCH('SAIB Regional'!$M33,'Consolidado Resultados'!$L$8:$L$705,0),3)=0,"",INDEX('Consolidado Resultados'!$A$8:$L$705,MATCH('SAIB Regional'!$M33,'Consolidado Resultados'!$L$8:$L$705,0),6))</f>
        <v/>
      </c>
      <c r="G33" s="4" t="str">
        <f>IF(INDEX('Consolidado Resultados'!$A$8:$L$705,MATCH('SAIB Regional'!$M33,'Consolidado Resultados'!$L$8:$L$705,0),3)=0,"",INDEX('Consolidado Resultados'!$A$8:$L$705,MATCH('SAIB Regional'!$M33,'Consolidado Resultados'!$L$8:$L$705,0),7))</f>
        <v/>
      </c>
      <c r="H33" s="4" t="str">
        <f>IF(INDEX('Consolidado Resultados'!$A$8:$L$705,MATCH('SAIB Regional'!$M33,'Consolidado Resultados'!$L$8:$L$705,0),3)=0,"",INDEX('Consolidado Resultados'!$A$8:$L$705,MATCH('SAIB Regional'!$M33,'Consolidado Resultados'!$L$8:$L$705,0),8))</f>
        <v/>
      </c>
      <c r="I33" s="41" t="str">
        <f>IF(INDEX('Consolidado Resultados'!$A$8:$L$705,MATCH('SAIB Regional'!$M33,'Consolidado Resultados'!$L$8:$L$705,0),3)=0,"",INDEX('Consolidado Resultados'!$A$8:$L$705,MATCH('SAIB Regional'!$M33,'Consolidado Resultados'!$L$8:$L$705,0),9))</f>
        <v/>
      </c>
      <c r="J33" s="41" t="str">
        <f>IF(INDEX('Consolidado Resultados'!$A$8:$L$705,MATCH('SAIB Regional'!$M33,'Consolidado Resultados'!$L$8:$L$705,0),3)=0,"",INDEX('Consolidado Resultados'!$A$8:$L$705,MATCH('SAIB Regional'!$M33,'Consolidado Resultados'!$L$8:$L$705,0),10))</f>
        <v/>
      </c>
      <c r="K33" s="89" t="str">
        <f>+IFERROR(INDEX('Ofertas insignia'!$B$14:$Y$50,MATCH('SAIB Regional'!$B33,'Ofertas insignia'!$B$14:$B$50,0),MATCH('SAIB Regional'!$K$16,'Ofertas insignia'!$B$13:$Y$13,0)),"")</f>
        <v/>
      </c>
      <c r="L33" s="89" t="str">
        <f>+IFERROR(INDEX('Ofertas insignia'!$B$14:$Y$50,MATCH('SAIB Regional'!$B33,'Ofertas insignia'!$B$14:$B$50,0),MATCH('SAIB Regional'!$L$16,'Ofertas insignia'!$B$13:$Y$13,0)),"")</f>
        <v/>
      </c>
      <c r="M33" s="71" t="str">
        <f t="shared" si="0"/>
        <v>SAIB Regional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Resultados'!$A$8:$L$705,MATCH('SAIB Regional'!$M34,'Consolidado Resultados'!$L$8:$L$705,0),3)=0,"",INDEX('Consolidado Resultados'!$A$8:$L$705,MATCH('SAIB Regional'!$M34,'Consolidado Resultados'!$L$8:$L$705,0),3))</f>
        <v/>
      </c>
      <c r="D34" s="4" t="str">
        <f>IF(INDEX('Consolidado Resultados'!$A$8:$L$705,MATCH('SAIB Regional'!$M34,'Consolidado Resultados'!$L$8:$L$705,0),3)=0,"",INDEX('Consolidado Resultados'!$A$8:$L$705,MATCH('SAIB Regional'!$M34,'Consolidado Resultados'!$L$8:$L$705,0),4))</f>
        <v/>
      </c>
      <c r="E34" s="4" t="str">
        <f>IF(INDEX('Consolidado Resultados'!$A$8:$L$705,MATCH('SAIB Regional'!$M34,'Consolidado Resultados'!$L$8:$L$705,0),3)=0,"",INDEX('Consolidado Resultados'!$A$8:$L$705,MATCH('SAIB Regional'!$M34,'Consolidado Resultados'!$L$8:$L$705,0),5))</f>
        <v/>
      </c>
      <c r="F34" s="4" t="str">
        <f>IF(INDEX('Consolidado Resultados'!$A$8:$L$705,MATCH('SAIB Regional'!$M34,'Consolidado Resultados'!$L$8:$L$705,0),3)=0,"",INDEX('Consolidado Resultados'!$A$8:$L$705,MATCH('SAIB Regional'!$M34,'Consolidado Resultados'!$L$8:$L$705,0),6))</f>
        <v/>
      </c>
      <c r="G34" s="4" t="str">
        <f>IF(INDEX('Consolidado Resultados'!$A$8:$L$705,MATCH('SAIB Regional'!$M34,'Consolidado Resultados'!$L$8:$L$705,0),3)=0,"",INDEX('Consolidado Resultados'!$A$8:$L$705,MATCH('SAIB Regional'!$M34,'Consolidado Resultados'!$L$8:$L$705,0),7))</f>
        <v/>
      </c>
      <c r="H34" s="4" t="str">
        <f>IF(INDEX('Consolidado Resultados'!$A$8:$L$705,MATCH('SAIB Regional'!$M34,'Consolidado Resultados'!$L$8:$L$705,0),3)=0,"",INDEX('Consolidado Resultados'!$A$8:$L$705,MATCH('SAIB Regional'!$M34,'Consolidado Resultados'!$L$8:$L$705,0),8))</f>
        <v/>
      </c>
      <c r="I34" s="41" t="str">
        <f>IF(INDEX('Consolidado Resultados'!$A$8:$L$705,MATCH('SAIB Regional'!$M34,'Consolidado Resultados'!$L$8:$L$705,0),3)=0,"",INDEX('Consolidado Resultados'!$A$8:$L$705,MATCH('SAIB Regional'!$M34,'Consolidado Resultados'!$L$8:$L$705,0),9))</f>
        <v/>
      </c>
      <c r="J34" s="41" t="str">
        <f>IF(INDEX('Consolidado Resultados'!$A$8:$L$705,MATCH('SAIB Regional'!$M34,'Consolidado Resultados'!$L$8:$L$705,0),3)=0,"",INDEX('Consolidado Resultados'!$A$8:$L$705,MATCH('SAIB Regional'!$M34,'Consolidado Resultados'!$L$8:$L$705,0),10))</f>
        <v/>
      </c>
      <c r="K34" s="89" t="str">
        <f>+IFERROR(INDEX('Ofertas insignia'!$B$14:$Y$50,MATCH('SAIB Regional'!$B34,'Ofertas insignia'!$B$14:$B$50,0),MATCH('SAIB Regional'!$K$16,'Ofertas insignia'!$B$13:$Y$13,0)),"")</f>
        <v/>
      </c>
      <c r="L34" s="89" t="str">
        <f>+IFERROR(INDEX('Ofertas insignia'!$B$14:$Y$50,MATCH('SAIB Regional'!$B34,'Ofertas insignia'!$B$14:$B$50,0),MATCH('SAIB Regional'!$L$16,'Ofertas insignia'!$B$13:$Y$13,0)),"")</f>
        <v/>
      </c>
      <c r="M34" s="71" t="str">
        <f t="shared" si="0"/>
        <v>SAIB Regional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Resultados'!$A$8:$L$705,MATCH('SAIB Regional'!$M35,'Consolidado Resultados'!$L$8:$L$705,0),3)=0,"",INDEX('Consolidado Resultados'!$A$8:$L$705,MATCH('SAIB Regional'!$M35,'Consolidado Resultados'!$L$8:$L$705,0),3))</f>
        <v/>
      </c>
      <c r="D35" s="4" t="str">
        <f>IF(INDEX('Consolidado Resultados'!$A$8:$L$705,MATCH('SAIB Regional'!$M35,'Consolidado Resultados'!$L$8:$L$705,0),3)=0,"",INDEX('Consolidado Resultados'!$A$8:$L$705,MATCH('SAIB Regional'!$M35,'Consolidado Resultados'!$L$8:$L$705,0),4))</f>
        <v/>
      </c>
      <c r="E35" s="4" t="str">
        <f>IF(INDEX('Consolidado Resultados'!$A$8:$L$705,MATCH('SAIB Regional'!$M35,'Consolidado Resultados'!$L$8:$L$705,0),3)=0,"",INDEX('Consolidado Resultados'!$A$8:$L$705,MATCH('SAIB Regional'!$M35,'Consolidado Resultados'!$L$8:$L$705,0),5))</f>
        <v/>
      </c>
      <c r="F35" s="4" t="str">
        <f>IF(INDEX('Consolidado Resultados'!$A$8:$L$705,MATCH('SAIB Regional'!$M35,'Consolidado Resultados'!$L$8:$L$705,0),3)=0,"",INDEX('Consolidado Resultados'!$A$8:$L$705,MATCH('SAIB Regional'!$M35,'Consolidado Resultados'!$L$8:$L$705,0),6))</f>
        <v/>
      </c>
      <c r="G35" s="4" t="str">
        <f>IF(INDEX('Consolidado Resultados'!$A$8:$L$705,MATCH('SAIB Regional'!$M35,'Consolidado Resultados'!$L$8:$L$705,0),3)=0,"",INDEX('Consolidado Resultados'!$A$8:$L$705,MATCH('SAIB Regional'!$M35,'Consolidado Resultados'!$L$8:$L$705,0),7))</f>
        <v/>
      </c>
      <c r="H35" s="4" t="str">
        <f>IF(INDEX('Consolidado Resultados'!$A$8:$L$705,MATCH('SAIB Regional'!$M35,'Consolidado Resultados'!$L$8:$L$705,0),3)=0,"",INDEX('Consolidado Resultados'!$A$8:$L$705,MATCH('SAIB Regional'!$M35,'Consolidado Resultados'!$L$8:$L$705,0),8))</f>
        <v/>
      </c>
      <c r="I35" s="41" t="str">
        <f>IF(INDEX('Consolidado Resultados'!$A$8:$L$705,MATCH('SAIB Regional'!$M35,'Consolidado Resultados'!$L$8:$L$705,0),3)=0,"",INDEX('Consolidado Resultados'!$A$8:$L$705,MATCH('SAIB Regional'!$M35,'Consolidado Resultados'!$L$8:$L$705,0),9))</f>
        <v/>
      </c>
      <c r="J35" s="41" t="str">
        <f>IF(INDEX('Consolidado Resultados'!$A$8:$L$705,MATCH('SAIB Regional'!$M35,'Consolidado Resultados'!$L$8:$L$705,0),3)=0,"",INDEX('Consolidado Resultados'!$A$8:$L$705,MATCH('SAIB Regional'!$M35,'Consolidado Resultados'!$L$8:$L$705,0),10))</f>
        <v/>
      </c>
      <c r="K35" s="89" t="str">
        <f>+IFERROR(INDEX('Ofertas insignia'!$B$14:$Y$50,MATCH('SAIB Regional'!$B35,'Ofertas insignia'!$B$14:$B$50,0),MATCH('SAIB Regional'!$K$16,'Ofertas insignia'!$B$13:$Y$13,0)),"")</f>
        <v/>
      </c>
      <c r="L35" s="89" t="str">
        <f>+IFERROR(INDEX('Ofertas insignia'!$B$14:$Y$50,MATCH('SAIB Regional'!$B35,'Ofertas insignia'!$B$14:$B$50,0),MATCH('SAIB Regional'!$L$16,'Ofertas insignia'!$B$13:$Y$13,0)),"")</f>
        <v/>
      </c>
      <c r="M35" s="71" t="str">
        <f t="shared" si="0"/>
        <v>SAIB Regional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Resultados'!$A$8:$L$705,MATCH('SAIB Regional'!$M36,'Consolidado Resultados'!$L$8:$L$705,0),3)=0,"",INDEX('Consolidado Resultados'!$A$8:$L$705,MATCH('SAIB Regional'!$M36,'Consolidado Resultados'!$L$8:$L$705,0),3))</f>
        <v/>
      </c>
      <c r="D36" s="4" t="str">
        <f>IF(INDEX('Consolidado Resultados'!$A$8:$L$705,MATCH('SAIB Regional'!$M36,'Consolidado Resultados'!$L$8:$L$705,0),3)=0,"",INDEX('Consolidado Resultados'!$A$8:$L$705,MATCH('SAIB Regional'!$M36,'Consolidado Resultados'!$L$8:$L$705,0),4))</f>
        <v/>
      </c>
      <c r="E36" s="4" t="str">
        <f>IF(INDEX('Consolidado Resultados'!$A$8:$L$705,MATCH('SAIB Regional'!$M36,'Consolidado Resultados'!$L$8:$L$705,0),3)=0,"",INDEX('Consolidado Resultados'!$A$8:$L$705,MATCH('SAIB Regional'!$M36,'Consolidado Resultados'!$L$8:$L$705,0),5))</f>
        <v/>
      </c>
      <c r="F36" s="4" t="str">
        <f>IF(INDEX('Consolidado Resultados'!$A$8:$L$705,MATCH('SAIB Regional'!$M36,'Consolidado Resultados'!$L$8:$L$705,0),3)=0,"",INDEX('Consolidado Resultados'!$A$8:$L$705,MATCH('SAIB Regional'!$M36,'Consolidado Resultados'!$L$8:$L$705,0),6))</f>
        <v/>
      </c>
      <c r="G36" s="4" t="str">
        <f>IF(INDEX('Consolidado Resultados'!$A$8:$L$705,MATCH('SAIB Regional'!$M36,'Consolidado Resultados'!$L$8:$L$705,0),3)=0,"",INDEX('Consolidado Resultados'!$A$8:$L$705,MATCH('SAIB Regional'!$M36,'Consolidado Resultados'!$L$8:$L$705,0),7))</f>
        <v/>
      </c>
      <c r="H36" s="4" t="str">
        <f>IF(INDEX('Consolidado Resultados'!$A$8:$L$705,MATCH('SAIB Regional'!$M36,'Consolidado Resultados'!$L$8:$L$705,0),3)=0,"",INDEX('Consolidado Resultados'!$A$8:$L$705,MATCH('SAIB Regional'!$M36,'Consolidado Resultados'!$L$8:$L$705,0),8))</f>
        <v/>
      </c>
      <c r="I36" s="41" t="str">
        <f>IF(INDEX('Consolidado Resultados'!$A$8:$L$705,MATCH('SAIB Regional'!$M36,'Consolidado Resultados'!$L$8:$L$705,0),3)=0,"",INDEX('Consolidado Resultados'!$A$8:$L$705,MATCH('SAIB Regional'!$M36,'Consolidado Resultados'!$L$8:$L$705,0),9))</f>
        <v/>
      </c>
      <c r="J36" s="41" t="str">
        <f>IF(INDEX('Consolidado Resultados'!$A$8:$L$705,MATCH('SAIB Regional'!$M36,'Consolidado Resultados'!$L$8:$L$705,0),3)=0,"",INDEX('Consolidado Resultados'!$A$8:$L$705,MATCH('SAIB Regional'!$M36,'Consolidado Resultados'!$L$8:$L$705,0),10))</f>
        <v/>
      </c>
      <c r="K36" s="89" t="str">
        <f>+IFERROR(INDEX('Ofertas insignia'!$B$14:$Y$50,MATCH('SAIB Regional'!$B36,'Ofertas insignia'!$B$14:$B$50,0),MATCH('SAIB Regional'!$K$16,'Ofertas insignia'!$B$13:$Y$13,0)),"")</f>
        <v/>
      </c>
      <c r="L36" s="89" t="str">
        <f>+IFERROR(INDEX('Ofertas insignia'!$B$14:$Y$50,MATCH('SAIB Regional'!$B36,'Ofertas insignia'!$B$14:$B$50,0),MATCH('SAIB Regional'!$L$16,'Ofertas insignia'!$B$13:$Y$13,0)),"")</f>
        <v/>
      </c>
      <c r="M36" s="71" t="str">
        <f t="shared" si="0"/>
        <v>SAIB Regional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Resultados'!$A$8:$L$705,MATCH('SAIB Regional'!$M37,'Consolidado Resultados'!$L$8:$L$705,0),3)=0,"",INDEX('Consolidado Resultados'!$A$8:$L$705,MATCH('SAIB Regional'!$M37,'Consolidado Resultados'!$L$8:$L$705,0),3))</f>
        <v/>
      </c>
      <c r="D37" s="4" t="str">
        <f>IF(INDEX('Consolidado Resultados'!$A$8:$L$705,MATCH('SAIB Regional'!$M37,'Consolidado Resultados'!$L$8:$L$705,0),3)=0,"",INDEX('Consolidado Resultados'!$A$8:$L$705,MATCH('SAIB Regional'!$M37,'Consolidado Resultados'!$L$8:$L$705,0),4))</f>
        <v/>
      </c>
      <c r="E37" s="4" t="str">
        <f>IF(INDEX('Consolidado Resultados'!$A$8:$L$705,MATCH('SAIB Regional'!$M37,'Consolidado Resultados'!$L$8:$L$705,0),3)=0,"",INDEX('Consolidado Resultados'!$A$8:$L$705,MATCH('SAIB Regional'!$M37,'Consolidado Resultados'!$L$8:$L$705,0),5))</f>
        <v/>
      </c>
      <c r="F37" s="4" t="str">
        <f>IF(INDEX('Consolidado Resultados'!$A$8:$L$705,MATCH('SAIB Regional'!$M37,'Consolidado Resultados'!$L$8:$L$705,0),3)=0,"",INDEX('Consolidado Resultados'!$A$8:$L$705,MATCH('SAIB Regional'!$M37,'Consolidado Resultados'!$L$8:$L$705,0),6))</f>
        <v/>
      </c>
      <c r="G37" s="4" t="str">
        <f>IF(INDEX('Consolidado Resultados'!$A$8:$L$705,MATCH('SAIB Regional'!$M37,'Consolidado Resultados'!$L$8:$L$705,0),3)=0,"",INDEX('Consolidado Resultados'!$A$8:$L$705,MATCH('SAIB Regional'!$M37,'Consolidado Resultados'!$L$8:$L$705,0),7))</f>
        <v/>
      </c>
      <c r="H37" s="4" t="str">
        <f>IF(INDEX('Consolidado Resultados'!$A$8:$L$705,MATCH('SAIB Regional'!$M37,'Consolidado Resultados'!$L$8:$L$705,0),3)=0,"",INDEX('Consolidado Resultados'!$A$8:$L$705,MATCH('SAIB Regional'!$M37,'Consolidado Resultados'!$L$8:$L$705,0),8))</f>
        <v/>
      </c>
      <c r="I37" s="41" t="str">
        <f>IF(INDEX('Consolidado Resultados'!$A$8:$L$705,MATCH('SAIB Regional'!$M37,'Consolidado Resultados'!$L$8:$L$705,0),3)=0,"",INDEX('Consolidado Resultados'!$A$8:$L$705,MATCH('SAIB Regional'!$M37,'Consolidado Resultados'!$L$8:$L$705,0),9))</f>
        <v/>
      </c>
      <c r="J37" s="41" t="str">
        <f>IF(INDEX('Consolidado Resultados'!$A$8:$L$705,MATCH('SAIB Regional'!$M37,'Consolidado Resultados'!$L$8:$L$705,0),3)=0,"",INDEX('Consolidado Resultados'!$A$8:$L$705,MATCH('SAIB Regional'!$M37,'Consolidado Resultados'!$L$8:$L$705,0),10))</f>
        <v/>
      </c>
      <c r="K37" s="89" t="str">
        <f>+IFERROR(INDEX('Ofertas insignia'!$B$14:$Y$50,MATCH('SAIB Regional'!$B37,'Ofertas insignia'!$B$14:$B$50,0),MATCH('SAIB Regional'!$K$16,'Ofertas insignia'!$B$13:$Y$13,0)),"")</f>
        <v/>
      </c>
      <c r="L37" s="89" t="str">
        <f>+IFERROR(INDEX('Ofertas insignia'!$B$14:$Y$50,MATCH('SAIB Regional'!$B37,'Ofertas insignia'!$B$14:$B$50,0),MATCH('SAIB Regional'!$L$16,'Ofertas insignia'!$B$13:$Y$13,0)),"")</f>
        <v/>
      </c>
      <c r="M37" s="71" t="str">
        <f t="shared" si="0"/>
        <v>SAIB Regional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Resultados'!$A$8:$L$705,MATCH('SAIB Regional'!$M38,'Consolidado Resultados'!$L$8:$L$705,0),3)=0,"",INDEX('Consolidado Resultados'!$A$8:$L$705,MATCH('SAIB Regional'!$M38,'Consolidado Resultados'!$L$8:$L$705,0),3))</f>
        <v/>
      </c>
      <c r="D38" s="4" t="str">
        <f>IF(INDEX('Consolidado Resultados'!$A$8:$L$705,MATCH('SAIB Regional'!$M38,'Consolidado Resultados'!$L$8:$L$705,0),3)=0,"",INDEX('Consolidado Resultados'!$A$8:$L$705,MATCH('SAIB Regional'!$M38,'Consolidado Resultados'!$L$8:$L$705,0),4))</f>
        <v/>
      </c>
      <c r="E38" s="4" t="str">
        <f>IF(INDEX('Consolidado Resultados'!$A$8:$L$705,MATCH('SAIB Regional'!$M38,'Consolidado Resultados'!$L$8:$L$705,0),3)=0,"",INDEX('Consolidado Resultados'!$A$8:$L$705,MATCH('SAIB Regional'!$M38,'Consolidado Resultados'!$L$8:$L$705,0),5))</f>
        <v/>
      </c>
      <c r="F38" s="4" t="str">
        <f>IF(INDEX('Consolidado Resultados'!$A$8:$L$705,MATCH('SAIB Regional'!$M38,'Consolidado Resultados'!$L$8:$L$705,0),3)=0,"",INDEX('Consolidado Resultados'!$A$8:$L$705,MATCH('SAIB Regional'!$M38,'Consolidado Resultados'!$L$8:$L$705,0),6))</f>
        <v/>
      </c>
      <c r="G38" s="4" t="str">
        <f>IF(INDEX('Consolidado Resultados'!$A$8:$L$705,MATCH('SAIB Regional'!$M38,'Consolidado Resultados'!$L$8:$L$705,0),3)=0,"",INDEX('Consolidado Resultados'!$A$8:$L$705,MATCH('SAIB Regional'!$M38,'Consolidado Resultados'!$L$8:$L$705,0),7))</f>
        <v/>
      </c>
      <c r="H38" s="4" t="str">
        <f>IF(INDEX('Consolidado Resultados'!$A$8:$L$705,MATCH('SAIB Regional'!$M38,'Consolidado Resultados'!$L$8:$L$705,0),3)=0,"",INDEX('Consolidado Resultados'!$A$8:$L$705,MATCH('SAIB Regional'!$M38,'Consolidado Resultados'!$L$8:$L$705,0),8))</f>
        <v/>
      </c>
      <c r="I38" s="41" t="str">
        <f>IF(INDEX('Consolidado Resultados'!$A$8:$L$705,MATCH('SAIB Regional'!$M38,'Consolidado Resultados'!$L$8:$L$705,0),3)=0,"",INDEX('Consolidado Resultados'!$A$8:$L$705,MATCH('SAIB Regional'!$M38,'Consolidado Resultados'!$L$8:$L$705,0),9))</f>
        <v/>
      </c>
      <c r="J38" s="41" t="str">
        <f>IF(INDEX('Consolidado Resultados'!$A$8:$L$705,MATCH('SAIB Regional'!$M38,'Consolidado Resultados'!$L$8:$L$705,0),3)=0,"",INDEX('Consolidado Resultados'!$A$8:$L$705,MATCH('SAIB Regional'!$M38,'Consolidado Resultados'!$L$8:$L$705,0),10))</f>
        <v/>
      </c>
      <c r="K38" s="89" t="str">
        <f>+IFERROR(INDEX('Ofertas insignia'!$B$14:$Y$50,MATCH('SAIB Regional'!$B38,'Ofertas insignia'!$B$14:$B$50,0),MATCH('SAIB Regional'!$K$16,'Ofertas insignia'!$B$13:$Y$13,0)),"")</f>
        <v/>
      </c>
      <c r="L38" s="89" t="str">
        <f>+IFERROR(INDEX('Ofertas insignia'!$B$14:$Y$50,MATCH('SAIB Regional'!$B38,'Ofertas insignia'!$B$14:$B$50,0),MATCH('SAIB Regional'!$L$16,'Ofertas insignia'!$B$13:$Y$13,0)),"")</f>
        <v/>
      </c>
      <c r="M38" s="71" t="str">
        <f t="shared" si="0"/>
        <v>SAIB Regional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Resultados'!$A$8:$L$705,MATCH('SAIB Regional'!$M39,'Consolidado Resultados'!$L$8:$L$705,0),3)=0,"",INDEX('Consolidado Resultados'!$A$8:$L$705,MATCH('SAIB Regional'!$M39,'Consolidado Resultados'!$L$8:$L$705,0),3))</f>
        <v/>
      </c>
      <c r="D39" s="4" t="str">
        <f>IF(INDEX('Consolidado Resultados'!$A$8:$L$705,MATCH('SAIB Regional'!$M39,'Consolidado Resultados'!$L$8:$L$705,0),3)=0,"",INDEX('Consolidado Resultados'!$A$8:$L$705,MATCH('SAIB Regional'!$M39,'Consolidado Resultados'!$L$8:$L$705,0),4))</f>
        <v/>
      </c>
      <c r="E39" s="4" t="str">
        <f>IF(INDEX('Consolidado Resultados'!$A$8:$L$705,MATCH('SAIB Regional'!$M39,'Consolidado Resultados'!$L$8:$L$705,0),3)=0,"",INDEX('Consolidado Resultados'!$A$8:$L$705,MATCH('SAIB Regional'!$M39,'Consolidado Resultados'!$L$8:$L$705,0),5))</f>
        <v/>
      </c>
      <c r="F39" s="4" t="str">
        <f>IF(INDEX('Consolidado Resultados'!$A$8:$L$705,MATCH('SAIB Regional'!$M39,'Consolidado Resultados'!$L$8:$L$705,0),3)=0,"",INDEX('Consolidado Resultados'!$A$8:$L$705,MATCH('SAIB Regional'!$M39,'Consolidado Resultados'!$L$8:$L$705,0),6))</f>
        <v/>
      </c>
      <c r="G39" s="4" t="str">
        <f>IF(INDEX('Consolidado Resultados'!$A$8:$L$705,MATCH('SAIB Regional'!$M39,'Consolidado Resultados'!$L$8:$L$705,0),3)=0,"",INDEX('Consolidado Resultados'!$A$8:$L$705,MATCH('SAIB Regional'!$M39,'Consolidado Resultados'!$L$8:$L$705,0),7))</f>
        <v/>
      </c>
      <c r="H39" s="4" t="str">
        <f>IF(INDEX('Consolidado Resultados'!$A$8:$L$705,MATCH('SAIB Regional'!$M39,'Consolidado Resultados'!$L$8:$L$705,0),3)=0,"",INDEX('Consolidado Resultados'!$A$8:$L$705,MATCH('SAIB Regional'!$M39,'Consolidado Resultados'!$L$8:$L$705,0),8))</f>
        <v/>
      </c>
      <c r="I39" s="41" t="str">
        <f>IF(INDEX('Consolidado Resultados'!$A$8:$L$705,MATCH('SAIB Regional'!$M39,'Consolidado Resultados'!$L$8:$L$705,0),3)=0,"",INDEX('Consolidado Resultados'!$A$8:$L$705,MATCH('SAIB Regional'!$M39,'Consolidado Resultados'!$L$8:$L$705,0),9))</f>
        <v/>
      </c>
      <c r="J39" s="41" t="str">
        <f>IF(INDEX('Consolidado Resultados'!$A$8:$L$705,MATCH('SAIB Regional'!$M39,'Consolidado Resultados'!$L$8:$L$705,0),3)=0,"",INDEX('Consolidado Resultados'!$A$8:$L$705,MATCH('SAIB Regional'!$M39,'Consolidado Resultados'!$L$8:$L$705,0),10))</f>
        <v/>
      </c>
      <c r="K39" s="89" t="str">
        <f>+IFERROR(INDEX('Ofertas insignia'!$B$14:$Y$50,MATCH('SAIB Regional'!$B39,'Ofertas insignia'!$B$14:$B$50,0),MATCH('SAIB Regional'!$K$16,'Ofertas insignia'!$B$13:$Y$13,0)),"")</f>
        <v/>
      </c>
      <c r="L39" s="89" t="str">
        <f>+IFERROR(INDEX('Ofertas insignia'!$B$14:$Y$50,MATCH('SAIB Regional'!$B39,'Ofertas insignia'!$B$14:$B$50,0),MATCH('SAIB Regional'!$L$16,'Ofertas insignia'!$B$13:$Y$13,0)),"")</f>
        <v/>
      </c>
      <c r="M39" s="71" t="str">
        <f t="shared" si="0"/>
        <v>SAIB Regional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Resultados'!$A$8:$L$705,MATCH('SAIB Regional'!$M40,'Consolidado Resultados'!$L$8:$L$705,0),3)=0,"",INDEX('Consolidado Resultados'!$A$8:$L$705,MATCH('SAIB Regional'!$M40,'Consolidado Resultados'!$L$8:$L$705,0),3))</f>
        <v/>
      </c>
      <c r="D40" s="4" t="str">
        <f>IF(INDEX('Consolidado Resultados'!$A$8:$L$705,MATCH('SAIB Regional'!$M40,'Consolidado Resultados'!$L$8:$L$705,0),3)=0,"",INDEX('Consolidado Resultados'!$A$8:$L$705,MATCH('SAIB Regional'!$M40,'Consolidado Resultados'!$L$8:$L$705,0),4))</f>
        <v/>
      </c>
      <c r="E40" s="4" t="str">
        <f>IF(INDEX('Consolidado Resultados'!$A$8:$L$705,MATCH('SAIB Regional'!$M40,'Consolidado Resultados'!$L$8:$L$705,0),3)=0,"",INDEX('Consolidado Resultados'!$A$8:$L$705,MATCH('SAIB Regional'!$M40,'Consolidado Resultados'!$L$8:$L$705,0),5))</f>
        <v/>
      </c>
      <c r="F40" s="4" t="str">
        <f>IF(INDEX('Consolidado Resultados'!$A$8:$L$705,MATCH('SAIB Regional'!$M40,'Consolidado Resultados'!$L$8:$L$705,0),3)=0,"",INDEX('Consolidado Resultados'!$A$8:$L$705,MATCH('SAIB Regional'!$M40,'Consolidado Resultados'!$L$8:$L$705,0),6))</f>
        <v/>
      </c>
      <c r="G40" s="4" t="str">
        <f>IF(INDEX('Consolidado Resultados'!$A$8:$L$705,MATCH('SAIB Regional'!$M40,'Consolidado Resultados'!$L$8:$L$705,0),3)=0,"",INDEX('Consolidado Resultados'!$A$8:$L$705,MATCH('SAIB Regional'!$M40,'Consolidado Resultados'!$L$8:$L$705,0),7))</f>
        <v/>
      </c>
      <c r="H40" s="4" t="str">
        <f>IF(INDEX('Consolidado Resultados'!$A$8:$L$705,MATCH('SAIB Regional'!$M40,'Consolidado Resultados'!$L$8:$L$705,0),3)=0,"",INDEX('Consolidado Resultados'!$A$8:$L$705,MATCH('SAIB Regional'!$M40,'Consolidado Resultados'!$L$8:$L$705,0),8))</f>
        <v/>
      </c>
      <c r="I40" s="41" t="str">
        <f>IF(INDEX('Consolidado Resultados'!$A$8:$L$705,MATCH('SAIB Regional'!$M40,'Consolidado Resultados'!$L$8:$L$705,0),3)=0,"",INDEX('Consolidado Resultados'!$A$8:$L$705,MATCH('SAIB Regional'!$M40,'Consolidado Resultados'!$L$8:$L$705,0),9))</f>
        <v/>
      </c>
      <c r="J40" s="41" t="str">
        <f>IF(INDEX('Consolidado Resultados'!$A$8:$L$705,MATCH('SAIB Regional'!$M40,'Consolidado Resultados'!$L$8:$L$705,0),3)=0,"",INDEX('Consolidado Resultados'!$A$8:$L$705,MATCH('SAIB Regional'!$M40,'Consolidado Resultados'!$L$8:$L$705,0),10))</f>
        <v/>
      </c>
      <c r="K40" s="89" t="str">
        <f>+IFERROR(INDEX('Ofertas insignia'!$B$14:$Y$50,MATCH('SAIB Regional'!$B40,'Ofertas insignia'!$B$14:$B$50,0),MATCH('SAIB Regional'!$K$16,'Ofertas insignia'!$B$13:$Y$13,0)),"")</f>
        <v/>
      </c>
      <c r="L40" s="89" t="str">
        <f>+IFERROR(INDEX('Ofertas insignia'!$B$14:$Y$50,MATCH('SAIB Regional'!$B40,'Ofertas insignia'!$B$14:$B$50,0),MATCH('SAIB Regional'!$L$16,'Ofertas insignia'!$B$13:$Y$13,0)),"")</f>
        <v/>
      </c>
      <c r="M40" s="71" t="str">
        <f t="shared" si="0"/>
        <v>SAIB Regional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Resultados'!$A$8:$L$705,MATCH('SAIB Regional'!$M41,'Consolidado Resultados'!$L$8:$L$705,0),3)=0,"",INDEX('Consolidado Resultados'!$A$8:$L$705,MATCH('SAIB Regional'!$M41,'Consolidado Resultados'!$L$8:$L$705,0),3))</f>
        <v/>
      </c>
      <c r="D41" s="4" t="str">
        <f>IF(INDEX('Consolidado Resultados'!$A$8:$L$705,MATCH('SAIB Regional'!$M41,'Consolidado Resultados'!$L$8:$L$705,0),3)=0,"",INDEX('Consolidado Resultados'!$A$8:$L$705,MATCH('SAIB Regional'!$M41,'Consolidado Resultados'!$L$8:$L$705,0),4))</f>
        <v/>
      </c>
      <c r="E41" s="4" t="str">
        <f>IF(INDEX('Consolidado Resultados'!$A$8:$L$705,MATCH('SAIB Regional'!$M41,'Consolidado Resultados'!$L$8:$L$705,0),3)=0,"",INDEX('Consolidado Resultados'!$A$8:$L$705,MATCH('SAIB Regional'!$M41,'Consolidado Resultados'!$L$8:$L$705,0),5))</f>
        <v/>
      </c>
      <c r="F41" s="4" t="str">
        <f>IF(INDEX('Consolidado Resultados'!$A$8:$L$705,MATCH('SAIB Regional'!$M41,'Consolidado Resultados'!$L$8:$L$705,0),3)=0,"",INDEX('Consolidado Resultados'!$A$8:$L$705,MATCH('SAIB Regional'!$M41,'Consolidado Resultados'!$L$8:$L$705,0),6))</f>
        <v/>
      </c>
      <c r="G41" s="4" t="str">
        <f>IF(INDEX('Consolidado Resultados'!$A$8:$L$705,MATCH('SAIB Regional'!$M41,'Consolidado Resultados'!$L$8:$L$705,0),3)=0,"",INDEX('Consolidado Resultados'!$A$8:$L$705,MATCH('SAIB Regional'!$M41,'Consolidado Resultados'!$L$8:$L$705,0),7))</f>
        <v/>
      </c>
      <c r="H41" s="4" t="str">
        <f>IF(INDEX('Consolidado Resultados'!$A$8:$L$705,MATCH('SAIB Regional'!$M41,'Consolidado Resultados'!$L$8:$L$705,0),3)=0,"",INDEX('Consolidado Resultados'!$A$8:$L$705,MATCH('SAIB Regional'!$M41,'Consolidado Resultados'!$L$8:$L$705,0),8))</f>
        <v/>
      </c>
      <c r="I41" s="41" t="str">
        <f>IF(INDEX('Consolidado Resultados'!$A$8:$L$705,MATCH('SAIB Regional'!$M41,'Consolidado Resultados'!$L$8:$L$705,0),3)=0,"",INDEX('Consolidado Resultados'!$A$8:$L$705,MATCH('SAIB Regional'!$M41,'Consolidado Resultados'!$L$8:$L$705,0),9))</f>
        <v/>
      </c>
      <c r="J41" s="41" t="str">
        <f>IF(INDEX('Consolidado Resultados'!$A$8:$L$705,MATCH('SAIB Regional'!$M41,'Consolidado Resultados'!$L$8:$L$705,0),3)=0,"",INDEX('Consolidado Resultados'!$A$8:$L$705,MATCH('SAIB Regional'!$M41,'Consolidado Resultados'!$L$8:$L$705,0),10))</f>
        <v/>
      </c>
      <c r="K41" s="89" t="str">
        <f>+IFERROR(INDEX('Ofertas insignia'!$B$14:$Y$50,MATCH('SAIB Regional'!$B41,'Ofertas insignia'!$B$14:$B$50,0),MATCH('SAIB Regional'!$K$16,'Ofertas insignia'!$B$13:$Y$13,0)),"")</f>
        <v/>
      </c>
      <c r="L41" s="89" t="str">
        <f>+IFERROR(INDEX('Ofertas insignia'!$B$14:$Y$50,MATCH('SAIB Regional'!$B41,'Ofertas insignia'!$B$14:$B$50,0),MATCH('SAIB Regional'!$L$16,'Ofertas insignia'!$B$13:$Y$13,0)),"")</f>
        <v/>
      </c>
      <c r="M41" s="71" t="str">
        <f t="shared" si="0"/>
        <v>SAIB Regional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Resultados'!$A$8:$L$705,MATCH('SAIB Regional'!$M42,'Consolidado Resultados'!$L$8:$L$705,0),3)=0,"",INDEX('Consolidado Resultados'!$A$8:$L$705,MATCH('SAIB Regional'!$M42,'Consolidado Resultados'!$L$8:$L$705,0),3))</f>
        <v/>
      </c>
      <c r="D42" s="4" t="str">
        <f>IF(INDEX('Consolidado Resultados'!$A$8:$L$705,MATCH('SAIB Regional'!$M42,'Consolidado Resultados'!$L$8:$L$705,0),3)=0,"",INDEX('Consolidado Resultados'!$A$8:$L$705,MATCH('SAIB Regional'!$M42,'Consolidado Resultados'!$L$8:$L$705,0),4))</f>
        <v/>
      </c>
      <c r="E42" s="4" t="str">
        <f>IF(INDEX('Consolidado Resultados'!$A$8:$L$705,MATCH('SAIB Regional'!$M42,'Consolidado Resultados'!$L$8:$L$705,0),3)=0,"",INDEX('Consolidado Resultados'!$A$8:$L$705,MATCH('SAIB Regional'!$M42,'Consolidado Resultados'!$L$8:$L$705,0),5))</f>
        <v/>
      </c>
      <c r="F42" s="4" t="str">
        <f>IF(INDEX('Consolidado Resultados'!$A$8:$L$705,MATCH('SAIB Regional'!$M42,'Consolidado Resultados'!$L$8:$L$705,0),3)=0,"",INDEX('Consolidado Resultados'!$A$8:$L$705,MATCH('SAIB Regional'!$M42,'Consolidado Resultados'!$L$8:$L$705,0),6))</f>
        <v/>
      </c>
      <c r="G42" s="4" t="str">
        <f>IF(INDEX('Consolidado Resultados'!$A$8:$L$705,MATCH('SAIB Regional'!$M42,'Consolidado Resultados'!$L$8:$L$705,0),3)=0,"",INDEX('Consolidado Resultados'!$A$8:$L$705,MATCH('SAIB Regional'!$M42,'Consolidado Resultados'!$L$8:$L$705,0),7))</f>
        <v/>
      </c>
      <c r="H42" s="4" t="str">
        <f>IF(INDEX('Consolidado Resultados'!$A$8:$L$705,MATCH('SAIB Regional'!$M42,'Consolidado Resultados'!$L$8:$L$705,0),3)=0,"",INDEX('Consolidado Resultados'!$A$8:$L$705,MATCH('SAIB Regional'!$M42,'Consolidado Resultados'!$L$8:$L$705,0),8))</f>
        <v/>
      </c>
      <c r="I42" s="41" t="str">
        <f>IF(INDEX('Consolidado Resultados'!$A$8:$L$705,MATCH('SAIB Regional'!$M42,'Consolidado Resultados'!$L$8:$L$705,0),3)=0,"",INDEX('Consolidado Resultados'!$A$8:$L$705,MATCH('SAIB Regional'!$M42,'Consolidado Resultados'!$L$8:$L$705,0),9))</f>
        <v/>
      </c>
      <c r="J42" s="41" t="str">
        <f>IF(INDEX('Consolidado Resultados'!$A$8:$L$705,MATCH('SAIB Regional'!$M42,'Consolidado Resultados'!$L$8:$L$705,0),3)=0,"",INDEX('Consolidado Resultados'!$A$8:$L$705,MATCH('SAIB Regional'!$M42,'Consolidado Resultados'!$L$8:$L$705,0),10))</f>
        <v/>
      </c>
      <c r="K42" s="89" t="str">
        <f>+IFERROR(INDEX('Ofertas insignia'!$B$14:$Y$50,MATCH('SAIB Regional'!$B42,'Ofertas insignia'!$B$14:$B$50,0),MATCH('SAIB Regional'!$K$16,'Ofertas insignia'!$B$13:$Y$13,0)),"")</f>
        <v/>
      </c>
      <c r="L42" s="89" t="str">
        <f>+IFERROR(INDEX('Ofertas insignia'!$B$14:$Y$50,MATCH('SAIB Regional'!$B42,'Ofertas insignia'!$B$14:$B$50,0),MATCH('SAIB Regional'!$L$16,'Ofertas insignia'!$B$13:$Y$13,0)),"")</f>
        <v/>
      </c>
      <c r="M42" s="71" t="str">
        <f t="shared" si="0"/>
        <v>SAIB Regional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Resultados'!$A$8:$L$705,MATCH('SAIB Regional'!$M43,'Consolidado Resultados'!$L$8:$L$705,0),3)=0,"",INDEX('Consolidado Resultados'!$A$8:$L$705,MATCH('SAIB Regional'!$M43,'Consolidado Resultados'!$L$8:$L$705,0),3))</f>
        <v/>
      </c>
      <c r="D43" s="4" t="str">
        <f>IF(INDEX('Consolidado Resultados'!$A$8:$L$705,MATCH('SAIB Regional'!$M43,'Consolidado Resultados'!$L$8:$L$705,0),3)=0,"",INDEX('Consolidado Resultados'!$A$8:$L$705,MATCH('SAIB Regional'!$M43,'Consolidado Resultados'!$L$8:$L$705,0),4))</f>
        <v/>
      </c>
      <c r="E43" s="4" t="str">
        <f>IF(INDEX('Consolidado Resultados'!$A$8:$L$705,MATCH('SAIB Regional'!$M43,'Consolidado Resultados'!$L$8:$L$705,0),3)=0,"",INDEX('Consolidado Resultados'!$A$8:$L$705,MATCH('SAIB Regional'!$M43,'Consolidado Resultados'!$L$8:$L$705,0),5))</f>
        <v/>
      </c>
      <c r="F43" s="4" t="str">
        <f>IF(INDEX('Consolidado Resultados'!$A$8:$L$705,MATCH('SAIB Regional'!$M43,'Consolidado Resultados'!$L$8:$L$705,0),3)=0,"",INDEX('Consolidado Resultados'!$A$8:$L$705,MATCH('SAIB Regional'!$M43,'Consolidado Resultados'!$L$8:$L$705,0),6))</f>
        <v/>
      </c>
      <c r="G43" s="4" t="str">
        <f>IF(INDEX('Consolidado Resultados'!$A$8:$L$705,MATCH('SAIB Regional'!$M43,'Consolidado Resultados'!$L$8:$L$705,0),3)=0,"",INDEX('Consolidado Resultados'!$A$8:$L$705,MATCH('SAIB Regional'!$M43,'Consolidado Resultados'!$L$8:$L$705,0),7))</f>
        <v/>
      </c>
      <c r="H43" s="4" t="str">
        <f>IF(INDEX('Consolidado Resultados'!$A$8:$L$705,MATCH('SAIB Regional'!$M43,'Consolidado Resultados'!$L$8:$L$705,0),3)=0,"",INDEX('Consolidado Resultados'!$A$8:$L$705,MATCH('SAIB Regional'!$M43,'Consolidado Resultados'!$L$8:$L$705,0),8))</f>
        <v/>
      </c>
      <c r="I43" s="41" t="str">
        <f>IF(INDEX('Consolidado Resultados'!$A$8:$L$705,MATCH('SAIB Regional'!$M43,'Consolidado Resultados'!$L$8:$L$705,0),3)=0,"",INDEX('Consolidado Resultados'!$A$8:$L$705,MATCH('SAIB Regional'!$M43,'Consolidado Resultados'!$L$8:$L$705,0),9))</f>
        <v/>
      </c>
      <c r="J43" s="41" t="str">
        <f>IF(INDEX('Consolidado Resultados'!$A$8:$L$705,MATCH('SAIB Regional'!$M43,'Consolidado Resultados'!$L$8:$L$705,0),3)=0,"",INDEX('Consolidado Resultados'!$A$8:$L$705,MATCH('SAIB Regional'!$M43,'Consolidado Resultados'!$L$8:$L$705,0),10))</f>
        <v/>
      </c>
      <c r="K43" s="89" t="str">
        <f>+IFERROR(INDEX('Ofertas insignia'!$B$14:$Y$50,MATCH('SAIB Regional'!$B43,'Ofertas insignia'!$B$14:$B$50,0),MATCH('SAIB Regional'!$K$16,'Ofertas insignia'!$B$13:$Y$13,0)),"")</f>
        <v/>
      </c>
      <c r="L43" s="89" t="str">
        <f>+IFERROR(INDEX('Ofertas insignia'!$B$14:$Y$50,MATCH('SAIB Regional'!$B43,'Ofertas insignia'!$B$14:$B$50,0),MATCH('SAIB Regional'!$L$16,'Ofertas insignia'!$B$13:$Y$13,0)),"")</f>
        <v/>
      </c>
      <c r="M43" s="71" t="str">
        <f t="shared" si="0"/>
        <v>SAIB Regional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Resultados'!$A$8:$L$705,MATCH('SAIB Regional'!$M44,'Consolidado Resultados'!$L$8:$L$705,0),3)=0,"",INDEX('Consolidado Resultados'!$A$8:$L$705,MATCH('SAIB Regional'!$M44,'Consolidado Resultados'!$L$8:$L$705,0),3))</f>
        <v/>
      </c>
      <c r="D44" s="4" t="str">
        <f>IF(INDEX('Consolidado Resultados'!$A$8:$L$705,MATCH('SAIB Regional'!$M44,'Consolidado Resultados'!$L$8:$L$705,0),3)=0,"",INDEX('Consolidado Resultados'!$A$8:$L$705,MATCH('SAIB Regional'!$M44,'Consolidado Resultados'!$L$8:$L$705,0),4))</f>
        <v/>
      </c>
      <c r="E44" s="4" t="str">
        <f>IF(INDEX('Consolidado Resultados'!$A$8:$L$705,MATCH('SAIB Regional'!$M44,'Consolidado Resultados'!$L$8:$L$705,0),3)=0,"",INDEX('Consolidado Resultados'!$A$8:$L$705,MATCH('SAIB Regional'!$M44,'Consolidado Resultados'!$L$8:$L$705,0),5))</f>
        <v/>
      </c>
      <c r="F44" s="4" t="str">
        <f>IF(INDEX('Consolidado Resultados'!$A$8:$L$705,MATCH('SAIB Regional'!$M44,'Consolidado Resultados'!$L$8:$L$705,0),3)=0,"",INDEX('Consolidado Resultados'!$A$8:$L$705,MATCH('SAIB Regional'!$M44,'Consolidado Resultados'!$L$8:$L$705,0),6))</f>
        <v/>
      </c>
      <c r="G44" s="4" t="str">
        <f>IF(INDEX('Consolidado Resultados'!$A$8:$L$705,MATCH('SAIB Regional'!$M44,'Consolidado Resultados'!$L$8:$L$705,0),3)=0,"",INDEX('Consolidado Resultados'!$A$8:$L$705,MATCH('SAIB Regional'!$M44,'Consolidado Resultados'!$L$8:$L$705,0),7))</f>
        <v/>
      </c>
      <c r="H44" s="4" t="str">
        <f>IF(INDEX('Consolidado Resultados'!$A$8:$L$705,MATCH('SAIB Regional'!$M44,'Consolidado Resultados'!$L$8:$L$705,0),3)=0,"",INDEX('Consolidado Resultados'!$A$8:$L$705,MATCH('SAIB Regional'!$M44,'Consolidado Resultados'!$L$8:$L$705,0),8))</f>
        <v/>
      </c>
      <c r="I44" s="41" t="str">
        <f>IF(INDEX('Consolidado Resultados'!$A$8:$L$705,MATCH('SAIB Regional'!$M44,'Consolidado Resultados'!$L$8:$L$705,0),3)=0,"",INDEX('Consolidado Resultados'!$A$8:$L$705,MATCH('SAIB Regional'!$M44,'Consolidado Resultados'!$L$8:$L$705,0),9))</f>
        <v/>
      </c>
      <c r="J44" s="41" t="str">
        <f>IF(INDEX('Consolidado Resultados'!$A$8:$L$705,MATCH('SAIB Regional'!$M44,'Consolidado Resultados'!$L$8:$L$705,0),3)=0,"",INDEX('Consolidado Resultados'!$A$8:$L$705,MATCH('SAIB Regional'!$M44,'Consolidado Resultados'!$L$8:$L$705,0),10))</f>
        <v/>
      </c>
      <c r="K44" s="89" t="str">
        <f>+IFERROR(INDEX('Ofertas insignia'!$B$14:$Y$50,MATCH('SAIB Regional'!$B44,'Ofertas insignia'!$B$14:$B$50,0),MATCH('SAIB Regional'!$K$16,'Ofertas insignia'!$B$13:$Y$13,0)),"")</f>
        <v/>
      </c>
      <c r="L44" s="89" t="str">
        <f>+IFERROR(INDEX('Ofertas insignia'!$B$14:$Y$50,MATCH('SAIB Regional'!$B44,'Ofertas insignia'!$B$14:$B$50,0),MATCH('SAIB Regional'!$L$16,'Ofertas insignia'!$B$13:$Y$13,0)),"")</f>
        <v/>
      </c>
      <c r="M44" s="71" t="str">
        <f t="shared" si="0"/>
        <v>SAIB Regional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Resultados'!$A$8:$L$705,MATCH('SAIB Regional'!$M45,'Consolidado Resultados'!$L$8:$L$705,0),3)=0,"",INDEX('Consolidado Resultados'!$A$8:$L$705,MATCH('SAIB Regional'!$M45,'Consolidado Resultados'!$L$8:$L$705,0),3))</f>
        <v/>
      </c>
      <c r="D45" s="4" t="str">
        <f>IF(INDEX('Consolidado Resultados'!$A$8:$L$705,MATCH('SAIB Regional'!$M45,'Consolidado Resultados'!$L$8:$L$705,0),3)=0,"",INDEX('Consolidado Resultados'!$A$8:$L$705,MATCH('SAIB Regional'!$M45,'Consolidado Resultados'!$L$8:$L$705,0),4))</f>
        <v/>
      </c>
      <c r="E45" s="4" t="str">
        <f>IF(INDEX('Consolidado Resultados'!$A$8:$L$705,MATCH('SAIB Regional'!$M45,'Consolidado Resultados'!$L$8:$L$705,0),3)=0,"",INDEX('Consolidado Resultados'!$A$8:$L$705,MATCH('SAIB Regional'!$M45,'Consolidado Resultados'!$L$8:$L$705,0),5))</f>
        <v/>
      </c>
      <c r="F45" s="4" t="str">
        <f>IF(INDEX('Consolidado Resultados'!$A$8:$L$705,MATCH('SAIB Regional'!$M45,'Consolidado Resultados'!$L$8:$L$705,0),3)=0,"",INDEX('Consolidado Resultados'!$A$8:$L$705,MATCH('SAIB Regional'!$M45,'Consolidado Resultados'!$L$8:$L$705,0),6))</f>
        <v/>
      </c>
      <c r="G45" s="4" t="str">
        <f>IF(INDEX('Consolidado Resultados'!$A$8:$L$705,MATCH('SAIB Regional'!$M45,'Consolidado Resultados'!$L$8:$L$705,0),3)=0,"",INDEX('Consolidado Resultados'!$A$8:$L$705,MATCH('SAIB Regional'!$M45,'Consolidado Resultados'!$L$8:$L$705,0),7))</f>
        <v/>
      </c>
      <c r="H45" s="4" t="str">
        <f>IF(INDEX('Consolidado Resultados'!$A$8:$L$705,MATCH('SAIB Regional'!$M45,'Consolidado Resultados'!$L$8:$L$705,0),3)=0,"",INDEX('Consolidado Resultados'!$A$8:$L$705,MATCH('SAIB Regional'!$M45,'Consolidado Resultados'!$L$8:$L$705,0),8))</f>
        <v/>
      </c>
      <c r="I45" s="41" t="str">
        <f>IF(INDEX('Consolidado Resultados'!$A$8:$L$705,MATCH('SAIB Regional'!$M45,'Consolidado Resultados'!$L$8:$L$705,0),3)=0,"",INDEX('Consolidado Resultados'!$A$8:$L$705,MATCH('SAIB Regional'!$M45,'Consolidado Resultados'!$L$8:$L$705,0),9))</f>
        <v/>
      </c>
      <c r="J45" s="41" t="str">
        <f>IF(INDEX('Consolidado Resultados'!$A$8:$L$705,MATCH('SAIB Regional'!$M45,'Consolidado Resultados'!$L$8:$L$705,0),3)=0,"",INDEX('Consolidado Resultados'!$A$8:$L$705,MATCH('SAIB Regional'!$M45,'Consolidado Resultados'!$L$8:$L$705,0),10))</f>
        <v/>
      </c>
      <c r="K45" s="89" t="str">
        <f>+IFERROR(INDEX('Ofertas insignia'!$B$14:$Y$50,MATCH('SAIB Regional'!$B45,'Ofertas insignia'!$B$14:$B$50,0),MATCH('SAIB Regional'!$K$16,'Ofertas insignia'!$B$13:$Y$13,0)),"")</f>
        <v/>
      </c>
      <c r="L45" s="89" t="str">
        <f>+IFERROR(INDEX('Ofertas insignia'!$B$14:$Y$50,MATCH('SAIB Regional'!$B45,'Ofertas insignia'!$B$14:$B$50,0),MATCH('SAIB Regional'!$L$16,'Ofertas insignia'!$B$13:$Y$13,0)),"")</f>
        <v/>
      </c>
      <c r="M45" s="71" t="str">
        <f t="shared" si="0"/>
        <v>SAIB Regional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Resultados'!$A$8:$L$705,MATCH('SAIB Regional'!$M46,'Consolidado Resultados'!$L$8:$L$705,0),3)=0,"",INDEX('Consolidado Resultados'!$A$8:$L$705,MATCH('SAIB Regional'!$M46,'Consolidado Resultados'!$L$8:$L$705,0),3))</f>
        <v/>
      </c>
      <c r="D46" s="4" t="str">
        <f>IF(INDEX('Consolidado Resultados'!$A$8:$L$705,MATCH('SAIB Regional'!$M46,'Consolidado Resultados'!$L$8:$L$705,0),3)=0,"",INDEX('Consolidado Resultados'!$A$8:$L$705,MATCH('SAIB Regional'!$M46,'Consolidado Resultados'!$L$8:$L$705,0),4))</f>
        <v/>
      </c>
      <c r="E46" s="4" t="str">
        <f>IF(INDEX('Consolidado Resultados'!$A$8:$L$705,MATCH('SAIB Regional'!$M46,'Consolidado Resultados'!$L$8:$L$705,0),3)=0,"",INDEX('Consolidado Resultados'!$A$8:$L$705,MATCH('SAIB Regional'!$M46,'Consolidado Resultados'!$L$8:$L$705,0),5))</f>
        <v/>
      </c>
      <c r="F46" s="4" t="str">
        <f>IF(INDEX('Consolidado Resultados'!$A$8:$L$705,MATCH('SAIB Regional'!$M46,'Consolidado Resultados'!$L$8:$L$705,0),3)=0,"",INDEX('Consolidado Resultados'!$A$8:$L$705,MATCH('SAIB Regional'!$M46,'Consolidado Resultados'!$L$8:$L$705,0),6))</f>
        <v/>
      </c>
      <c r="G46" s="4" t="str">
        <f>IF(INDEX('Consolidado Resultados'!$A$8:$L$705,MATCH('SAIB Regional'!$M46,'Consolidado Resultados'!$L$8:$L$705,0),3)=0,"",INDEX('Consolidado Resultados'!$A$8:$L$705,MATCH('SAIB Regional'!$M46,'Consolidado Resultados'!$L$8:$L$705,0),7))</f>
        <v/>
      </c>
      <c r="H46" s="4" t="str">
        <f>IF(INDEX('Consolidado Resultados'!$A$8:$L$705,MATCH('SAIB Regional'!$M46,'Consolidado Resultados'!$L$8:$L$705,0),3)=0,"",INDEX('Consolidado Resultados'!$A$8:$L$705,MATCH('SAIB Regional'!$M46,'Consolidado Resultados'!$L$8:$L$705,0),8))</f>
        <v/>
      </c>
      <c r="I46" s="41" t="str">
        <f>IF(INDEX('Consolidado Resultados'!$A$8:$L$705,MATCH('SAIB Regional'!$M46,'Consolidado Resultados'!$L$8:$L$705,0),3)=0,"",INDEX('Consolidado Resultados'!$A$8:$L$705,MATCH('SAIB Regional'!$M46,'Consolidado Resultados'!$L$8:$L$705,0),9))</f>
        <v/>
      </c>
      <c r="J46" s="41" t="str">
        <f>IF(INDEX('Consolidado Resultados'!$A$8:$L$705,MATCH('SAIB Regional'!$M46,'Consolidado Resultados'!$L$8:$L$705,0),3)=0,"",INDEX('Consolidado Resultados'!$A$8:$L$705,MATCH('SAIB Regional'!$M46,'Consolidado Resultados'!$L$8:$L$705,0),10))</f>
        <v/>
      </c>
      <c r="K46" s="89" t="str">
        <f>+IFERROR(INDEX('Ofertas insignia'!$B$14:$Y$50,MATCH('SAIB Regional'!$B46,'Ofertas insignia'!$B$14:$B$50,0),MATCH('SAIB Regional'!$K$16,'Ofertas insignia'!$B$13:$Y$13,0)),"")</f>
        <v/>
      </c>
      <c r="L46" s="89" t="str">
        <f>+IFERROR(INDEX('Ofertas insignia'!$B$14:$Y$50,MATCH('SAIB Regional'!$B46,'Ofertas insignia'!$B$14:$B$50,0),MATCH('SAIB Regional'!$L$16,'Ofertas insignia'!$B$13:$Y$13,0)),"")</f>
        <v/>
      </c>
      <c r="M46" s="71" t="str">
        <f t="shared" si="0"/>
        <v>SAIB Regional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Resultados'!$A$8:$L$705,MATCH('SAIB Regional'!$M47,'Consolidado Resultados'!$L$8:$L$705,0),3)=0,"",INDEX('Consolidado Resultados'!$A$8:$L$705,MATCH('SAIB Regional'!$M47,'Consolidado Resultados'!$L$8:$L$705,0),3))</f>
        <v/>
      </c>
      <c r="D47" s="4" t="str">
        <f>IF(INDEX('Consolidado Resultados'!$A$8:$L$705,MATCH('SAIB Regional'!$M47,'Consolidado Resultados'!$L$8:$L$705,0),3)=0,"",INDEX('Consolidado Resultados'!$A$8:$L$705,MATCH('SAIB Regional'!$M47,'Consolidado Resultados'!$L$8:$L$705,0),4))</f>
        <v/>
      </c>
      <c r="E47" s="4" t="str">
        <f>IF(INDEX('Consolidado Resultados'!$A$8:$L$705,MATCH('SAIB Regional'!$M47,'Consolidado Resultados'!$L$8:$L$705,0),3)=0,"",INDEX('Consolidado Resultados'!$A$8:$L$705,MATCH('SAIB Regional'!$M47,'Consolidado Resultados'!$L$8:$L$705,0),5))</f>
        <v/>
      </c>
      <c r="F47" s="4" t="str">
        <f>IF(INDEX('Consolidado Resultados'!$A$8:$L$705,MATCH('SAIB Regional'!$M47,'Consolidado Resultados'!$L$8:$L$705,0),3)=0,"",INDEX('Consolidado Resultados'!$A$8:$L$705,MATCH('SAIB Regional'!$M47,'Consolidado Resultados'!$L$8:$L$705,0),6))</f>
        <v/>
      </c>
      <c r="G47" s="4" t="str">
        <f>IF(INDEX('Consolidado Resultados'!$A$8:$L$705,MATCH('SAIB Regional'!$M47,'Consolidado Resultados'!$L$8:$L$705,0),3)=0,"",INDEX('Consolidado Resultados'!$A$8:$L$705,MATCH('SAIB Regional'!$M47,'Consolidado Resultados'!$L$8:$L$705,0),7))</f>
        <v/>
      </c>
      <c r="H47" s="4" t="str">
        <f>IF(INDEX('Consolidado Resultados'!$A$8:$L$705,MATCH('SAIB Regional'!$M47,'Consolidado Resultados'!$L$8:$L$705,0),3)=0,"",INDEX('Consolidado Resultados'!$A$8:$L$705,MATCH('SAIB Regional'!$M47,'Consolidado Resultados'!$L$8:$L$705,0),8))</f>
        <v/>
      </c>
      <c r="I47" s="41" t="str">
        <f>IF(INDEX('Consolidado Resultados'!$A$8:$L$705,MATCH('SAIB Regional'!$M47,'Consolidado Resultados'!$L$8:$L$705,0),3)=0,"",INDEX('Consolidado Resultados'!$A$8:$L$705,MATCH('SAIB Regional'!$M47,'Consolidado Resultados'!$L$8:$L$705,0),9))</f>
        <v/>
      </c>
      <c r="J47" s="41" t="str">
        <f>IF(INDEX('Consolidado Resultados'!$A$8:$L$705,MATCH('SAIB Regional'!$M47,'Consolidado Resultados'!$L$8:$L$705,0),3)=0,"",INDEX('Consolidado Resultados'!$A$8:$L$705,MATCH('SAIB Regional'!$M47,'Consolidado Resultados'!$L$8:$L$705,0),10))</f>
        <v/>
      </c>
      <c r="K47" s="89" t="str">
        <f>+IFERROR(INDEX('Ofertas insignia'!$B$14:$Y$50,MATCH('SAIB Regional'!$B47,'Ofertas insignia'!$B$14:$B$50,0),MATCH('SAIB Regional'!$K$16,'Ofertas insignia'!$B$13:$Y$13,0)),"")</f>
        <v/>
      </c>
      <c r="L47" s="89" t="str">
        <f>+IFERROR(INDEX('Ofertas insignia'!$B$14:$Y$50,MATCH('SAIB Regional'!$B47,'Ofertas insignia'!$B$14:$B$50,0),MATCH('SAIB Regional'!$L$16,'Ofertas insignia'!$B$13:$Y$13,0)),"")</f>
        <v/>
      </c>
      <c r="M47" s="71" t="str">
        <f t="shared" si="0"/>
        <v>SAIB Regional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Resultados'!$A$8:$L$705,MATCH('SAIB Regional'!$M48,'Consolidado Resultados'!$L$8:$L$705,0),3)=0,"",INDEX('Consolidado Resultados'!$A$8:$L$705,MATCH('SAIB Regional'!$M48,'Consolidado Resultados'!$L$8:$L$705,0),3))</f>
        <v/>
      </c>
      <c r="D48" s="4" t="str">
        <f>IF(INDEX('Consolidado Resultados'!$A$8:$L$705,MATCH('SAIB Regional'!$M48,'Consolidado Resultados'!$L$8:$L$705,0),3)=0,"",INDEX('Consolidado Resultados'!$A$8:$L$705,MATCH('SAIB Regional'!$M48,'Consolidado Resultados'!$L$8:$L$705,0),4))</f>
        <v/>
      </c>
      <c r="E48" s="4" t="str">
        <f>IF(INDEX('Consolidado Resultados'!$A$8:$L$705,MATCH('SAIB Regional'!$M48,'Consolidado Resultados'!$L$8:$L$705,0),3)=0,"",INDEX('Consolidado Resultados'!$A$8:$L$705,MATCH('SAIB Regional'!$M48,'Consolidado Resultados'!$L$8:$L$705,0),5))</f>
        <v/>
      </c>
      <c r="F48" s="4" t="str">
        <f>IF(INDEX('Consolidado Resultados'!$A$8:$L$705,MATCH('SAIB Regional'!$M48,'Consolidado Resultados'!$L$8:$L$705,0),3)=0,"",INDEX('Consolidado Resultados'!$A$8:$L$705,MATCH('SAIB Regional'!$M48,'Consolidado Resultados'!$L$8:$L$705,0),6))</f>
        <v/>
      </c>
      <c r="G48" s="4" t="str">
        <f>IF(INDEX('Consolidado Resultados'!$A$8:$L$705,MATCH('SAIB Regional'!$M48,'Consolidado Resultados'!$L$8:$L$705,0),3)=0,"",INDEX('Consolidado Resultados'!$A$8:$L$705,MATCH('SAIB Regional'!$M48,'Consolidado Resultados'!$L$8:$L$705,0),7))</f>
        <v/>
      </c>
      <c r="H48" s="4" t="str">
        <f>IF(INDEX('Consolidado Resultados'!$A$8:$L$705,MATCH('SAIB Regional'!$M48,'Consolidado Resultados'!$L$8:$L$705,0),3)=0,"",INDEX('Consolidado Resultados'!$A$8:$L$705,MATCH('SAIB Regional'!$M48,'Consolidado Resultados'!$L$8:$L$705,0),8))</f>
        <v/>
      </c>
      <c r="I48" s="41" t="str">
        <f>IF(INDEX('Consolidado Resultados'!$A$8:$L$705,MATCH('SAIB Regional'!$M48,'Consolidado Resultados'!$L$8:$L$705,0),3)=0,"",INDEX('Consolidado Resultados'!$A$8:$L$705,MATCH('SAIB Regional'!$M48,'Consolidado Resultados'!$L$8:$L$705,0),9))</f>
        <v/>
      </c>
      <c r="J48" s="41" t="str">
        <f>IF(INDEX('Consolidado Resultados'!$A$8:$L$705,MATCH('SAIB Regional'!$M48,'Consolidado Resultados'!$L$8:$L$705,0),3)=0,"",INDEX('Consolidado Resultados'!$A$8:$L$705,MATCH('SAIB Regional'!$M48,'Consolidado Resultados'!$L$8:$L$705,0),10))</f>
        <v/>
      </c>
      <c r="K48" s="89" t="str">
        <f>+IFERROR(INDEX('Ofertas insignia'!$B$14:$Y$50,MATCH('SAIB Regional'!$B48,'Ofertas insignia'!$B$14:$B$50,0),MATCH('SAIB Regional'!$K$16,'Ofertas insignia'!$B$13:$Y$13,0)),"")</f>
        <v/>
      </c>
      <c r="L48" s="89" t="str">
        <f>+IFERROR(INDEX('Ofertas insignia'!$B$14:$Y$50,MATCH('SAIB Regional'!$B48,'Ofertas insignia'!$B$14:$B$50,0),MATCH('SAIB Regional'!$L$16,'Ofertas insignia'!$B$13:$Y$13,0)),"")</f>
        <v/>
      </c>
      <c r="M48" s="71" t="str">
        <f t="shared" si="0"/>
        <v>SAIB Regional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Resultados'!$A$8:$L$705,MATCH('SAIB Regional'!$M49,'Consolidado Resultados'!$L$8:$L$705,0),3)=0,"",INDEX('Consolidado Resultados'!$A$8:$L$705,MATCH('SAIB Regional'!$M49,'Consolidado Resultados'!$L$8:$L$705,0),3))</f>
        <v/>
      </c>
      <c r="D49" s="4" t="str">
        <f>IF(INDEX('Consolidado Resultados'!$A$8:$L$705,MATCH('SAIB Regional'!$M49,'Consolidado Resultados'!$L$8:$L$705,0),3)=0,"",INDEX('Consolidado Resultados'!$A$8:$L$705,MATCH('SAIB Regional'!$M49,'Consolidado Resultados'!$L$8:$L$705,0),4))</f>
        <v/>
      </c>
      <c r="E49" s="4" t="str">
        <f>IF(INDEX('Consolidado Resultados'!$A$8:$L$705,MATCH('SAIB Regional'!$M49,'Consolidado Resultados'!$L$8:$L$705,0),3)=0,"",INDEX('Consolidado Resultados'!$A$8:$L$705,MATCH('SAIB Regional'!$M49,'Consolidado Resultados'!$L$8:$L$705,0),5))</f>
        <v/>
      </c>
      <c r="F49" s="4" t="str">
        <f>IF(INDEX('Consolidado Resultados'!$A$8:$L$705,MATCH('SAIB Regional'!$M49,'Consolidado Resultados'!$L$8:$L$705,0),3)=0,"",INDEX('Consolidado Resultados'!$A$8:$L$705,MATCH('SAIB Regional'!$M49,'Consolidado Resultados'!$L$8:$L$705,0),6))</f>
        <v/>
      </c>
      <c r="G49" s="4" t="str">
        <f>IF(INDEX('Consolidado Resultados'!$A$8:$L$705,MATCH('SAIB Regional'!$M49,'Consolidado Resultados'!$L$8:$L$705,0),3)=0,"",INDEX('Consolidado Resultados'!$A$8:$L$705,MATCH('SAIB Regional'!$M49,'Consolidado Resultados'!$L$8:$L$705,0),7))</f>
        <v/>
      </c>
      <c r="H49" s="4" t="str">
        <f>IF(INDEX('Consolidado Resultados'!$A$8:$L$705,MATCH('SAIB Regional'!$M49,'Consolidado Resultados'!$L$8:$L$705,0),3)=0,"",INDEX('Consolidado Resultados'!$A$8:$L$705,MATCH('SAIB Regional'!$M49,'Consolidado Resultados'!$L$8:$L$705,0),8))</f>
        <v/>
      </c>
      <c r="I49" s="41" t="str">
        <f>IF(INDEX('Consolidado Resultados'!$A$8:$L$705,MATCH('SAIB Regional'!$M49,'Consolidado Resultados'!$L$8:$L$705,0),3)=0,"",INDEX('Consolidado Resultados'!$A$8:$L$705,MATCH('SAIB Regional'!$M49,'Consolidado Resultados'!$L$8:$L$705,0),9))</f>
        <v/>
      </c>
      <c r="J49" s="41" t="str">
        <f>IF(INDEX('Consolidado Resultados'!$A$8:$L$705,MATCH('SAIB Regional'!$M49,'Consolidado Resultados'!$L$8:$L$705,0),3)=0,"",INDEX('Consolidado Resultados'!$A$8:$L$705,MATCH('SAIB Regional'!$M49,'Consolidado Resultados'!$L$8:$L$705,0),10))</f>
        <v/>
      </c>
      <c r="K49" s="89" t="str">
        <f>+IFERROR(INDEX('Ofertas insignia'!$B$14:$Y$50,MATCH('SAIB Regional'!$B49,'Ofertas insignia'!$B$14:$B$50,0),MATCH('SAIB Regional'!$K$16,'Ofertas insignia'!$B$13:$Y$13,0)),"")</f>
        <v/>
      </c>
      <c r="L49" s="89" t="str">
        <f>+IFERROR(INDEX('Ofertas insignia'!$B$14:$Y$50,MATCH('SAIB Regional'!$B49,'Ofertas insignia'!$B$14:$B$50,0),MATCH('SAIB Regional'!$L$16,'Ofertas insignia'!$B$13:$Y$13,0)),"")</f>
        <v/>
      </c>
      <c r="M49" s="71" t="str">
        <f t="shared" si="0"/>
        <v>SAIB Regional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Resultados'!$A$8:$L$705,MATCH('SAIB Regional'!$M50,'Consolidado Resultados'!$L$8:$L$705,0),3)=0,"",INDEX('Consolidado Resultados'!$A$8:$L$705,MATCH('SAIB Regional'!$M50,'Consolidado Resultados'!$L$8:$L$705,0),3))</f>
        <v/>
      </c>
      <c r="D50" s="4" t="str">
        <f>IF(INDEX('Consolidado Resultados'!$A$8:$L$705,MATCH('SAIB Regional'!$M50,'Consolidado Resultados'!$L$8:$L$705,0),3)=0,"",INDEX('Consolidado Resultados'!$A$8:$L$705,MATCH('SAIB Regional'!$M50,'Consolidado Resultados'!$L$8:$L$705,0),4))</f>
        <v/>
      </c>
      <c r="E50" s="4" t="str">
        <f>IF(INDEX('Consolidado Resultados'!$A$8:$L$705,MATCH('SAIB Regional'!$M50,'Consolidado Resultados'!$L$8:$L$705,0),3)=0,"",INDEX('Consolidado Resultados'!$A$8:$L$705,MATCH('SAIB Regional'!$M50,'Consolidado Resultados'!$L$8:$L$705,0),5))</f>
        <v/>
      </c>
      <c r="F50" s="4" t="str">
        <f>IF(INDEX('Consolidado Resultados'!$A$8:$L$705,MATCH('SAIB Regional'!$M50,'Consolidado Resultados'!$L$8:$L$705,0),3)=0,"",INDEX('Consolidado Resultados'!$A$8:$L$705,MATCH('SAIB Regional'!$M50,'Consolidado Resultados'!$L$8:$L$705,0),6))</f>
        <v/>
      </c>
      <c r="G50" s="4" t="str">
        <f>IF(INDEX('Consolidado Resultados'!$A$8:$L$705,MATCH('SAIB Regional'!$M50,'Consolidado Resultados'!$L$8:$L$705,0),3)=0,"",INDEX('Consolidado Resultados'!$A$8:$L$705,MATCH('SAIB Regional'!$M50,'Consolidado Resultados'!$L$8:$L$705,0),7))</f>
        <v/>
      </c>
      <c r="H50" s="4" t="str">
        <f>IF(INDEX('Consolidado Resultados'!$A$8:$L$705,MATCH('SAIB Regional'!$M50,'Consolidado Resultados'!$L$8:$L$705,0),3)=0,"",INDEX('Consolidado Resultados'!$A$8:$L$705,MATCH('SAIB Regional'!$M50,'Consolidado Resultados'!$L$8:$L$705,0),8))</f>
        <v/>
      </c>
      <c r="I50" s="41" t="str">
        <f>IF(INDEX('Consolidado Resultados'!$A$8:$L$705,MATCH('SAIB Regional'!$M50,'Consolidado Resultados'!$L$8:$L$705,0),3)=0,"",INDEX('Consolidado Resultados'!$A$8:$L$705,MATCH('SAIB Regional'!$M50,'Consolidado Resultados'!$L$8:$L$705,0),9))</f>
        <v/>
      </c>
      <c r="J50" s="41" t="str">
        <f>IF(INDEX('Consolidado Resultados'!$A$8:$L$705,MATCH('SAIB Regional'!$M50,'Consolidado Resultados'!$L$8:$L$705,0),3)=0,"",INDEX('Consolidado Resultados'!$A$8:$L$705,MATCH('SAIB Regional'!$M50,'Consolidado Resultados'!$L$8:$L$705,0),10))</f>
        <v/>
      </c>
      <c r="K50" s="89" t="str">
        <f>+IFERROR(INDEX('Ofertas insignia'!$B$14:$Y$50,MATCH('SAIB Regional'!$B50,'Ofertas insignia'!$B$14:$B$50,0),MATCH('SAIB Regional'!$K$16,'Ofertas insignia'!$B$13:$Y$13,0)),"")</f>
        <v/>
      </c>
      <c r="L50" s="89" t="str">
        <f>+IFERROR(INDEX('Ofertas insignia'!$B$14:$Y$50,MATCH('SAIB Regional'!$B50,'Ofertas insignia'!$B$14:$B$50,0),MATCH('SAIB Regional'!$L$16,'Ofertas insignia'!$B$13:$Y$13,0)),"")</f>
        <v/>
      </c>
      <c r="M50" s="71" t="str">
        <f t="shared" si="0"/>
        <v>SAIB Regional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Resultados'!$A$8:$L$705,MATCH('SAIB Regional'!$M51,'Consolidado Resultados'!$L$8:$L$705,0),3)=0,"",INDEX('Consolidado Resultados'!$A$8:$L$705,MATCH('SAIB Regional'!$M51,'Consolidado Resultados'!$L$8:$L$705,0),3))</f>
        <v/>
      </c>
      <c r="D51" s="4" t="str">
        <f>IF(INDEX('Consolidado Resultados'!$A$8:$L$705,MATCH('SAIB Regional'!$M51,'Consolidado Resultados'!$L$8:$L$705,0),3)=0,"",INDEX('Consolidado Resultados'!$A$8:$L$705,MATCH('SAIB Regional'!$M51,'Consolidado Resultados'!$L$8:$L$705,0),4))</f>
        <v/>
      </c>
      <c r="E51" s="4" t="str">
        <f>IF(INDEX('Consolidado Resultados'!$A$8:$L$705,MATCH('SAIB Regional'!$M51,'Consolidado Resultados'!$L$8:$L$705,0),3)=0,"",INDEX('Consolidado Resultados'!$A$8:$L$705,MATCH('SAIB Regional'!$M51,'Consolidado Resultados'!$L$8:$L$705,0),5))</f>
        <v/>
      </c>
      <c r="F51" s="4" t="str">
        <f>IF(INDEX('Consolidado Resultados'!$A$8:$L$705,MATCH('SAIB Regional'!$M51,'Consolidado Resultados'!$L$8:$L$705,0),3)=0,"",INDEX('Consolidado Resultados'!$A$8:$L$705,MATCH('SAIB Regional'!$M51,'Consolidado Resultados'!$L$8:$L$705,0),6))</f>
        <v/>
      </c>
      <c r="G51" s="4" t="str">
        <f>IF(INDEX('Consolidado Resultados'!$A$8:$L$705,MATCH('SAIB Regional'!$M51,'Consolidado Resultados'!$L$8:$L$705,0),3)=0,"",INDEX('Consolidado Resultados'!$A$8:$L$705,MATCH('SAIB Regional'!$M51,'Consolidado Resultados'!$L$8:$L$705,0),7))</f>
        <v/>
      </c>
      <c r="H51" s="4" t="str">
        <f>IF(INDEX('Consolidado Resultados'!$A$8:$L$705,MATCH('SAIB Regional'!$M51,'Consolidado Resultados'!$L$8:$L$705,0),3)=0,"",INDEX('Consolidado Resultados'!$A$8:$L$705,MATCH('SAIB Regional'!$M51,'Consolidado Resultados'!$L$8:$L$705,0),8))</f>
        <v/>
      </c>
      <c r="I51" s="41" t="str">
        <f>IF(INDEX('Consolidado Resultados'!$A$8:$L$705,MATCH('SAIB Regional'!$M51,'Consolidado Resultados'!$L$8:$L$705,0),3)=0,"",INDEX('Consolidado Resultados'!$A$8:$L$705,MATCH('SAIB Regional'!$M51,'Consolidado Resultados'!$L$8:$L$705,0),9))</f>
        <v/>
      </c>
      <c r="J51" s="41" t="str">
        <f>IF(INDEX('Consolidado Resultados'!$A$8:$L$705,MATCH('SAIB Regional'!$M51,'Consolidado Resultados'!$L$8:$L$705,0),3)=0,"",INDEX('Consolidado Resultados'!$A$8:$L$705,MATCH('SAIB Regional'!$M51,'Consolidado Resultados'!$L$8:$L$705,0),10))</f>
        <v/>
      </c>
      <c r="K51" s="89" t="str">
        <f>+IFERROR(INDEX('Ofertas insignia'!$B$14:$Y$50,MATCH('SAIB Regional'!$B51,'Ofertas insignia'!$B$14:$B$50,0),MATCH('SAIB Regional'!$K$16,'Ofertas insignia'!$B$13:$Y$13,0)),"")</f>
        <v/>
      </c>
      <c r="L51" s="89" t="str">
        <f>+IFERROR(INDEX('Ofertas insignia'!$B$14:$Y$50,MATCH('SAIB Regional'!$B51,'Ofertas insignia'!$B$14:$B$50,0),MATCH('SAIB Regional'!$L$16,'Ofertas insignia'!$B$13:$Y$13,0)),"")</f>
        <v/>
      </c>
      <c r="M51" s="71" t="str">
        <f t="shared" si="0"/>
        <v>SAIB Regional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Resultados'!$A$8:$L$705,MATCH('SAIB Regional'!$M52,'Consolidado Resultados'!$L$8:$L$705,0),3)=0,"",INDEX('Consolidado Resultados'!$A$8:$L$705,MATCH('SAIB Regional'!$M52,'Consolidado Resultados'!$L$8:$L$705,0),3))</f>
        <v/>
      </c>
      <c r="D52" s="4" t="str">
        <f>IF(INDEX('Consolidado Resultados'!$A$8:$L$705,MATCH('SAIB Regional'!$M52,'Consolidado Resultados'!$L$8:$L$705,0),3)=0,"",INDEX('Consolidado Resultados'!$A$8:$L$705,MATCH('SAIB Regional'!$M52,'Consolidado Resultados'!$L$8:$L$705,0),4))</f>
        <v/>
      </c>
      <c r="E52" s="4" t="str">
        <f>IF(INDEX('Consolidado Resultados'!$A$8:$L$705,MATCH('SAIB Regional'!$M52,'Consolidado Resultados'!$L$8:$L$705,0),3)=0,"",INDEX('Consolidado Resultados'!$A$8:$L$705,MATCH('SAIB Regional'!$M52,'Consolidado Resultados'!$L$8:$L$705,0),5))</f>
        <v/>
      </c>
      <c r="F52" s="4" t="str">
        <f>IF(INDEX('Consolidado Resultados'!$A$8:$L$705,MATCH('SAIB Regional'!$M52,'Consolidado Resultados'!$L$8:$L$705,0),3)=0,"",INDEX('Consolidado Resultados'!$A$8:$L$705,MATCH('SAIB Regional'!$M52,'Consolidado Resultados'!$L$8:$L$705,0),6))</f>
        <v/>
      </c>
      <c r="G52" s="4" t="str">
        <f>IF(INDEX('Consolidado Resultados'!$A$8:$L$705,MATCH('SAIB Regional'!$M52,'Consolidado Resultados'!$L$8:$L$705,0),3)=0,"",INDEX('Consolidado Resultados'!$A$8:$L$705,MATCH('SAIB Regional'!$M52,'Consolidado Resultados'!$L$8:$L$705,0),7))</f>
        <v/>
      </c>
      <c r="H52" s="4" t="str">
        <f>IF(INDEX('Consolidado Resultados'!$A$8:$L$705,MATCH('SAIB Regional'!$M52,'Consolidado Resultados'!$L$8:$L$705,0),3)=0,"",INDEX('Consolidado Resultados'!$A$8:$L$705,MATCH('SAIB Regional'!$M52,'Consolidado Resultados'!$L$8:$L$705,0),8))</f>
        <v/>
      </c>
      <c r="I52" s="41" t="str">
        <f>IF(INDEX('Consolidado Resultados'!$A$8:$L$705,MATCH('SAIB Regional'!$M52,'Consolidado Resultados'!$L$8:$L$705,0),3)=0,"",INDEX('Consolidado Resultados'!$A$8:$L$705,MATCH('SAIB Regional'!$M52,'Consolidado Resultados'!$L$8:$L$705,0),9))</f>
        <v/>
      </c>
      <c r="J52" s="41" t="str">
        <f>IF(INDEX('Consolidado Resultados'!$A$8:$L$705,MATCH('SAIB Regional'!$M52,'Consolidado Resultados'!$L$8:$L$705,0),3)=0,"",INDEX('Consolidado Resultados'!$A$8:$L$705,MATCH('SAIB Regional'!$M52,'Consolidado Resultados'!$L$8:$L$705,0),10))</f>
        <v/>
      </c>
      <c r="K52" s="89" t="str">
        <f>+IFERROR(INDEX('Ofertas insignia'!$B$14:$Y$50,MATCH('SAIB Regional'!$B52,'Ofertas insignia'!$B$14:$B$50,0),MATCH('SAIB Regional'!$K$16,'Ofertas insignia'!$B$13:$Y$13,0)),"")</f>
        <v/>
      </c>
      <c r="L52" s="89" t="str">
        <f>+IFERROR(INDEX('Ofertas insignia'!$B$14:$Y$50,MATCH('SAIB Regional'!$B52,'Ofertas insignia'!$B$14:$B$50,0),MATCH('SAIB Regional'!$L$16,'Ofertas insignia'!$B$13:$Y$13,0)),"")</f>
        <v/>
      </c>
      <c r="M52" s="71" t="str">
        <f t="shared" si="0"/>
        <v>SAIB Regional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Resultados'!$A$8:$L$705,MATCH('SAIB Regional'!$M53,'Consolidado Resultados'!$L$8:$L$705,0),3)=0,"",INDEX('Consolidado Resultados'!$A$8:$L$705,MATCH('SAIB Regional'!$M53,'Consolidado Resultados'!$L$8:$L$705,0),3))</f>
        <v/>
      </c>
      <c r="D53" s="4" t="str">
        <f>IF(INDEX('Consolidado Resultados'!$A$8:$L$705,MATCH('SAIB Regional'!$M53,'Consolidado Resultados'!$L$8:$L$705,0),3)=0,"",INDEX('Consolidado Resultados'!$A$8:$L$705,MATCH('SAIB Regional'!$M53,'Consolidado Resultados'!$L$8:$L$705,0),4))</f>
        <v/>
      </c>
      <c r="E53" s="4" t="str">
        <f>IF(INDEX('Consolidado Resultados'!$A$8:$L$705,MATCH('SAIB Regional'!$M53,'Consolidado Resultados'!$L$8:$L$705,0),3)=0,"",INDEX('Consolidado Resultados'!$A$8:$L$705,MATCH('SAIB Regional'!$M53,'Consolidado Resultados'!$L$8:$L$705,0),5))</f>
        <v/>
      </c>
      <c r="F53" s="4" t="str">
        <f>IF(INDEX('Consolidado Resultados'!$A$8:$L$705,MATCH('SAIB Regional'!$M53,'Consolidado Resultados'!$L$8:$L$705,0),3)=0,"",INDEX('Consolidado Resultados'!$A$8:$L$705,MATCH('SAIB Regional'!$M53,'Consolidado Resultados'!$L$8:$L$705,0),6))</f>
        <v/>
      </c>
      <c r="G53" s="4" t="str">
        <f>IF(INDEX('Consolidado Resultados'!$A$8:$L$705,MATCH('SAIB Regional'!$M53,'Consolidado Resultados'!$L$8:$L$705,0),3)=0,"",INDEX('Consolidado Resultados'!$A$8:$L$705,MATCH('SAIB Regional'!$M53,'Consolidado Resultados'!$L$8:$L$705,0),7))</f>
        <v/>
      </c>
      <c r="H53" s="4" t="str">
        <f>IF(INDEX('Consolidado Resultados'!$A$8:$L$705,MATCH('SAIB Regional'!$M53,'Consolidado Resultados'!$L$8:$L$705,0),3)=0,"",INDEX('Consolidado Resultados'!$A$8:$L$705,MATCH('SAIB Regional'!$M53,'Consolidado Resultados'!$L$8:$L$705,0),8))</f>
        <v/>
      </c>
      <c r="I53" s="41" t="str">
        <f>IF(INDEX('Consolidado Resultados'!$A$8:$L$705,MATCH('SAIB Regional'!$M53,'Consolidado Resultados'!$L$8:$L$705,0),3)=0,"",INDEX('Consolidado Resultados'!$A$8:$L$705,MATCH('SAIB Regional'!$M53,'Consolidado Resultados'!$L$8:$L$705,0),9))</f>
        <v/>
      </c>
      <c r="J53" s="41" t="str">
        <f>IF(INDEX('Consolidado Resultados'!$A$8:$L$705,MATCH('SAIB Regional'!$M53,'Consolidado Resultados'!$L$8:$L$705,0),3)=0,"",INDEX('Consolidado Resultados'!$A$8:$L$705,MATCH('SAIB Regional'!$M53,'Consolidado Resultados'!$L$8:$L$705,0),10))</f>
        <v/>
      </c>
      <c r="K53" s="89" t="str">
        <f>+IFERROR(INDEX('Ofertas insignia'!$B$14:$Y$50,MATCH('SAIB Regional'!$B53,'Ofertas insignia'!$B$14:$B$50,0),MATCH('SAIB Regional'!$K$16,'Ofertas insignia'!$B$13:$Y$13,0)),"")</f>
        <v/>
      </c>
      <c r="L53" s="89" t="str">
        <f>+IFERROR(INDEX('Ofertas insignia'!$B$14:$Y$50,MATCH('SAIB Regional'!$B53,'Ofertas insignia'!$B$14:$B$50,0),MATCH('SAIB Regional'!$L$16,'Ofertas insignia'!$B$13:$Y$13,0)),"")</f>
        <v/>
      </c>
      <c r="M53" s="71" t="str">
        <f t="shared" si="0"/>
        <v>SAIB Regional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Resultados'!$A$8:$L$705,MATCH('SAIB Regional'!$M54,'Consolidado Resultados'!$L$8:$L$705,0),3)=0,"",INDEX('Consolidado Resultados'!$A$8:$L$705,MATCH('SAIB Regional'!$M54,'Consolidado Resultados'!$L$8:$L$705,0),3))</f>
        <v/>
      </c>
      <c r="D54" s="4" t="str">
        <f>IF(INDEX('Consolidado Resultados'!$A$8:$L$705,MATCH('SAIB Regional'!$M54,'Consolidado Resultados'!$L$8:$L$705,0),3)=0,"",INDEX('Consolidado Resultados'!$A$8:$L$705,MATCH('SAIB Regional'!$M54,'Consolidado Resultados'!$L$8:$L$705,0),4))</f>
        <v/>
      </c>
      <c r="E54" s="4" t="str">
        <f>IF(INDEX('Consolidado Resultados'!$A$8:$L$705,MATCH('SAIB Regional'!$M54,'Consolidado Resultados'!$L$8:$L$705,0),3)=0,"",INDEX('Consolidado Resultados'!$A$8:$L$705,MATCH('SAIB Regional'!$M54,'Consolidado Resultados'!$L$8:$L$705,0),5))</f>
        <v/>
      </c>
      <c r="F54" s="4" t="str">
        <f>IF(INDEX('Consolidado Resultados'!$A$8:$L$705,MATCH('SAIB Regional'!$M54,'Consolidado Resultados'!$L$8:$L$705,0),3)=0,"",INDEX('Consolidado Resultados'!$A$8:$L$705,MATCH('SAIB Regional'!$M54,'Consolidado Resultados'!$L$8:$L$705,0),6))</f>
        <v/>
      </c>
      <c r="G54" s="4" t="str">
        <f>IF(INDEX('Consolidado Resultados'!$A$8:$L$705,MATCH('SAIB Regional'!$M54,'Consolidado Resultados'!$L$8:$L$705,0),3)=0,"",INDEX('Consolidado Resultados'!$A$8:$L$705,MATCH('SAIB Regional'!$M54,'Consolidado Resultados'!$L$8:$L$705,0),7))</f>
        <v/>
      </c>
      <c r="H54" s="4" t="str">
        <f>IF(INDEX('Consolidado Resultados'!$A$8:$L$705,MATCH('SAIB Regional'!$M54,'Consolidado Resultados'!$L$8:$L$705,0),3)=0,"",INDEX('Consolidado Resultados'!$A$8:$L$705,MATCH('SAIB Regional'!$M54,'Consolidado Resultados'!$L$8:$L$705,0),8))</f>
        <v/>
      </c>
      <c r="I54" s="41" t="str">
        <f>IF(INDEX('Consolidado Resultados'!$A$8:$L$705,MATCH('SAIB Regional'!$M54,'Consolidado Resultados'!$L$8:$L$705,0),3)=0,"",INDEX('Consolidado Resultados'!$A$8:$L$705,MATCH('SAIB Regional'!$M54,'Consolidado Resultados'!$L$8:$L$705,0),9))</f>
        <v/>
      </c>
      <c r="J54" s="41" t="str">
        <f>IF(INDEX('Consolidado Resultados'!$A$8:$L$705,MATCH('SAIB Regional'!$M54,'Consolidado Resultados'!$L$8:$L$705,0),3)=0,"",INDEX('Consolidado Resultados'!$A$8:$L$705,MATCH('SAIB Regional'!$M54,'Consolidado Resultados'!$L$8:$L$705,0),10))</f>
        <v/>
      </c>
      <c r="K54" s="89" t="str">
        <f>+IFERROR(INDEX('Ofertas insignia'!$B$14:$Y$50,MATCH('SAIB Regional'!$B54,'Ofertas insignia'!$B$14:$B$50,0),MATCH('SAIB Regional'!$K$16,'Ofertas insignia'!$B$13:$Y$13,0)),"")</f>
        <v/>
      </c>
      <c r="L54" s="89" t="str">
        <f>+IFERROR(INDEX('Ofertas insignia'!$B$14:$Y$50,MATCH('SAIB Regional'!$B54,'Ofertas insignia'!$B$14:$B$50,0),MATCH('SAIB Regional'!$L$16,'Ofertas insignia'!$B$13:$Y$13,0)),"")</f>
        <v/>
      </c>
      <c r="M54" s="71" t="str">
        <f t="shared" si="0"/>
        <v>SAIB Regional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Resultados'!$A$8:$L$705,MATCH('SAIB Regional'!$M55,'Consolidado Resultados'!$L$8:$L$705,0),3)=0,"",INDEX('Consolidado Resultados'!$A$8:$L$705,MATCH('SAIB Regional'!$M55,'Consolidado Resultados'!$L$8:$L$705,0),3))</f>
        <v/>
      </c>
      <c r="D55" s="4" t="str">
        <f>IF(INDEX('Consolidado Resultados'!$A$8:$L$705,MATCH('SAIB Regional'!$M55,'Consolidado Resultados'!$L$8:$L$705,0),3)=0,"",INDEX('Consolidado Resultados'!$A$8:$L$705,MATCH('SAIB Regional'!$M55,'Consolidado Resultados'!$L$8:$L$705,0),4))</f>
        <v/>
      </c>
      <c r="E55" s="4" t="str">
        <f>IF(INDEX('Consolidado Resultados'!$A$8:$L$705,MATCH('SAIB Regional'!$M55,'Consolidado Resultados'!$L$8:$L$705,0),3)=0,"",INDEX('Consolidado Resultados'!$A$8:$L$705,MATCH('SAIB Regional'!$M55,'Consolidado Resultados'!$L$8:$L$705,0),5))</f>
        <v/>
      </c>
      <c r="F55" s="4" t="str">
        <f>IF(INDEX('Consolidado Resultados'!$A$8:$L$705,MATCH('SAIB Regional'!$M55,'Consolidado Resultados'!$L$8:$L$705,0),3)=0,"",INDEX('Consolidado Resultados'!$A$8:$L$705,MATCH('SAIB Regional'!$M55,'Consolidado Resultados'!$L$8:$L$705,0),6))</f>
        <v/>
      </c>
      <c r="G55" s="4" t="str">
        <f>IF(INDEX('Consolidado Resultados'!$A$8:$L$705,MATCH('SAIB Regional'!$M55,'Consolidado Resultados'!$L$8:$L$705,0),3)=0,"",INDEX('Consolidado Resultados'!$A$8:$L$705,MATCH('SAIB Regional'!$M55,'Consolidado Resultados'!$L$8:$L$705,0),7))</f>
        <v/>
      </c>
      <c r="H55" s="4" t="str">
        <f>IF(INDEX('Consolidado Resultados'!$A$8:$L$705,MATCH('SAIB Regional'!$M55,'Consolidado Resultados'!$L$8:$L$705,0),3)=0,"",INDEX('Consolidado Resultados'!$A$8:$L$705,MATCH('SAIB Regional'!$M55,'Consolidado Resultados'!$L$8:$L$705,0),8))</f>
        <v/>
      </c>
      <c r="I55" s="41" t="str">
        <f>IF(INDEX('Consolidado Resultados'!$A$8:$L$705,MATCH('SAIB Regional'!$M55,'Consolidado Resultados'!$L$8:$L$705,0),3)=0,"",INDEX('Consolidado Resultados'!$A$8:$L$705,MATCH('SAIB Regional'!$M55,'Consolidado Resultados'!$L$8:$L$705,0),9))</f>
        <v/>
      </c>
      <c r="J55" s="41" t="str">
        <f>IF(INDEX('Consolidado Resultados'!$A$8:$L$705,MATCH('SAIB Regional'!$M55,'Consolidado Resultados'!$L$8:$L$705,0),3)=0,"",INDEX('Consolidado Resultados'!$A$8:$L$705,MATCH('SAIB Regional'!$M55,'Consolidado Resultados'!$L$8:$L$705,0),10))</f>
        <v/>
      </c>
      <c r="K55" s="89" t="str">
        <f>+IFERROR(INDEX('Ofertas insignia'!$B$14:$Y$50,MATCH('SAIB Regional'!$B55,'Ofertas insignia'!$B$14:$B$50,0),MATCH('SAIB Regional'!$K$16,'Ofertas insignia'!$B$13:$Y$13,0)),"")</f>
        <v/>
      </c>
      <c r="L55" s="89" t="str">
        <f>+IFERROR(INDEX('Ofertas insignia'!$B$14:$Y$50,MATCH('SAIB Regional'!$B55,'Ofertas insignia'!$B$14:$B$50,0),MATCH('SAIB Regional'!$L$16,'Ofertas insignia'!$B$13:$Y$13,0)),"")</f>
        <v/>
      </c>
      <c r="M55" s="71" t="str">
        <f t="shared" si="0"/>
        <v>SAIB Regional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Resultados'!$A$8:$L$705,MATCH('SAIB Regional'!$M56,'Consolidado Resultados'!$L$8:$L$705,0),3)=0,"",INDEX('Consolidado Resultados'!$A$8:$L$705,MATCH('SAIB Regional'!$M56,'Consolidado Resultados'!$L$8:$L$705,0),3))</f>
        <v/>
      </c>
      <c r="D56" s="4" t="str">
        <f>IF(INDEX('Consolidado Resultados'!$A$8:$L$705,MATCH('SAIB Regional'!$M56,'Consolidado Resultados'!$L$8:$L$705,0),3)=0,"",INDEX('Consolidado Resultados'!$A$8:$L$705,MATCH('SAIB Regional'!$M56,'Consolidado Resultados'!$L$8:$L$705,0),4))</f>
        <v/>
      </c>
      <c r="E56" s="4" t="str">
        <f>IF(INDEX('Consolidado Resultados'!$A$8:$L$705,MATCH('SAIB Regional'!$M56,'Consolidado Resultados'!$L$8:$L$705,0),3)=0,"",INDEX('Consolidado Resultados'!$A$8:$L$705,MATCH('SAIB Regional'!$M56,'Consolidado Resultados'!$L$8:$L$705,0),5))</f>
        <v/>
      </c>
      <c r="F56" s="4" t="str">
        <f>IF(INDEX('Consolidado Resultados'!$A$8:$L$705,MATCH('SAIB Regional'!$M56,'Consolidado Resultados'!$L$8:$L$705,0),3)=0,"",INDEX('Consolidado Resultados'!$A$8:$L$705,MATCH('SAIB Regional'!$M56,'Consolidado Resultados'!$L$8:$L$705,0),6))</f>
        <v/>
      </c>
      <c r="G56" s="4" t="str">
        <f>IF(INDEX('Consolidado Resultados'!$A$8:$L$705,MATCH('SAIB Regional'!$M56,'Consolidado Resultados'!$L$8:$L$705,0),3)=0,"",INDEX('Consolidado Resultados'!$A$8:$L$705,MATCH('SAIB Regional'!$M56,'Consolidado Resultados'!$L$8:$L$705,0),7))</f>
        <v/>
      </c>
      <c r="H56" s="4" t="str">
        <f>IF(INDEX('Consolidado Resultados'!$A$8:$L$705,MATCH('SAIB Regional'!$M56,'Consolidado Resultados'!$L$8:$L$705,0),3)=0,"",INDEX('Consolidado Resultados'!$A$8:$L$705,MATCH('SAIB Regional'!$M56,'Consolidado Resultados'!$L$8:$L$705,0),8))</f>
        <v/>
      </c>
      <c r="I56" s="41" t="str">
        <f>IF(INDEX('Consolidado Resultados'!$A$8:$L$705,MATCH('SAIB Regional'!$M56,'Consolidado Resultados'!$L$8:$L$705,0),3)=0,"",INDEX('Consolidado Resultados'!$A$8:$L$705,MATCH('SAIB Regional'!$M56,'Consolidado Resultados'!$L$8:$L$705,0),9))</f>
        <v/>
      </c>
      <c r="J56" s="41" t="str">
        <f>IF(INDEX('Consolidado Resultados'!$A$8:$L$705,MATCH('SAIB Regional'!$M56,'Consolidado Resultados'!$L$8:$L$705,0),3)=0,"",INDEX('Consolidado Resultados'!$A$8:$L$705,MATCH('SAIB Regional'!$M56,'Consolidado Resultados'!$L$8:$L$705,0),10))</f>
        <v/>
      </c>
      <c r="K56" s="89" t="str">
        <f>+IFERROR(INDEX('Ofertas insignia'!$B$14:$Y$50,MATCH('SAIB Regional'!$B56,'Ofertas insignia'!$B$14:$B$50,0),MATCH('SAIB Regional'!$K$16,'Ofertas insignia'!$B$13:$Y$13,0)),"")</f>
        <v/>
      </c>
      <c r="L56" s="89" t="str">
        <f>+IFERROR(INDEX('Ofertas insignia'!$B$14:$Y$50,MATCH('SAIB Regional'!$B56,'Ofertas insignia'!$B$14:$B$50,0),MATCH('SAIB Regional'!$L$16,'Ofertas insignia'!$B$13:$Y$13,0)),"")</f>
        <v/>
      </c>
      <c r="M56" s="71" t="str">
        <f t="shared" si="0"/>
        <v>SAIB Regional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Resultados'!$A$8:$L$705,MATCH('SAIB Regional'!$M57,'Consolidado Resultados'!$L$8:$L$705,0),3)=0,"",INDEX('Consolidado Resultados'!$A$8:$L$705,MATCH('SAIB Regional'!$M57,'Consolidado Resultados'!$L$8:$L$705,0),3))</f>
        <v/>
      </c>
      <c r="D57" s="4" t="str">
        <f>IF(INDEX('Consolidado Resultados'!$A$8:$L$705,MATCH('SAIB Regional'!$M57,'Consolidado Resultados'!$L$8:$L$705,0),3)=0,"",INDEX('Consolidado Resultados'!$A$8:$L$705,MATCH('SAIB Regional'!$M57,'Consolidado Resultados'!$L$8:$L$705,0),4))</f>
        <v/>
      </c>
      <c r="E57" s="4" t="str">
        <f>IF(INDEX('Consolidado Resultados'!$A$8:$L$705,MATCH('SAIB Regional'!$M57,'Consolidado Resultados'!$L$8:$L$705,0),3)=0,"",INDEX('Consolidado Resultados'!$A$8:$L$705,MATCH('SAIB Regional'!$M57,'Consolidado Resultados'!$L$8:$L$705,0),5))</f>
        <v/>
      </c>
      <c r="F57" s="4" t="str">
        <f>IF(INDEX('Consolidado Resultados'!$A$8:$L$705,MATCH('SAIB Regional'!$M57,'Consolidado Resultados'!$L$8:$L$705,0),3)=0,"",INDEX('Consolidado Resultados'!$A$8:$L$705,MATCH('SAIB Regional'!$M57,'Consolidado Resultados'!$L$8:$L$705,0),6))</f>
        <v/>
      </c>
      <c r="G57" s="4" t="str">
        <f>IF(INDEX('Consolidado Resultados'!$A$8:$L$705,MATCH('SAIB Regional'!$M57,'Consolidado Resultados'!$L$8:$L$705,0),3)=0,"",INDEX('Consolidado Resultados'!$A$8:$L$705,MATCH('SAIB Regional'!$M57,'Consolidado Resultados'!$L$8:$L$705,0),7))</f>
        <v/>
      </c>
      <c r="H57" s="4" t="str">
        <f>IF(INDEX('Consolidado Resultados'!$A$8:$L$705,MATCH('SAIB Regional'!$M57,'Consolidado Resultados'!$L$8:$L$705,0),3)=0,"",INDEX('Consolidado Resultados'!$A$8:$L$705,MATCH('SAIB Regional'!$M57,'Consolidado Resultados'!$L$8:$L$705,0),8))</f>
        <v/>
      </c>
      <c r="I57" s="41" t="str">
        <f>IF(INDEX('Consolidado Resultados'!$A$8:$L$705,MATCH('SAIB Regional'!$M57,'Consolidado Resultados'!$L$8:$L$705,0),3)=0,"",INDEX('Consolidado Resultados'!$A$8:$L$705,MATCH('SAIB Regional'!$M57,'Consolidado Resultados'!$L$8:$L$705,0),9))</f>
        <v/>
      </c>
      <c r="J57" s="41" t="str">
        <f>IF(INDEX('Consolidado Resultados'!$A$8:$L$705,MATCH('SAIB Regional'!$M57,'Consolidado Resultados'!$L$8:$L$705,0),3)=0,"",INDEX('Consolidado Resultados'!$A$8:$L$705,MATCH('SAIB Regional'!$M57,'Consolidado Resultados'!$L$8:$L$705,0),10))</f>
        <v/>
      </c>
      <c r="K57" s="89" t="str">
        <f>+IFERROR(INDEX('Ofertas insignia'!$B$14:$Y$50,MATCH('SAIB Regional'!$B57,'Ofertas insignia'!$B$14:$B$50,0),MATCH('SAIB Regional'!$K$16,'Ofertas insignia'!$B$13:$Y$13,0)),"")</f>
        <v/>
      </c>
      <c r="L57" s="89" t="str">
        <f>+IFERROR(INDEX('Ofertas insignia'!$B$14:$Y$50,MATCH('SAIB Regional'!$B57,'Ofertas insignia'!$B$14:$B$50,0),MATCH('SAIB Regional'!$L$16,'Ofertas insignia'!$B$13:$Y$13,0)),"")</f>
        <v/>
      </c>
      <c r="M57" s="71" t="str">
        <f t="shared" si="0"/>
        <v>SAIB Regional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Resultados'!$A$8:$L$705,MATCH('SAIB Regional'!$M58,'Consolidado Resultados'!$L$8:$L$705,0),3)=0,"",INDEX('Consolidado Resultados'!$A$8:$L$705,MATCH('SAIB Regional'!$M58,'Consolidado Resultados'!$L$8:$L$705,0),3))</f>
        <v/>
      </c>
      <c r="D58" s="4" t="str">
        <f>IF(INDEX('Consolidado Resultados'!$A$8:$L$705,MATCH('SAIB Regional'!$M58,'Consolidado Resultados'!$L$8:$L$705,0),3)=0,"",INDEX('Consolidado Resultados'!$A$8:$L$705,MATCH('SAIB Regional'!$M58,'Consolidado Resultados'!$L$8:$L$705,0),4))</f>
        <v/>
      </c>
      <c r="E58" s="4" t="str">
        <f>IF(INDEX('Consolidado Resultados'!$A$8:$L$705,MATCH('SAIB Regional'!$M58,'Consolidado Resultados'!$L$8:$L$705,0),3)=0,"",INDEX('Consolidado Resultados'!$A$8:$L$705,MATCH('SAIB Regional'!$M58,'Consolidado Resultados'!$L$8:$L$705,0),5))</f>
        <v/>
      </c>
      <c r="F58" s="4" t="str">
        <f>IF(INDEX('Consolidado Resultados'!$A$8:$L$705,MATCH('SAIB Regional'!$M58,'Consolidado Resultados'!$L$8:$L$705,0),3)=0,"",INDEX('Consolidado Resultados'!$A$8:$L$705,MATCH('SAIB Regional'!$M58,'Consolidado Resultados'!$L$8:$L$705,0),6))</f>
        <v/>
      </c>
      <c r="G58" s="4" t="str">
        <f>IF(INDEX('Consolidado Resultados'!$A$8:$L$705,MATCH('SAIB Regional'!$M58,'Consolidado Resultados'!$L$8:$L$705,0),3)=0,"",INDEX('Consolidado Resultados'!$A$8:$L$705,MATCH('SAIB Regional'!$M58,'Consolidado Resultados'!$L$8:$L$705,0),7))</f>
        <v/>
      </c>
      <c r="H58" s="4" t="str">
        <f>IF(INDEX('Consolidado Resultados'!$A$8:$L$705,MATCH('SAIB Regional'!$M58,'Consolidado Resultados'!$L$8:$L$705,0),3)=0,"",INDEX('Consolidado Resultados'!$A$8:$L$705,MATCH('SAIB Regional'!$M58,'Consolidado Resultados'!$L$8:$L$705,0),8))</f>
        <v/>
      </c>
      <c r="I58" s="41" t="str">
        <f>IF(INDEX('Consolidado Resultados'!$A$8:$L$705,MATCH('SAIB Regional'!$M58,'Consolidado Resultados'!$L$8:$L$705,0),3)=0,"",INDEX('Consolidado Resultados'!$A$8:$L$705,MATCH('SAIB Regional'!$M58,'Consolidado Resultados'!$L$8:$L$705,0),9))</f>
        <v/>
      </c>
      <c r="J58" s="41" t="str">
        <f>IF(INDEX('Consolidado Resultados'!$A$8:$L$705,MATCH('SAIB Regional'!$M58,'Consolidado Resultados'!$L$8:$L$705,0),3)=0,"",INDEX('Consolidado Resultados'!$A$8:$L$705,MATCH('SAIB Regional'!$M58,'Consolidado Resultados'!$L$8:$L$705,0),10))</f>
        <v/>
      </c>
      <c r="K58" s="89" t="str">
        <f>+IFERROR(INDEX('Ofertas insignia'!$B$14:$Y$50,MATCH('SAIB Regional'!$B58,'Ofertas insignia'!$B$14:$B$50,0),MATCH('SAIB Regional'!$K$16,'Ofertas insignia'!$B$13:$Y$13,0)),"")</f>
        <v/>
      </c>
      <c r="L58" s="89" t="str">
        <f>+IFERROR(INDEX('Ofertas insignia'!$B$14:$Y$50,MATCH('SAIB Regional'!$B58,'Ofertas insignia'!$B$14:$B$50,0),MATCH('SAIB Regional'!$L$16,'Ofertas insignia'!$B$13:$Y$13,0)),"")</f>
        <v/>
      </c>
      <c r="M58" s="71" t="str">
        <f t="shared" si="0"/>
        <v>SAIB Regional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Resultados'!$A$8:$L$705,MATCH('SAIB Regional'!$M59,'Consolidado Resultados'!$L$8:$L$705,0),3)=0,"",INDEX('Consolidado Resultados'!$A$8:$L$705,MATCH('SAIB Regional'!$M59,'Consolidado Resultados'!$L$8:$L$705,0),3))</f>
        <v/>
      </c>
      <c r="D59" s="4" t="str">
        <f>IF(INDEX('Consolidado Resultados'!$A$8:$L$705,MATCH('SAIB Regional'!$M59,'Consolidado Resultados'!$L$8:$L$705,0),3)=0,"",INDEX('Consolidado Resultados'!$A$8:$L$705,MATCH('SAIB Regional'!$M59,'Consolidado Resultados'!$L$8:$L$705,0),4))</f>
        <v/>
      </c>
      <c r="E59" s="4" t="str">
        <f>IF(INDEX('Consolidado Resultados'!$A$8:$L$705,MATCH('SAIB Regional'!$M59,'Consolidado Resultados'!$L$8:$L$705,0),3)=0,"",INDEX('Consolidado Resultados'!$A$8:$L$705,MATCH('SAIB Regional'!$M59,'Consolidado Resultados'!$L$8:$L$705,0),5))</f>
        <v/>
      </c>
      <c r="F59" s="4" t="str">
        <f>IF(INDEX('Consolidado Resultados'!$A$8:$L$705,MATCH('SAIB Regional'!$M59,'Consolidado Resultados'!$L$8:$L$705,0),3)=0,"",INDEX('Consolidado Resultados'!$A$8:$L$705,MATCH('SAIB Regional'!$M59,'Consolidado Resultados'!$L$8:$L$705,0),6))</f>
        <v/>
      </c>
      <c r="G59" s="4" t="str">
        <f>IF(INDEX('Consolidado Resultados'!$A$8:$L$705,MATCH('SAIB Regional'!$M59,'Consolidado Resultados'!$L$8:$L$705,0),3)=0,"",INDEX('Consolidado Resultados'!$A$8:$L$705,MATCH('SAIB Regional'!$M59,'Consolidado Resultados'!$L$8:$L$705,0),7))</f>
        <v/>
      </c>
      <c r="H59" s="4" t="str">
        <f>IF(INDEX('Consolidado Resultados'!$A$8:$L$705,MATCH('SAIB Regional'!$M59,'Consolidado Resultados'!$L$8:$L$705,0),3)=0,"",INDEX('Consolidado Resultados'!$A$8:$L$705,MATCH('SAIB Regional'!$M59,'Consolidado Resultados'!$L$8:$L$705,0),8))</f>
        <v/>
      </c>
      <c r="I59" s="41" t="str">
        <f>IF(INDEX('Consolidado Resultados'!$A$8:$L$705,MATCH('SAIB Regional'!$M59,'Consolidado Resultados'!$L$8:$L$705,0),3)=0,"",INDEX('Consolidado Resultados'!$A$8:$L$705,MATCH('SAIB Regional'!$M59,'Consolidado Resultados'!$L$8:$L$705,0),9))</f>
        <v/>
      </c>
      <c r="J59" s="41" t="str">
        <f>IF(INDEX('Consolidado Resultados'!$A$8:$L$705,MATCH('SAIB Regional'!$M59,'Consolidado Resultados'!$L$8:$L$705,0),3)=0,"",INDEX('Consolidado Resultados'!$A$8:$L$705,MATCH('SAIB Regional'!$M59,'Consolidado Resultados'!$L$8:$L$705,0),10))</f>
        <v/>
      </c>
      <c r="K59" s="89" t="str">
        <f>+IFERROR(INDEX('Ofertas insignia'!$B$14:$Y$50,MATCH('SAIB Regional'!$B59,'Ofertas insignia'!$B$14:$B$50,0),MATCH('SAIB Regional'!$K$16,'Ofertas insignia'!$B$13:$Y$13,0)),"")</f>
        <v/>
      </c>
      <c r="L59" s="89" t="str">
        <f>+IFERROR(INDEX('Ofertas insignia'!$B$14:$Y$50,MATCH('SAIB Regional'!$B59,'Ofertas insignia'!$B$14:$B$50,0),MATCH('SAIB Regional'!$L$16,'Ofertas insignia'!$B$13:$Y$13,0)),"")</f>
        <v/>
      </c>
      <c r="M59" s="71" t="str">
        <f t="shared" si="0"/>
        <v>SAIB Regional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Resultados'!$A$8:$L$705,MATCH('SAIB Regional'!$M60,'Consolidado Resultados'!$L$8:$L$705,0),3)=0,"",INDEX('Consolidado Resultados'!$A$8:$L$705,MATCH('SAIB Regional'!$M60,'Consolidado Resultados'!$L$8:$L$705,0),3))</f>
        <v/>
      </c>
      <c r="D60" s="4" t="str">
        <f>IF(INDEX('Consolidado Resultados'!$A$8:$L$705,MATCH('SAIB Regional'!$M60,'Consolidado Resultados'!$L$8:$L$705,0),3)=0,"",INDEX('Consolidado Resultados'!$A$8:$L$705,MATCH('SAIB Regional'!$M60,'Consolidado Resultados'!$L$8:$L$705,0),4))</f>
        <v/>
      </c>
      <c r="E60" s="4" t="str">
        <f>IF(INDEX('Consolidado Resultados'!$A$8:$L$705,MATCH('SAIB Regional'!$M60,'Consolidado Resultados'!$L$8:$L$705,0),3)=0,"",INDEX('Consolidado Resultados'!$A$8:$L$705,MATCH('SAIB Regional'!$M60,'Consolidado Resultados'!$L$8:$L$705,0),5))</f>
        <v/>
      </c>
      <c r="F60" s="4" t="str">
        <f>IF(INDEX('Consolidado Resultados'!$A$8:$L$705,MATCH('SAIB Regional'!$M60,'Consolidado Resultados'!$L$8:$L$705,0),3)=0,"",INDEX('Consolidado Resultados'!$A$8:$L$705,MATCH('SAIB Regional'!$M60,'Consolidado Resultados'!$L$8:$L$705,0),6))</f>
        <v/>
      </c>
      <c r="G60" s="4" t="str">
        <f>IF(INDEX('Consolidado Resultados'!$A$8:$L$705,MATCH('SAIB Regional'!$M60,'Consolidado Resultados'!$L$8:$L$705,0),3)=0,"",INDEX('Consolidado Resultados'!$A$8:$L$705,MATCH('SAIB Regional'!$M60,'Consolidado Resultados'!$L$8:$L$705,0),7))</f>
        <v/>
      </c>
      <c r="H60" s="4" t="str">
        <f>IF(INDEX('Consolidado Resultados'!$A$8:$L$705,MATCH('SAIB Regional'!$M60,'Consolidado Resultados'!$L$8:$L$705,0),3)=0,"",INDEX('Consolidado Resultados'!$A$8:$L$705,MATCH('SAIB Regional'!$M60,'Consolidado Resultados'!$L$8:$L$705,0),8))</f>
        <v/>
      </c>
      <c r="I60" s="41" t="str">
        <f>IF(INDEX('Consolidado Resultados'!$A$8:$L$705,MATCH('SAIB Regional'!$M60,'Consolidado Resultados'!$L$8:$L$705,0),3)=0,"",INDEX('Consolidado Resultados'!$A$8:$L$705,MATCH('SAIB Regional'!$M60,'Consolidado Resultados'!$L$8:$L$705,0),9))</f>
        <v/>
      </c>
      <c r="J60" s="41" t="str">
        <f>IF(INDEX('Consolidado Resultados'!$A$8:$L$705,MATCH('SAIB Regional'!$M60,'Consolidado Resultados'!$L$8:$L$705,0),3)=0,"",INDEX('Consolidado Resultados'!$A$8:$L$705,MATCH('SAIB Regional'!$M60,'Consolidado Resultados'!$L$8:$L$705,0),10))</f>
        <v/>
      </c>
      <c r="K60" s="89" t="str">
        <f>+IFERROR(INDEX('Ofertas insignia'!$B$14:$Y$50,MATCH('SAIB Regional'!$B60,'Ofertas insignia'!$B$14:$B$50,0),MATCH('SAIB Regional'!$K$16,'Ofertas insignia'!$B$13:$Y$13,0)),"")</f>
        <v/>
      </c>
      <c r="L60" s="89" t="str">
        <f>+IFERROR(INDEX('Ofertas insignia'!$B$14:$Y$50,MATCH('SAIB Regional'!$B60,'Ofertas insignia'!$B$14:$B$50,0),MATCH('SAIB Regional'!$L$16,'Ofertas insignia'!$B$13:$Y$13,0)),"")</f>
        <v/>
      </c>
      <c r="M60" s="71" t="str">
        <f t="shared" si="0"/>
        <v>SAIB Regional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Resultados'!$A$8:$L$705,MATCH('SAIB Regional'!$M61,'Consolidado Resultados'!$L$8:$L$705,0),3)=0,"",INDEX('Consolidado Resultados'!$A$8:$L$705,MATCH('SAIB Regional'!$M61,'Consolidado Resultados'!$L$8:$L$705,0),3))</f>
        <v/>
      </c>
      <c r="D61" s="4" t="str">
        <f>IF(INDEX('Consolidado Resultados'!$A$8:$L$705,MATCH('SAIB Regional'!$M61,'Consolidado Resultados'!$L$8:$L$705,0),3)=0,"",INDEX('Consolidado Resultados'!$A$8:$L$705,MATCH('SAIB Regional'!$M61,'Consolidado Resultados'!$L$8:$L$705,0),4))</f>
        <v/>
      </c>
      <c r="E61" s="4" t="str">
        <f>IF(INDEX('Consolidado Resultados'!$A$8:$L$705,MATCH('SAIB Regional'!$M61,'Consolidado Resultados'!$L$8:$L$705,0),3)=0,"",INDEX('Consolidado Resultados'!$A$8:$L$705,MATCH('SAIB Regional'!$M61,'Consolidado Resultados'!$L$8:$L$705,0),5))</f>
        <v/>
      </c>
      <c r="F61" s="4" t="str">
        <f>IF(INDEX('Consolidado Resultados'!$A$8:$L$705,MATCH('SAIB Regional'!$M61,'Consolidado Resultados'!$L$8:$L$705,0),3)=0,"",INDEX('Consolidado Resultados'!$A$8:$L$705,MATCH('SAIB Regional'!$M61,'Consolidado Resultados'!$L$8:$L$705,0),6))</f>
        <v/>
      </c>
      <c r="G61" s="4" t="str">
        <f>IF(INDEX('Consolidado Resultados'!$A$8:$L$705,MATCH('SAIB Regional'!$M61,'Consolidado Resultados'!$L$8:$L$705,0),3)=0,"",INDEX('Consolidado Resultados'!$A$8:$L$705,MATCH('SAIB Regional'!$M61,'Consolidado Resultados'!$L$8:$L$705,0),7))</f>
        <v/>
      </c>
      <c r="H61" s="4" t="str">
        <f>IF(INDEX('Consolidado Resultados'!$A$8:$L$705,MATCH('SAIB Regional'!$M61,'Consolidado Resultados'!$L$8:$L$705,0),3)=0,"",INDEX('Consolidado Resultados'!$A$8:$L$705,MATCH('SAIB Regional'!$M61,'Consolidado Resultados'!$L$8:$L$705,0),8))</f>
        <v/>
      </c>
      <c r="I61" s="41" t="str">
        <f>IF(INDEX('Consolidado Resultados'!$A$8:$L$705,MATCH('SAIB Regional'!$M61,'Consolidado Resultados'!$L$8:$L$705,0),3)=0,"",INDEX('Consolidado Resultados'!$A$8:$L$705,MATCH('SAIB Regional'!$M61,'Consolidado Resultados'!$L$8:$L$705,0),9))</f>
        <v/>
      </c>
      <c r="J61" s="41" t="str">
        <f>IF(INDEX('Consolidado Resultados'!$A$8:$L$705,MATCH('SAIB Regional'!$M61,'Consolidado Resultados'!$L$8:$L$705,0),3)=0,"",INDEX('Consolidado Resultados'!$A$8:$L$705,MATCH('SAIB Regional'!$M61,'Consolidado Resultados'!$L$8:$L$705,0),10))</f>
        <v/>
      </c>
      <c r="K61" s="89" t="str">
        <f>+IFERROR(INDEX('Ofertas insignia'!$B$14:$Y$50,MATCH('SAIB Regional'!$B61,'Ofertas insignia'!$B$14:$B$50,0),MATCH('SAIB Regional'!$K$16,'Ofertas insignia'!$B$13:$Y$13,0)),"")</f>
        <v/>
      </c>
      <c r="L61" s="89" t="str">
        <f>+IFERROR(INDEX('Ofertas insignia'!$B$14:$Y$50,MATCH('SAIB Regional'!$B61,'Ofertas insignia'!$B$14:$B$50,0),MATCH('SAIB Regional'!$L$16,'Ofertas insignia'!$B$13:$Y$13,0)),"")</f>
        <v/>
      </c>
      <c r="M61" s="71" t="str">
        <f t="shared" si="0"/>
        <v>SAIB Regional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Resultados'!$A$8:$L$705,MATCH('SAIB Regional'!$M62,'Consolidado Resultados'!$L$8:$L$705,0),3)=0,"",INDEX('Consolidado Resultados'!$A$8:$L$705,MATCH('SAIB Regional'!$M62,'Consolidado Resultados'!$L$8:$L$705,0),3))</f>
        <v/>
      </c>
      <c r="D62" s="4" t="str">
        <f>IF(INDEX('Consolidado Resultados'!$A$8:$L$705,MATCH('SAIB Regional'!$M62,'Consolidado Resultados'!$L$8:$L$705,0),3)=0,"",INDEX('Consolidado Resultados'!$A$8:$L$705,MATCH('SAIB Regional'!$M62,'Consolidado Resultados'!$L$8:$L$705,0),4))</f>
        <v/>
      </c>
      <c r="E62" s="4" t="str">
        <f>IF(INDEX('Consolidado Resultados'!$A$8:$L$705,MATCH('SAIB Regional'!$M62,'Consolidado Resultados'!$L$8:$L$705,0),3)=0,"",INDEX('Consolidado Resultados'!$A$8:$L$705,MATCH('SAIB Regional'!$M62,'Consolidado Resultados'!$L$8:$L$705,0),5))</f>
        <v/>
      </c>
      <c r="F62" s="4" t="str">
        <f>IF(INDEX('Consolidado Resultados'!$A$8:$L$705,MATCH('SAIB Regional'!$M62,'Consolidado Resultados'!$L$8:$L$705,0),3)=0,"",INDEX('Consolidado Resultados'!$A$8:$L$705,MATCH('SAIB Regional'!$M62,'Consolidado Resultados'!$L$8:$L$705,0),6))</f>
        <v/>
      </c>
      <c r="G62" s="4" t="str">
        <f>IF(INDEX('Consolidado Resultados'!$A$8:$L$705,MATCH('SAIB Regional'!$M62,'Consolidado Resultados'!$L$8:$L$705,0),3)=0,"",INDEX('Consolidado Resultados'!$A$8:$L$705,MATCH('SAIB Regional'!$M62,'Consolidado Resultados'!$L$8:$L$705,0),7))</f>
        <v/>
      </c>
      <c r="H62" s="4" t="str">
        <f>IF(INDEX('Consolidado Resultados'!$A$8:$L$705,MATCH('SAIB Regional'!$M62,'Consolidado Resultados'!$L$8:$L$705,0),3)=0,"",INDEX('Consolidado Resultados'!$A$8:$L$705,MATCH('SAIB Regional'!$M62,'Consolidado Resultados'!$L$8:$L$705,0),8))</f>
        <v/>
      </c>
      <c r="I62" s="41" t="str">
        <f>IF(INDEX('Consolidado Resultados'!$A$8:$L$705,MATCH('SAIB Regional'!$M62,'Consolidado Resultados'!$L$8:$L$705,0),3)=0,"",INDEX('Consolidado Resultados'!$A$8:$L$705,MATCH('SAIB Regional'!$M62,'Consolidado Resultados'!$L$8:$L$705,0),9))</f>
        <v/>
      </c>
      <c r="J62" s="41" t="str">
        <f>IF(INDEX('Consolidado Resultados'!$A$8:$L$705,MATCH('SAIB Regional'!$M62,'Consolidado Resultados'!$L$8:$L$705,0),3)=0,"",INDEX('Consolidado Resultados'!$A$8:$L$705,MATCH('SAIB Regional'!$M62,'Consolidado Resultados'!$L$8:$L$705,0),10))</f>
        <v/>
      </c>
      <c r="K62" s="89" t="str">
        <f>+IFERROR(INDEX('Ofertas insignia'!$B$14:$Y$50,MATCH('SAIB Regional'!$B62,'Ofertas insignia'!$B$14:$B$50,0),MATCH('SAIB Regional'!$K$16,'Ofertas insignia'!$B$13:$Y$13,0)),"")</f>
        <v/>
      </c>
      <c r="L62" s="89" t="str">
        <f>+IFERROR(INDEX('Ofertas insignia'!$B$14:$Y$50,MATCH('SAIB Regional'!$B62,'Ofertas insignia'!$B$14:$B$50,0),MATCH('SAIB Regional'!$L$16,'Ofertas insignia'!$B$13:$Y$13,0)),"")</f>
        <v/>
      </c>
      <c r="M62" s="71" t="str">
        <f t="shared" si="0"/>
        <v>SAIB Regional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Resultados'!$A$8:$L$705,MATCH('SAIB Regional'!$M63,'Consolidado Resultados'!$L$8:$L$705,0),3)=0,"",INDEX('Consolidado Resultados'!$A$8:$L$705,MATCH('SAIB Regional'!$M63,'Consolidado Resultados'!$L$8:$L$705,0),3))</f>
        <v/>
      </c>
      <c r="D63" s="4" t="str">
        <f>IF(INDEX('Consolidado Resultados'!$A$8:$L$705,MATCH('SAIB Regional'!$M63,'Consolidado Resultados'!$L$8:$L$705,0),3)=0,"",INDEX('Consolidado Resultados'!$A$8:$L$705,MATCH('SAIB Regional'!$M63,'Consolidado Resultados'!$L$8:$L$705,0),4))</f>
        <v/>
      </c>
      <c r="E63" s="4" t="str">
        <f>IF(INDEX('Consolidado Resultados'!$A$8:$L$705,MATCH('SAIB Regional'!$M63,'Consolidado Resultados'!$L$8:$L$705,0),3)=0,"",INDEX('Consolidado Resultados'!$A$8:$L$705,MATCH('SAIB Regional'!$M63,'Consolidado Resultados'!$L$8:$L$705,0),5))</f>
        <v/>
      </c>
      <c r="F63" s="4" t="str">
        <f>IF(INDEX('Consolidado Resultados'!$A$8:$L$705,MATCH('SAIB Regional'!$M63,'Consolidado Resultados'!$L$8:$L$705,0),3)=0,"",INDEX('Consolidado Resultados'!$A$8:$L$705,MATCH('SAIB Regional'!$M63,'Consolidado Resultados'!$L$8:$L$705,0),6))</f>
        <v/>
      </c>
      <c r="G63" s="4" t="str">
        <f>IF(INDEX('Consolidado Resultados'!$A$8:$L$705,MATCH('SAIB Regional'!$M63,'Consolidado Resultados'!$L$8:$L$705,0),3)=0,"",INDEX('Consolidado Resultados'!$A$8:$L$705,MATCH('SAIB Regional'!$M63,'Consolidado Resultados'!$L$8:$L$705,0),7))</f>
        <v/>
      </c>
      <c r="H63" s="4" t="str">
        <f>IF(INDEX('Consolidado Resultados'!$A$8:$L$705,MATCH('SAIB Regional'!$M63,'Consolidado Resultados'!$L$8:$L$705,0),3)=0,"",INDEX('Consolidado Resultados'!$A$8:$L$705,MATCH('SAIB Regional'!$M63,'Consolidado Resultados'!$L$8:$L$705,0),8))</f>
        <v/>
      </c>
      <c r="I63" s="41" t="str">
        <f>IF(INDEX('Consolidado Resultados'!$A$8:$L$705,MATCH('SAIB Regional'!$M63,'Consolidado Resultados'!$L$8:$L$705,0),3)=0,"",INDEX('Consolidado Resultados'!$A$8:$L$705,MATCH('SAIB Regional'!$M63,'Consolidado Resultados'!$L$8:$L$705,0),9))</f>
        <v/>
      </c>
      <c r="J63" s="41" t="str">
        <f>IF(INDEX('Consolidado Resultados'!$A$8:$L$705,MATCH('SAIB Regional'!$M63,'Consolidado Resultados'!$L$8:$L$705,0),3)=0,"",INDEX('Consolidado Resultados'!$A$8:$L$705,MATCH('SAIB Regional'!$M63,'Consolidado Resultados'!$L$8:$L$705,0),10))</f>
        <v/>
      </c>
      <c r="K63" s="89" t="str">
        <f>+IFERROR(INDEX('Ofertas insignia'!$B$14:$Y$50,MATCH('SAIB Regional'!$B63,'Ofertas insignia'!$B$14:$B$50,0),MATCH('SAIB Regional'!$K$16,'Ofertas insignia'!$B$13:$Y$13,0)),"")</f>
        <v/>
      </c>
      <c r="L63" s="89" t="str">
        <f>+IFERROR(INDEX('Ofertas insignia'!$B$14:$Y$50,MATCH('SAIB Regional'!$B63,'Ofertas insignia'!$B$14:$B$50,0),MATCH('SAIB Regional'!$L$16,'Ofertas insignia'!$B$13:$Y$13,0)),"")</f>
        <v/>
      </c>
      <c r="M63" s="71" t="str">
        <f t="shared" si="0"/>
        <v>SAIB Regional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Resultados'!$A$8:$L$705,MATCH('SAIB Regional'!$M64,'Consolidado Resultados'!$L$8:$L$705,0),3)=0,"",INDEX('Consolidado Resultados'!$A$8:$L$705,MATCH('SAIB Regional'!$M64,'Consolidado Resultados'!$L$8:$L$705,0),3))</f>
        <v/>
      </c>
      <c r="D64" s="4" t="str">
        <f>IF(INDEX('Consolidado Resultados'!$A$8:$L$705,MATCH('SAIB Regional'!$M64,'Consolidado Resultados'!$L$8:$L$705,0),3)=0,"",INDEX('Consolidado Resultados'!$A$8:$L$705,MATCH('SAIB Regional'!$M64,'Consolidado Resultados'!$L$8:$L$705,0),4))</f>
        <v/>
      </c>
      <c r="E64" s="4" t="str">
        <f>IF(INDEX('Consolidado Resultados'!$A$8:$L$705,MATCH('SAIB Regional'!$M64,'Consolidado Resultados'!$L$8:$L$705,0),3)=0,"",INDEX('Consolidado Resultados'!$A$8:$L$705,MATCH('SAIB Regional'!$M64,'Consolidado Resultados'!$L$8:$L$705,0),5))</f>
        <v/>
      </c>
      <c r="F64" s="4" t="str">
        <f>IF(INDEX('Consolidado Resultados'!$A$8:$L$705,MATCH('SAIB Regional'!$M64,'Consolidado Resultados'!$L$8:$L$705,0),3)=0,"",INDEX('Consolidado Resultados'!$A$8:$L$705,MATCH('SAIB Regional'!$M64,'Consolidado Resultados'!$L$8:$L$705,0),6))</f>
        <v/>
      </c>
      <c r="G64" s="4" t="str">
        <f>IF(INDEX('Consolidado Resultados'!$A$8:$L$705,MATCH('SAIB Regional'!$M64,'Consolidado Resultados'!$L$8:$L$705,0),3)=0,"",INDEX('Consolidado Resultados'!$A$8:$L$705,MATCH('SAIB Regional'!$M64,'Consolidado Resultados'!$L$8:$L$705,0),7))</f>
        <v/>
      </c>
      <c r="H64" s="4" t="str">
        <f>IF(INDEX('Consolidado Resultados'!$A$8:$L$705,MATCH('SAIB Regional'!$M64,'Consolidado Resultados'!$L$8:$L$705,0),3)=0,"",INDEX('Consolidado Resultados'!$A$8:$L$705,MATCH('SAIB Regional'!$M64,'Consolidado Resultados'!$L$8:$L$705,0),8))</f>
        <v/>
      </c>
      <c r="I64" s="41" t="str">
        <f>IF(INDEX('Consolidado Resultados'!$A$8:$L$705,MATCH('SAIB Regional'!$M64,'Consolidado Resultados'!$L$8:$L$705,0),3)=0,"",INDEX('Consolidado Resultados'!$A$8:$L$705,MATCH('SAIB Regional'!$M64,'Consolidado Resultados'!$L$8:$L$705,0),9))</f>
        <v/>
      </c>
      <c r="J64" s="41" t="str">
        <f>IF(INDEX('Consolidado Resultados'!$A$8:$L$705,MATCH('SAIB Regional'!$M64,'Consolidado Resultados'!$L$8:$L$705,0),3)=0,"",INDEX('Consolidado Resultados'!$A$8:$L$705,MATCH('SAIB Regional'!$M64,'Consolidado Resultados'!$L$8:$L$705,0),10))</f>
        <v/>
      </c>
      <c r="K64" s="89" t="str">
        <f>+IFERROR(INDEX('Ofertas insignia'!$B$14:$Y$50,MATCH('SAIB Regional'!$B64,'Ofertas insignia'!$B$14:$B$50,0),MATCH('SAIB Regional'!$K$16,'Ofertas insignia'!$B$13:$Y$13,0)),"")</f>
        <v/>
      </c>
      <c r="L64" s="89" t="str">
        <f>+IFERROR(INDEX('Ofertas insignia'!$B$14:$Y$50,MATCH('SAIB Regional'!$B64,'Ofertas insignia'!$B$14:$B$50,0),MATCH('SAIB Regional'!$L$16,'Ofertas insignia'!$B$13:$Y$13,0)),"")</f>
        <v/>
      </c>
      <c r="M64" s="71" t="str">
        <f t="shared" si="0"/>
        <v>SAIB Regional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Resultados'!$A$8:$L$705,MATCH('SAIB Regional'!$M65,'Consolidado Resultados'!$L$8:$L$705,0),3)=0,"",INDEX('Consolidado Resultados'!$A$8:$L$705,MATCH('SAIB Regional'!$M65,'Consolidado Resultados'!$L$8:$L$705,0),3))</f>
        <v/>
      </c>
      <c r="D65" s="4" t="str">
        <f>IF(INDEX('Consolidado Resultados'!$A$8:$L$705,MATCH('SAIB Regional'!$M65,'Consolidado Resultados'!$L$8:$L$705,0),3)=0,"",INDEX('Consolidado Resultados'!$A$8:$L$705,MATCH('SAIB Regional'!$M65,'Consolidado Resultados'!$L$8:$L$705,0),4))</f>
        <v/>
      </c>
      <c r="E65" s="4" t="str">
        <f>IF(INDEX('Consolidado Resultados'!$A$8:$L$705,MATCH('SAIB Regional'!$M65,'Consolidado Resultados'!$L$8:$L$705,0),3)=0,"",INDEX('Consolidado Resultados'!$A$8:$L$705,MATCH('SAIB Regional'!$M65,'Consolidado Resultados'!$L$8:$L$705,0),5))</f>
        <v/>
      </c>
      <c r="F65" s="4" t="str">
        <f>IF(INDEX('Consolidado Resultados'!$A$8:$L$705,MATCH('SAIB Regional'!$M65,'Consolidado Resultados'!$L$8:$L$705,0),3)=0,"",INDEX('Consolidado Resultados'!$A$8:$L$705,MATCH('SAIB Regional'!$M65,'Consolidado Resultados'!$L$8:$L$705,0),6))</f>
        <v/>
      </c>
      <c r="G65" s="4" t="str">
        <f>IF(INDEX('Consolidado Resultados'!$A$8:$L$705,MATCH('SAIB Regional'!$M65,'Consolidado Resultados'!$L$8:$L$705,0),3)=0,"",INDEX('Consolidado Resultados'!$A$8:$L$705,MATCH('SAIB Regional'!$M65,'Consolidado Resultados'!$L$8:$L$705,0),7))</f>
        <v/>
      </c>
      <c r="H65" s="4" t="str">
        <f>IF(INDEX('Consolidado Resultados'!$A$8:$L$705,MATCH('SAIB Regional'!$M65,'Consolidado Resultados'!$L$8:$L$705,0),3)=0,"",INDEX('Consolidado Resultados'!$A$8:$L$705,MATCH('SAIB Regional'!$M65,'Consolidado Resultados'!$L$8:$L$705,0),8))</f>
        <v/>
      </c>
      <c r="I65" s="41" t="str">
        <f>IF(INDEX('Consolidado Resultados'!$A$8:$L$705,MATCH('SAIB Regional'!$M65,'Consolidado Resultados'!$L$8:$L$705,0),3)=0,"",INDEX('Consolidado Resultados'!$A$8:$L$705,MATCH('SAIB Regional'!$M65,'Consolidado Resultados'!$L$8:$L$705,0),9))</f>
        <v/>
      </c>
      <c r="J65" s="41" t="str">
        <f>IF(INDEX('Consolidado Resultados'!$A$8:$L$705,MATCH('SAIB Regional'!$M65,'Consolidado Resultados'!$L$8:$L$705,0),3)=0,"",INDEX('Consolidado Resultados'!$A$8:$L$705,MATCH('SAIB Regional'!$M65,'Consolidado Resultados'!$L$8:$L$705,0),10))</f>
        <v/>
      </c>
      <c r="K65" s="89" t="str">
        <f>+IFERROR(INDEX('Ofertas insignia'!$B$14:$Y$50,MATCH('SAIB Regional'!$B65,'Ofertas insignia'!$B$14:$B$50,0),MATCH('SAIB Regional'!$K$16,'Ofertas insignia'!$B$13:$Y$13,0)),"")</f>
        <v/>
      </c>
      <c r="L65" s="89" t="str">
        <f>+IFERROR(INDEX('Ofertas insignia'!$B$14:$Y$50,MATCH('SAIB Regional'!$B65,'Ofertas insignia'!$B$14:$B$50,0),MATCH('SAIB Regional'!$L$16,'Ofertas insignia'!$B$13:$Y$13,0)),"")</f>
        <v/>
      </c>
      <c r="M65" s="71" t="str">
        <f t="shared" si="0"/>
        <v>SAIB Regional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Resultados'!$A$8:$L$705,MATCH('SAIB Regional'!$M66,'Consolidado Resultados'!$L$8:$L$705,0),3)=0,"",INDEX('Consolidado Resultados'!$A$8:$L$705,MATCH('SAIB Regional'!$M66,'Consolidado Resultados'!$L$8:$L$705,0),3))</f>
        <v/>
      </c>
      <c r="D66" s="4" t="str">
        <f>IF(INDEX('Consolidado Resultados'!$A$8:$L$705,MATCH('SAIB Regional'!$M66,'Consolidado Resultados'!$L$8:$L$705,0),3)=0,"",INDEX('Consolidado Resultados'!$A$8:$L$705,MATCH('SAIB Regional'!$M66,'Consolidado Resultados'!$L$8:$L$705,0),4))</f>
        <v/>
      </c>
      <c r="E66" s="4" t="str">
        <f>IF(INDEX('Consolidado Resultados'!$A$8:$L$705,MATCH('SAIB Regional'!$M66,'Consolidado Resultados'!$L$8:$L$705,0),3)=0,"",INDEX('Consolidado Resultados'!$A$8:$L$705,MATCH('SAIB Regional'!$M66,'Consolidado Resultados'!$L$8:$L$705,0),5))</f>
        <v/>
      </c>
      <c r="F66" s="4" t="str">
        <f>IF(INDEX('Consolidado Resultados'!$A$8:$L$705,MATCH('SAIB Regional'!$M66,'Consolidado Resultados'!$L$8:$L$705,0),3)=0,"",INDEX('Consolidado Resultados'!$A$8:$L$705,MATCH('SAIB Regional'!$M66,'Consolidado Resultados'!$L$8:$L$705,0),6))</f>
        <v/>
      </c>
      <c r="G66" s="4" t="str">
        <f>IF(INDEX('Consolidado Resultados'!$A$8:$L$705,MATCH('SAIB Regional'!$M66,'Consolidado Resultados'!$L$8:$L$705,0),3)=0,"",INDEX('Consolidado Resultados'!$A$8:$L$705,MATCH('SAIB Regional'!$M66,'Consolidado Resultados'!$L$8:$L$705,0),7))</f>
        <v/>
      </c>
      <c r="H66" s="4" t="str">
        <f>IF(INDEX('Consolidado Resultados'!$A$8:$L$705,MATCH('SAIB Regional'!$M66,'Consolidado Resultados'!$L$8:$L$705,0),3)=0,"",INDEX('Consolidado Resultados'!$A$8:$L$705,MATCH('SAIB Regional'!$M66,'Consolidado Resultados'!$L$8:$L$705,0),8))</f>
        <v/>
      </c>
      <c r="I66" s="41" t="str">
        <f>IF(INDEX('Consolidado Resultados'!$A$8:$L$705,MATCH('SAIB Regional'!$M66,'Consolidado Resultados'!$L$8:$L$705,0),3)=0,"",INDEX('Consolidado Resultados'!$A$8:$L$705,MATCH('SAIB Regional'!$M66,'Consolidado Resultados'!$L$8:$L$705,0),9))</f>
        <v/>
      </c>
      <c r="J66" s="41" t="str">
        <f>IF(INDEX('Consolidado Resultados'!$A$8:$L$705,MATCH('SAIB Regional'!$M66,'Consolidado Resultados'!$L$8:$L$705,0),3)=0,"",INDEX('Consolidado Resultados'!$A$8:$L$705,MATCH('SAIB Regional'!$M66,'Consolidado Resultados'!$L$8:$L$705,0),10))</f>
        <v/>
      </c>
      <c r="K66" s="89" t="str">
        <f>+IFERROR(INDEX('Ofertas insignia'!$B$14:$Y$50,MATCH('SAIB Regional'!$B66,'Ofertas insignia'!$B$14:$B$50,0),MATCH('SAIB Regional'!$K$16,'Ofertas insignia'!$B$13:$Y$13,0)),"")</f>
        <v/>
      </c>
      <c r="L66" s="89" t="str">
        <f>+IFERROR(INDEX('Ofertas insignia'!$B$14:$Y$50,MATCH('SAIB Regional'!$B66,'Ofertas insignia'!$B$14:$B$50,0),MATCH('SAIB Regional'!$L$16,'Ofertas insignia'!$B$13:$Y$13,0)),"")</f>
        <v/>
      </c>
      <c r="M66" s="71" t="str">
        <f t="shared" si="0"/>
        <v>SAIB Regional</v>
      </c>
    </row>
    <row r="67" spans="1:13" x14ac:dyDescent="0.25">
      <c r="K67" s="89" t="str">
        <f>+IFERROR(INDEX('Ofertas insignia'!$B$14:$Y$50,MATCH('SAIB Regional'!$B67,'Ofertas insignia'!$B$14:$B$50,0),MATCH('SAIB Regional'!$K$16,'Ofertas insignia'!$B$13:$Y$13,0)),"")</f>
        <v/>
      </c>
      <c r="L67" s="89" t="str">
        <f>+IFERROR(INDEX('Ofertas insignia'!$B$14:$Y$50,MATCH('SAIB Regional'!$B67,'Ofertas insignia'!$B$14:$B$50,0),MATCH('SAIB Regional'!$L$16,'Ofertas insignia'!$B$13:$Y$13,0)),"")</f>
        <v/>
      </c>
    </row>
    <row r="68" spans="1:13" x14ac:dyDescent="0.25">
      <c r="K68" s="89" t="str">
        <f>+IFERROR(INDEX('Ofertas insignia'!$B$14:$Y$50,MATCH('SAIB Regional'!$B68,'Ofertas insignia'!$B$14:$B$50,0),MATCH('SAIB Regional'!$K$16,'Ofertas insignia'!$B$13:$Y$13,0)),"")</f>
        <v/>
      </c>
      <c r="L68" s="89" t="str">
        <f>+IFERROR(INDEX('Ofertas insignia'!$B$14:$Y$50,MATCH('SAIB Regional'!$B68,'Ofertas insignia'!$B$14:$B$50,0),MATCH('SAIB Regional'!$L$16,'Ofertas insignia'!$B$13:$Y$13,0)),"")</f>
        <v/>
      </c>
    </row>
    <row r="69" spans="1:13" x14ac:dyDescent="0.25">
      <c r="K69" s="89" t="str">
        <f>+IFERROR(INDEX('Ofertas insignia'!$B$14:$Y$50,MATCH('SAIB Regional'!$B69,'Ofertas insignia'!$B$14:$B$50,0),MATCH('SAIB Regional'!$K$16,'Ofertas insignia'!$B$13:$Y$13,0)),"")</f>
        <v/>
      </c>
      <c r="L69" s="89" t="str">
        <f>+IFERROR(INDEX('Ofertas insignia'!$B$14:$Y$50,MATCH('SAIB Regional'!$B69,'Ofertas insignia'!$B$14:$B$50,0),MATCH('SAIB Regional'!$L$16,'Ofertas insignia'!$B$13:$Y$13,0)),"")</f>
        <v/>
      </c>
    </row>
    <row r="70" spans="1:13" x14ac:dyDescent="0.25">
      <c r="K70" s="89" t="str">
        <f>+IFERROR(INDEX('Ofertas insignia'!$B$14:$Y$50,MATCH('SAIB Regional'!$B70,'Ofertas insignia'!$B$14:$B$50,0),MATCH('SAIB Regional'!$K$16,'Ofertas insignia'!$B$13:$Y$13,0)),"")</f>
        <v/>
      </c>
      <c r="L70" s="89" t="str">
        <f>+IFERROR(INDEX('Ofertas insignia'!$B$14:$Y$50,MATCH('SAIB Regional'!$B70,'Ofertas insignia'!$B$14:$B$50,0),MATCH('SAIB Regional'!$L$16,'Ofertas insignia'!$B$13:$Y$13,0)),"")</f>
        <v/>
      </c>
    </row>
    <row r="71" spans="1:13" x14ac:dyDescent="0.25">
      <c r="K71" s="89" t="str">
        <f>+IFERROR(INDEX('Ofertas insignia'!$B$14:$Y$50,MATCH('SAIB Regional'!$B71,'Ofertas insignia'!$B$14:$B$50,0),MATCH('SAIB Regional'!$K$16,'Ofertas insignia'!$B$13:$Y$13,0)),"")</f>
        <v/>
      </c>
      <c r="L71" s="89" t="str">
        <f>+IFERROR(INDEX('Ofertas insignia'!$B$14:$Y$50,MATCH('SAIB Regional'!$B71,'Ofertas insignia'!$B$14:$B$50,0),MATCH('SAIB Regional'!$L$16,'Ofertas insignia'!$B$13:$Y$13,0)),"")</f>
        <v/>
      </c>
    </row>
    <row r="72" spans="1:13" x14ac:dyDescent="0.25">
      <c r="K72" s="89" t="str">
        <f>+IFERROR(INDEX('Ofertas insignia'!$B$14:$Y$50,MATCH('SAIB Regional'!$B72,'Ofertas insignia'!$B$14:$B$50,0),MATCH('SAIB Regional'!$K$16,'Ofertas insignia'!$B$13:$Y$13,0)),"")</f>
        <v/>
      </c>
      <c r="L72" s="89" t="str">
        <f>+IFERROR(INDEX('Ofertas insignia'!$B$14:$Y$50,MATCH('SAIB Regional'!$B72,'Ofertas insignia'!$B$14:$B$50,0),MATCH('SAIB Regional'!$L$16,'Ofertas insignia'!$B$13:$Y$13,0)),"")</f>
        <v/>
      </c>
    </row>
    <row r="73" spans="1:13" x14ac:dyDescent="0.25">
      <c r="K73" s="89" t="str">
        <f>+IFERROR(INDEX('Ofertas insignia'!$B$14:$Y$50,MATCH('SAIB Regional'!$B73,'Ofertas insignia'!$B$14:$B$50,0),MATCH('SAIB Regional'!$K$16,'Ofertas insignia'!$B$13:$Y$13,0)),"")</f>
        <v/>
      </c>
      <c r="L73" s="89" t="str">
        <f>+IFERROR(INDEX('Ofertas insignia'!$B$14:$Y$50,MATCH('SAIB Regional'!$B73,'Ofertas insignia'!$B$14:$B$50,0),MATCH('SAIB Regional'!$L$16,'Ofertas insignia'!$B$13:$Y$13,0)),"")</f>
        <v/>
      </c>
    </row>
    <row r="74" spans="1:13" x14ac:dyDescent="0.25">
      <c r="K74" s="89" t="str">
        <f>+IFERROR(INDEX('Ofertas insignia'!$B$14:$Y$50,MATCH('SAIB Regional'!$B74,'Ofertas insignia'!$B$14:$B$50,0),MATCH('SAIB Regional'!$K$16,'Ofertas insignia'!$B$13:$Y$13,0)),"")</f>
        <v/>
      </c>
      <c r="L74" s="89" t="str">
        <f>+IFERROR(INDEX('Ofertas insignia'!$B$14:$Y$50,MATCH('SAIB Regional'!$B74,'Ofertas insignia'!$B$14:$B$50,0),MATCH('SAIB Regional'!$L$16,'Ofertas insignia'!$B$13:$Y$13,0)),"")</f>
        <v/>
      </c>
    </row>
    <row r="75" spans="1:13" x14ac:dyDescent="0.25">
      <c r="K75" s="89" t="str">
        <f>+IFERROR(INDEX('Ofertas insignia'!$B$14:$Y$50,MATCH('SAIB Regional'!$B75,'Ofertas insignia'!$B$14:$B$50,0),MATCH('SAIB Regional'!$K$16,'Ofertas insignia'!$B$13:$Y$13,0)),"")</f>
        <v/>
      </c>
      <c r="L75" s="89" t="str">
        <f>+IFERROR(INDEX('Ofertas insignia'!$B$14:$Y$50,MATCH('SAIB Regional'!$B75,'Ofertas insignia'!$B$14:$B$50,0),MATCH('SAIB Regional'!$L$16,'Ofertas insignia'!$B$13:$Y$13,0)),"")</f>
        <v/>
      </c>
    </row>
    <row r="76" spans="1:13" x14ac:dyDescent="0.25">
      <c r="K76" s="89" t="str">
        <f>+IFERROR(INDEX('Ofertas insignia'!$B$14:$Y$50,MATCH('SAIB Regional'!$B76,'Ofertas insignia'!$B$14:$B$50,0),MATCH('SAIB Regional'!$K$16,'Ofertas insignia'!$B$13:$Y$13,0)),"")</f>
        <v/>
      </c>
      <c r="L76" s="89" t="str">
        <f>+IFERROR(INDEX('Ofertas insignia'!$B$14:$Y$50,MATCH('SAIB Regional'!$B76,'Ofertas insignia'!$B$14:$B$50,0),MATCH('SAIB Regional'!$L$16,'Ofertas insignia'!$B$13:$Y$13,0)),"")</f>
        <v/>
      </c>
    </row>
    <row r="77" spans="1:13" x14ac:dyDescent="0.25">
      <c r="K77" s="89" t="str">
        <f>+IFERROR(INDEX('Ofertas insignia'!$B$14:$Y$50,MATCH('SAIB Regional'!$B77,'Ofertas insignia'!$B$14:$B$50,0),MATCH('SAIB Regional'!$K$16,'Ofertas insignia'!$B$13:$Y$13,0)),"")</f>
        <v/>
      </c>
      <c r="L77" s="89" t="str">
        <f>+IFERROR(INDEX('Ofertas insignia'!$B$14:$Y$50,MATCH('SAIB Regional'!$B77,'Ofertas insignia'!$B$14:$B$50,0),MATCH('SAIB Regional'!$L$16,'Ofertas insignia'!$B$13:$Y$13,0)),"")</f>
        <v/>
      </c>
    </row>
    <row r="78" spans="1:13" x14ac:dyDescent="0.25">
      <c r="K78" s="89" t="str">
        <f>+IFERROR(INDEX('Ofertas insignia'!$B$14:$Y$50,MATCH('SAIB Regional'!$B78,'Ofertas insignia'!$B$14:$B$50,0),MATCH('SAIB Regional'!$K$16,'Ofertas insignia'!$B$13:$Y$13,0)),"")</f>
        <v/>
      </c>
      <c r="L78" s="89" t="str">
        <f>+IFERROR(INDEX('Ofertas insignia'!$B$14:$Y$50,MATCH('SAIB Regional'!$B78,'Ofertas insignia'!$B$14:$B$50,0),MATCH('SAIB Regional'!$L$16,'Ofertas insignia'!$B$13:$Y$13,0)),"")</f>
        <v/>
      </c>
    </row>
    <row r="79" spans="1:13" x14ac:dyDescent="0.25">
      <c r="K79" s="89" t="str">
        <f>+IFERROR(INDEX('Ofertas insignia'!$B$14:$Y$50,MATCH('SAIB Regional'!$B79,'Ofertas insignia'!$B$14:$B$50,0),MATCH('SAIB Regional'!$K$16,'Ofertas insignia'!$B$13:$Y$13,0)),"")</f>
        <v/>
      </c>
      <c r="L79" s="89" t="str">
        <f>+IFERROR(INDEX('Ofertas insignia'!$B$14:$Y$50,MATCH('SAIB Regional'!$B79,'Ofertas insignia'!$B$14:$B$50,0),MATCH('SAIB Regional'!$L$16,'Ofertas insignia'!$B$13:$Y$13,0)),"")</f>
        <v/>
      </c>
    </row>
    <row r="80" spans="1:13" x14ac:dyDescent="0.25">
      <c r="K80" s="89" t="str">
        <f>+IFERROR(INDEX('Ofertas insignia'!$B$14:$Y$50,MATCH('SAIB Regional'!$B80,'Ofertas insignia'!$B$14:$B$50,0),MATCH('SAIB Regional'!$K$16,'Ofertas insignia'!$B$13:$Y$13,0)),"")</f>
        <v/>
      </c>
      <c r="L80" s="89" t="str">
        <f>+IFERROR(INDEX('Ofertas insignia'!$B$14:$Y$50,MATCH('SAIB Regional'!$B80,'Ofertas insignia'!$B$14:$B$50,0),MATCH('SAIB Regional'!$L$16,'Ofertas insignia'!$B$13:$Y$13,0)),"")</f>
        <v/>
      </c>
    </row>
    <row r="81" spans="11:12" x14ac:dyDescent="0.25">
      <c r="K81" s="89" t="str">
        <f>+IFERROR(INDEX('Ofertas insignia'!$B$14:$Y$50,MATCH('SAIB Regional'!$B81,'Ofertas insignia'!$B$14:$B$50,0),MATCH('SAIB Regional'!$K$16,'Ofertas insignia'!$B$13:$Y$13,0)),"")</f>
        <v/>
      </c>
      <c r="L81" s="89" t="str">
        <f>+IFERROR(INDEX('Ofertas insignia'!$B$14:$Y$50,MATCH('SAIB Regional'!$B81,'Ofertas insignia'!$B$14:$B$50,0),MATCH('SAIB Regional'!$L$16,'Ofertas insignia'!$B$13:$Y$13,0)),"")</f>
        <v/>
      </c>
    </row>
    <row r="82" spans="11:12" x14ac:dyDescent="0.25">
      <c r="K82" s="89" t="str">
        <f>+IFERROR(INDEX('Ofertas insignia'!$B$14:$Y$50,MATCH('SAIB Regional'!$B82,'Ofertas insignia'!$B$14:$B$50,0),MATCH('SAIB Regional'!$K$16,'Ofertas insignia'!$B$13:$Y$13,0)),"")</f>
        <v/>
      </c>
      <c r="L82" s="89" t="str">
        <f>+IFERROR(INDEX('Ofertas insignia'!$B$14:$Y$50,MATCH('SAIB Regional'!$B82,'Ofertas insignia'!$B$14:$B$50,0),MATCH('SAIB Regional'!$L$16,'Ofertas insignia'!$B$13:$Y$13,0)),"")</f>
        <v/>
      </c>
    </row>
    <row r="83" spans="11:12" x14ac:dyDescent="0.25">
      <c r="K83" s="89" t="str">
        <f>+IFERROR(INDEX('Ofertas insignia'!$B$14:$Y$50,MATCH('SAIB Regional'!$B83,'Ofertas insignia'!$B$14:$B$50,0),MATCH('SAIB Regional'!$K$16,'Ofertas insignia'!$B$13:$Y$13,0)),"")</f>
        <v/>
      </c>
      <c r="L83" s="89" t="str">
        <f>+IFERROR(INDEX('Ofertas insignia'!$B$14:$Y$50,MATCH('SAIB Regional'!$B83,'Ofertas insignia'!$B$14:$B$50,0),MATCH('SAIB Regional'!$L$16,'Ofertas insignia'!$B$13:$Y$13,0)),"")</f>
        <v/>
      </c>
    </row>
    <row r="84" spans="11:12" x14ac:dyDescent="0.25">
      <c r="K84" s="89" t="str">
        <f>+IFERROR(INDEX('Ofertas insignia'!$B$14:$Y$50,MATCH('SAIB Regional'!$B84,'Ofertas insignia'!$B$14:$B$50,0),MATCH('SAIB Regional'!$K$16,'Ofertas insignia'!$B$13:$Y$13,0)),"")</f>
        <v/>
      </c>
      <c r="L84" s="89" t="str">
        <f>+IFERROR(INDEX('Ofertas insignia'!$B$14:$Y$50,MATCH('SAIB Regional'!$B84,'Ofertas insignia'!$B$14:$B$50,0),MATCH('SAIB Regional'!$L$16,'Ofertas insignia'!$B$13:$Y$13,0)),"")</f>
        <v/>
      </c>
    </row>
    <row r="85" spans="11:12" x14ac:dyDescent="0.25">
      <c r="K85" s="89" t="str">
        <f>+IFERROR(INDEX('Ofertas insignia'!$B$14:$Y$50,MATCH('SAIB Regional'!$B85,'Ofertas insignia'!$B$14:$B$50,0),MATCH('SAIB Regional'!$K$16,'Ofertas insignia'!$B$13:$Y$13,0)),"")</f>
        <v/>
      </c>
      <c r="L85" s="89" t="str">
        <f>+IFERROR(INDEX('Ofertas insignia'!$B$14:$Y$50,MATCH('SAIB Regional'!$B85,'Ofertas insignia'!$B$14:$B$50,0),MATCH('SAIB Regional'!$L$16,'Ofertas insignia'!$B$13:$Y$13,0)),"")</f>
        <v/>
      </c>
    </row>
    <row r="86" spans="11:12" x14ac:dyDescent="0.25">
      <c r="K86" s="89" t="str">
        <f>+IFERROR(INDEX('Ofertas insignia'!$B$14:$Y$50,MATCH('SAIB Regional'!$B86,'Ofertas insignia'!$B$14:$B$50,0),MATCH('SAIB Regional'!$K$16,'Ofertas insignia'!$B$13:$Y$13,0)),"")</f>
        <v/>
      </c>
      <c r="L86" s="89" t="str">
        <f>+IFERROR(INDEX('Ofertas insignia'!$B$14:$Y$50,MATCH('SAIB Regional'!$B86,'Ofertas insignia'!$B$14:$B$50,0),MATCH('SAIB Regional'!$L$16,'Ofertas insignia'!$B$13:$Y$13,0)),"")</f>
        <v/>
      </c>
    </row>
    <row r="87" spans="11:12" x14ac:dyDescent="0.25">
      <c r="K87" s="89" t="str">
        <f>+IFERROR(INDEX('Ofertas insignia'!$B$14:$Y$50,MATCH('SAIB Regional'!$B87,'Ofertas insignia'!$B$14:$B$50,0),MATCH('SAIB Regional'!$K$16,'Ofertas insignia'!$B$13:$Y$13,0)),"")</f>
        <v/>
      </c>
      <c r="L87" s="89" t="str">
        <f>+IFERROR(INDEX('Ofertas insignia'!$B$14:$Y$50,MATCH('SAIB Regional'!$B87,'Ofertas insignia'!$B$14:$B$50,0),MATCH('SAIB Regional'!$L$16,'Ofertas insignia'!$B$13:$Y$13,0)),"")</f>
        <v/>
      </c>
    </row>
    <row r="88" spans="11:12" x14ac:dyDescent="0.25">
      <c r="K88" s="89" t="str">
        <f>+IFERROR(INDEX('Ofertas insignia'!$B$14:$Y$50,MATCH('SAIB Regional'!$B88,'Ofertas insignia'!$B$14:$B$50,0),MATCH('SAIB Regional'!$K$16,'Ofertas insignia'!$B$13:$Y$13,0)),"")</f>
        <v/>
      </c>
      <c r="L88" s="89" t="str">
        <f>+IFERROR(INDEX('Ofertas insignia'!$B$14:$Y$50,MATCH('SAIB Regional'!$B88,'Ofertas insignia'!$B$14:$B$50,0),MATCH('SAIB Regional'!$L$16,'Ofertas insignia'!$B$13:$Y$13,0)),"")</f>
        <v/>
      </c>
    </row>
    <row r="89" spans="11:12" x14ac:dyDescent="0.25">
      <c r="K89" s="89" t="str">
        <f>+IFERROR(INDEX('Ofertas insignia'!$B$14:$Y$50,MATCH('SAIB Regional'!$B89,'Ofertas insignia'!$B$14:$B$50,0),MATCH('SAIB Regional'!$K$16,'Ofertas insignia'!$B$13:$Y$13,0)),"")</f>
        <v/>
      </c>
      <c r="L89" s="89" t="str">
        <f>+IFERROR(INDEX('Ofertas insignia'!$B$14:$Y$50,MATCH('SAIB Regional'!$B89,'Ofertas insignia'!$B$14:$B$50,0),MATCH('SAIB Regional'!$L$16,'Ofertas insignia'!$B$13:$Y$13,0)),"")</f>
        <v/>
      </c>
    </row>
    <row r="90" spans="11:12" x14ac:dyDescent="0.25">
      <c r="K90" s="89" t="str">
        <f>+IFERROR(INDEX('Ofertas insignia'!$B$14:$Y$50,MATCH('SAIB Regional'!$B90,'Ofertas insignia'!$B$14:$B$50,0),MATCH('SAIB Regional'!$K$16,'Ofertas insignia'!$B$13:$Y$13,0)),"")</f>
        <v/>
      </c>
      <c r="L90" s="89" t="str">
        <f>+IFERROR(INDEX('Ofertas insignia'!$B$14:$Y$50,MATCH('SAIB Regional'!$B90,'Ofertas insignia'!$B$14:$B$50,0),MATCH('SAIB Regional'!$L$16,'Ofertas insignia'!$B$13:$Y$13,0)),"")</f>
        <v/>
      </c>
    </row>
    <row r="91" spans="11:12" x14ac:dyDescent="0.25">
      <c r="K91" s="89" t="str">
        <f>+IFERROR(INDEX('Ofertas insignia'!$B$14:$Y$50,MATCH('SAIB Regional'!$B91,'Ofertas insignia'!$B$14:$B$50,0),MATCH('SAIB Regional'!$K$16,'Ofertas insignia'!$B$13:$Y$13,0)),"")</f>
        <v/>
      </c>
      <c r="L91" s="89" t="str">
        <f>+IFERROR(INDEX('Ofertas insignia'!$B$14:$Y$50,MATCH('SAIB Regional'!$B91,'Ofertas insignia'!$B$14:$B$50,0),MATCH('SAIB Regional'!$L$16,'Ofertas insignia'!$B$13:$Y$13,0)),"")</f>
        <v/>
      </c>
    </row>
    <row r="92" spans="11:12" x14ac:dyDescent="0.25">
      <c r="K92" s="89" t="str">
        <f>+IFERROR(INDEX('Ofertas insignia'!$B$14:$Y$50,MATCH('SAIB Regional'!$B92,'Ofertas insignia'!$B$14:$B$50,0),MATCH('SAIB Regional'!$K$16,'Ofertas insignia'!$B$13:$Y$13,0)),"")</f>
        <v/>
      </c>
      <c r="L92" s="89" t="str">
        <f>+IFERROR(INDEX('Ofertas insignia'!$B$14:$Y$50,MATCH('SAIB Regional'!$B92,'Ofertas insignia'!$B$14:$B$50,0),MATCH('SAIB Regional'!$L$16,'Ofertas insignia'!$B$13:$Y$13,0)),"")</f>
        <v/>
      </c>
    </row>
    <row r="93" spans="11:12" x14ac:dyDescent="0.25">
      <c r="K93" s="89" t="str">
        <f>+IFERROR(INDEX('Ofertas insignia'!$B$14:$Y$50,MATCH('SAIB Regional'!$B93,'Ofertas insignia'!$B$14:$B$50,0),MATCH('SAIB Regional'!$K$16,'Ofertas insignia'!$B$13:$Y$13,0)),"")</f>
        <v/>
      </c>
      <c r="L93" s="89" t="str">
        <f>+IFERROR(INDEX('Ofertas insignia'!$B$14:$Y$50,MATCH('SAIB Regional'!$B93,'Ofertas insignia'!$B$14:$B$50,0),MATCH('SAIB Regional'!$L$16,'Ofertas insignia'!$B$13:$Y$13,0)),"")</f>
        <v/>
      </c>
    </row>
    <row r="94" spans="11:12" x14ac:dyDescent="0.25">
      <c r="K94" s="89" t="str">
        <f>+IFERROR(INDEX('Ofertas insignia'!$B$14:$Y$50,MATCH('SAIB Regional'!$B94,'Ofertas insignia'!$B$14:$B$50,0),MATCH('SAIB Regional'!$K$16,'Ofertas insignia'!$B$13:$Y$13,0)),"")</f>
        <v/>
      </c>
      <c r="L94" s="89" t="str">
        <f>+IFERROR(INDEX('Ofertas insignia'!$B$14:$Y$50,MATCH('SAIB Regional'!$B94,'Ofertas insignia'!$B$14:$B$50,0),MATCH('SAIB Regional'!$L$16,'Ofertas insignia'!$B$13:$Y$13,0)),"")</f>
        <v/>
      </c>
    </row>
    <row r="95" spans="11:12" x14ac:dyDescent="0.25">
      <c r="K95" s="89" t="str">
        <f>+IFERROR(INDEX('Ofertas insignia'!$B$14:$Y$50,MATCH('SAIB Regional'!$B95,'Ofertas insignia'!$B$14:$B$50,0),MATCH('SAIB Regional'!$K$16,'Ofertas insignia'!$B$13:$Y$13,0)),"")</f>
        <v/>
      </c>
      <c r="L95" s="89" t="str">
        <f>+IFERROR(INDEX('Ofertas insignia'!$B$14:$Y$50,MATCH('SAIB Regional'!$B95,'Ofertas insignia'!$B$14:$B$50,0),MATCH('SAIB Regional'!$L$16,'Ofertas insignia'!$B$13:$Y$13,0)),"")</f>
        <v/>
      </c>
    </row>
    <row r="96" spans="11:12" x14ac:dyDescent="0.25">
      <c r="K96" s="89" t="str">
        <f>+IFERROR(INDEX('Ofertas insignia'!$B$14:$Y$50,MATCH('SAIB Regional'!$B96,'Ofertas insignia'!$B$14:$B$50,0),MATCH('SAIB Regional'!$K$16,'Ofertas insignia'!$B$13:$Y$13,0)),"")</f>
        <v/>
      </c>
      <c r="L96" s="89" t="str">
        <f>+IFERROR(INDEX('Ofertas insignia'!$B$14:$Y$50,MATCH('SAIB Regional'!$B96,'Ofertas insignia'!$B$14:$B$50,0),MATCH('SAIB Regional'!$L$16,'Ofertas insignia'!$B$13:$Y$13,0)),"")</f>
        <v/>
      </c>
    </row>
    <row r="97" spans="11:12" x14ac:dyDescent="0.25">
      <c r="K97" s="89" t="str">
        <f>+IFERROR(INDEX('Ofertas insignia'!$B$14:$Y$50,MATCH('SAIB Regional'!$B97,'Ofertas insignia'!$B$14:$B$50,0),MATCH('SAIB Regional'!$K$16,'Ofertas insignia'!$B$13:$Y$13,0)),"")</f>
        <v/>
      </c>
      <c r="L97" s="89" t="str">
        <f>+IFERROR(INDEX('Ofertas insignia'!$B$14:$Y$50,MATCH('SAIB Regional'!$B97,'Ofertas insignia'!$B$14:$B$50,0),MATCH('SAIB Regional'!$L$16,'Ofertas insignia'!$B$13:$Y$13,0)),"")</f>
        <v/>
      </c>
    </row>
    <row r="98" spans="11:12" x14ac:dyDescent="0.25">
      <c r="K98" s="89" t="str">
        <f>+IFERROR(INDEX('Ofertas insignia'!$B$14:$Y$50,MATCH('SAIB Regional'!$B98,'Ofertas insignia'!$B$14:$B$50,0),MATCH('SAIB Regional'!$K$16,'Ofertas insignia'!$B$13:$Y$13,0)),"")</f>
        <v/>
      </c>
      <c r="L98" s="89" t="str">
        <f>+IFERROR(INDEX('Ofertas insignia'!$B$14:$Y$50,MATCH('SAIB Regional'!$B98,'Ofertas insignia'!$B$14:$B$50,0),MATCH('SAIB Regional'!$L$16,'Ofertas insignia'!$B$13:$Y$13,0)),"")</f>
        <v/>
      </c>
    </row>
    <row r="99" spans="11:12" x14ac:dyDescent="0.25">
      <c r="K99" s="89" t="str">
        <f>+IFERROR(INDEX('Ofertas insignia'!$B$14:$Y$50,MATCH('SAIB Regional'!$B99,'Ofertas insignia'!$B$14:$B$50,0),MATCH('SAIB Regional'!$K$16,'Ofertas insignia'!$B$13:$Y$13,0)),"")</f>
        <v/>
      </c>
      <c r="L99" s="89" t="str">
        <f>+IFERROR(INDEX('Ofertas insignia'!$B$14:$Y$50,MATCH('SAIB Regional'!$B99,'Ofertas insignia'!$B$14:$B$50,0),MATCH('SAIB Regional'!$L$16,'Ofertas insignia'!$B$13:$Y$13,0)),"")</f>
        <v/>
      </c>
    </row>
    <row r="100" spans="11:12" x14ac:dyDescent="0.25">
      <c r="K100" s="89" t="str">
        <f>+IFERROR(INDEX('Ofertas insignia'!$B$14:$Y$50,MATCH('SAIB Regional'!$B100,'Ofertas insignia'!$B$14:$B$50,0),MATCH('SAIB Regional'!$K$16,'Ofertas insignia'!$B$13:$Y$13,0)),"")</f>
        <v/>
      </c>
      <c r="L100" s="89" t="str">
        <f>+IFERROR(INDEX('Ofertas insignia'!$B$14:$Y$50,MATCH('SAIB Regional'!$B100,'Ofertas insignia'!$B$14:$B$50,0),MATCH('SAIB Regional'!$L$16,'Ofertas insignia'!$B$13:$Y$13,0)),"")</f>
        <v/>
      </c>
    </row>
    <row r="101" spans="11:12" x14ac:dyDescent="0.25">
      <c r="K101" s="89" t="str">
        <f>+IFERROR(INDEX('Ofertas insignia'!$B$14:$Y$50,MATCH('SAIB Regional'!$B101,'Ofertas insignia'!$B$14:$B$50,0),MATCH('SAIB Regional'!$K$16,'Ofertas insignia'!$B$13:$Y$13,0)),"")</f>
        <v/>
      </c>
      <c r="L101" s="89" t="str">
        <f>+IFERROR(INDEX('Ofertas insignia'!$B$14:$Y$50,MATCH('SAIB Regional'!$B101,'Ofertas insignia'!$B$14:$B$50,0),MATCH('SAIB Regional'!$L$16,'Ofertas insignia'!$B$13:$Y$13,0)),"")</f>
        <v/>
      </c>
    </row>
    <row r="102" spans="11:12" x14ac:dyDescent="0.25">
      <c r="K102" s="89" t="str">
        <f>+IFERROR(INDEX('Ofertas insignia'!$B$14:$Y$50,MATCH('SAIB Regional'!$B102,'Ofertas insignia'!$B$14:$B$50,0),MATCH('SAIB Regional'!$K$16,'Ofertas insignia'!$B$13:$Y$13,0)),"")</f>
        <v/>
      </c>
      <c r="L102" s="89" t="str">
        <f>+IFERROR(INDEX('Ofertas insignia'!$B$14:$Y$50,MATCH('SAIB Regional'!$B102,'Ofertas insignia'!$B$14:$B$50,0),MATCH('SAIB Regional'!$L$16,'Ofertas insignia'!$B$13:$Y$13,0)),"")</f>
        <v/>
      </c>
    </row>
    <row r="103" spans="11:12" x14ac:dyDescent="0.25">
      <c r="K103" s="89" t="str">
        <f>+IFERROR(INDEX('Ofertas insignia'!$B$14:$Y$50,MATCH('SAIB Regional'!$B103,'Ofertas insignia'!$B$14:$B$50,0),MATCH('SAIB Regional'!$K$16,'Ofertas insignia'!$B$13:$Y$13,0)),"")</f>
        <v/>
      </c>
      <c r="L103" s="89" t="str">
        <f>+IFERROR(INDEX('Ofertas insignia'!$B$14:$Y$50,MATCH('SAIB Regional'!$B103,'Ofertas insignia'!$B$14:$B$50,0),MATCH('SAIB Regional'!$L$16,'Ofertas insignia'!$B$13:$Y$13,0)),"")</f>
        <v/>
      </c>
    </row>
    <row r="104" spans="11:12" x14ac:dyDescent="0.25">
      <c r="K104" s="89" t="str">
        <f>+IFERROR(INDEX('Ofertas insignia'!$B$14:$Y$50,MATCH('SAIB Regional'!$B104,'Ofertas insignia'!$B$14:$B$50,0),MATCH('SAIB Regional'!$K$16,'Ofertas insignia'!$B$13:$Y$13,0)),"")</f>
        <v/>
      </c>
      <c r="L104" s="89" t="str">
        <f>+IFERROR(INDEX('Ofertas insignia'!$B$14:$Y$50,MATCH('SAIB Regional'!$B104,'Ofertas insignia'!$B$14:$B$50,0),MATCH('SAIB Regional'!$L$16,'Ofertas insignia'!$B$13:$Y$13,0)),"")</f>
        <v/>
      </c>
    </row>
    <row r="105" spans="11:12" x14ac:dyDescent="0.25">
      <c r="K105" s="89" t="str">
        <f>+IFERROR(INDEX('Ofertas insignia'!$B$14:$Y$50,MATCH('SAIB Regional'!$B105,'Ofertas insignia'!$B$14:$B$50,0),MATCH('SAIB Regional'!$K$16,'Ofertas insignia'!$B$13:$Y$13,0)),"")</f>
        <v/>
      </c>
      <c r="L105" s="89" t="str">
        <f>+IFERROR(INDEX('Ofertas insignia'!$B$14:$Y$50,MATCH('SAIB Regional'!$B105,'Ofertas insignia'!$B$14:$B$50,0),MATCH('SAIB Regional'!$L$16,'Ofertas insignia'!$B$13:$Y$13,0)),"")</f>
        <v/>
      </c>
    </row>
    <row r="106" spans="11:12" x14ac:dyDescent="0.25">
      <c r="K106" s="89" t="str">
        <f>+IFERROR(INDEX('Ofertas insignia'!$B$14:$Y$50,MATCH('SAIB Regional'!$B106,'Ofertas insignia'!$B$14:$B$50,0),MATCH('SAIB Regional'!$K$16,'Ofertas insignia'!$B$13:$Y$13,0)),"")</f>
        <v/>
      </c>
      <c r="L106" s="89" t="str">
        <f>+IFERROR(INDEX('Ofertas insignia'!$B$14:$Y$50,MATCH('SAIB Regional'!$B106,'Ofertas insignia'!$B$14:$B$50,0),MATCH('SAIB Regional'!$L$16,'Ofertas insignia'!$B$13:$Y$13,0)),"")</f>
        <v/>
      </c>
    </row>
    <row r="107" spans="11:12" x14ac:dyDescent="0.25">
      <c r="K107" s="89" t="str">
        <f>+IFERROR(INDEX('Ofertas insignia'!$B$14:$Y$50,MATCH('SAIB Regional'!$B107,'Ofertas insignia'!$B$14:$B$50,0),MATCH('SAIB Regional'!$K$16,'Ofertas insignia'!$B$13:$Y$13,0)),"")</f>
        <v/>
      </c>
      <c r="L107" s="89" t="str">
        <f>+IFERROR(INDEX('Ofertas insignia'!$B$14:$Y$50,MATCH('SAIB Regional'!$B107,'Ofertas insignia'!$B$14:$B$50,0),MATCH('SAIB Regional'!$L$16,'Ofertas insignia'!$B$13:$Y$13,0)),"")</f>
        <v/>
      </c>
    </row>
    <row r="108" spans="11:12" x14ac:dyDescent="0.25">
      <c r="K108" s="89" t="str">
        <f>+IFERROR(INDEX('Ofertas insignia'!$B$14:$Y$50,MATCH('SAIB Regional'!$B108,'Ofertas insignia'!$B$14:$B$50,0),MATCH('SAIB Regional'!$K$16,'Ofertas insignia'!$B$13:$Y$13,0)),"")</f>
        <v/>
      </c>
      <c r="L108" s="89" t="str">
        <f>+IFERROR(INDEX('Ofertas insignia'!$B$14:$Y$50,MATCH('SAIB Regional'!$B108,'Ofertas insignia'!$B$14:$B$50,0),MATCH('SAIB Regional'!$L$16,'Ofertas insignia'!$B$13:$Y$13,0)),"")</f>
        <v/>
      </c>
    </row>
    <row r="109" spans="11:12" x14ac:dyDescent="0.25">
      <c r="K109" s="89" t="str">
        <f>+IFERROR(INDEX('Ofertas insignia'!$B$14:$Y$50,MATCH('SAIB Regional'!$B109,'Ofertas insignia'!$B$14:$B$50,0),MATCH('SAIB Regional'!$K$16,'Ofertas insignia'!$B$13:$Y$13,0)),"")</f>
        <v/>
      </c>
      <c r="L109" s="89" t="str">
        <f>+IFERROR(INDEX('Ofertas insignia'!$B$14:$Y$50,MATCH('SAIB Regional'!$B109,'Ofertas insignia'!$B$14:$B$50,0),MATCH('SAIB Regional'!$L$16,'Ofertas insignia'!$B$13:$Y$13,0)),"")</f>
        <v/>
      </c>
    </row>
    <row r="110" spans="11:12" x14ac:dyDescent="0.25">
      <c r="K110" s="89" t="str">
        <f>+IFERROR(INDEX('Ofertas insignia'!$B$14:$Y$50,MATCH('SAIB Regional'!$B110,'Ofertas insignia'!$B$14:$B$50,0),MATCH('SAIB Regional'!$K$16,'Ofertas insignia'!$B$13:$Y$13,0)),"")</f>
        <v/>
      </c>
      <c r="L110" s="89" t="str">
        <f>+IFERROR(INDEX('Ofertas insignia'!$B$14:$Y$50,MATCH('SAIB Regional'!$B110,'Ofertas insignia'!$B$14:$B$50,0),MATCH('SAIB Regional'!$L$16,'Ofertas insignia'!$B$13:$Y$13,0)),"")</f>
        <v/>
      </c>
    </row>
    <row r="111" spans="11:12" x14ac:dyDescent="0.25">
      <c r="K111" s="89" t="str">
        <f>+IFERROR(INDEX('Ofertas insignia'!$B$14:$Y$50,MATCH('SAIB Regional'!$B111,'Ofertas insignia'!$B$14:$B$50,0),MATCH('SAIB Regional'!$K$16,'Ofertas insignia'!$B$13:$Y$13,0)),"")</f>
        <v/>
      </c>
      <c r="L111" s="89" t="str">
        <f>+IFERROR(INDEX('Ofertas insignia'!$B$14:$Y$50,MATCH('SAIB Regional'!$B111,'Ofertas insignia'!$B$14:$B$50,0),MATCH('SAIB Regional'!$L$16,'Ofertas insignia'!$B$13:$Y$13,0)),"")</f>
        <v/>
      </c>
    </row>
    <row r="112" spans="11:12" x14ac:dyDescent="0.25">
      <c r="K112" s="89" t="str">
        <f>+IFERROR(INDEX('Ofertas insignia'!$B$14:$Y$50,MATCH('SAIB Regional'!$B112,'Ofertas insignia'!$B$14:$B$50,0),MATCH('SAIB Regional'!$K$16,'Ofertas insignia'!$B$13:$Y$13,0)),"")</f>
        <v/>
      </c>
      <c r="L112" s="89" t="str">
        <f>+IFERROR(INDEX('Ofertas insignia'!$B$14:$Y$50,MATCH('SAIB Regional'!$B112,'Ofertas insignia'!$B$14:$B$50,0),MATCH('SAIB Regional'!$L$16,'Ofertas insignia'!$B$13:$Y$13,0)),"")</f>
        <v/>
      </c>
    </row>
    <row r="113" spans="11:12" x14ac:dyDescent="0.25">
      <c r="K113" s="89" t="str">
        <f>+IFERROR(INDEX('Ofertas insignia'!$B$14:$Y$50,MATCH('SAIB Regional'!$B113,'Ofertas insignia'!$B$14:$B$50,0),MATCH('SAIB Regional'!$K$16,'Ofertas insignia'!$B$13:$Y$13,0)),"")</f>
        <v/>
      </c>
      <c r="L113" s="89" t="str">
        <f>+IFERROR(INDEX('Ofertas insignia'!$B$14:$Y$50,MATCH('SAIB Regional'!$B113,'Ofertas insignia'!$B$14:$B$50,0),MATCH('SAIB Regional'!$L$16,'Ofertas insignia'!$B$13:$Y$13,0)),"")</f>
        <v/>
      </c>
    </row>
    <row r="114" spans="11:12" x14ac:dyDescent="0.25">
      <c r="K114" s="89" t="str">
        <f>+IFERROR(INDEX('Ofertas insignia'!$B$14:$Y$50,MATCH('SAIB Regional'!$B114,'Ofertas insignia'!$B$14:$B$50,0),MATCH('SAIB Regional'!$K$16,'Ofertas insignia'!$B$13:$Y$13,0)),"")</f>
        <v/>
      </c>
      <c r="L114" s="89" t="str">
        <f>+IFERROR(INDEX('Ofertas insignia'!$B$14:$Y$50,MATCH('SAIB Regional'!$B114,'Ofertas insignia'!$B$14:$B$50,0),MATCH('SAIB Regional'!$L$16,'Ofertas insignia'!$B$13:$Y$13,0)),"")</f>
        <v/>
      </c>
    </row>
    <row r="115" spans="11:12" x14ac:dyDescent="0.25">
      <c r="K115" s="89" t="str">
        <f>+IFERROR(INDEX('Ofertas insignia'!$B$14:$Y$50,MATCH('SAIB Regional'!$B115,'Ofertas insignia'!$B$14:$B$50,0),MATCH('SAIB Regional'!$K$16,'Ofertas insignia'!$B$13:$Y$13,0)),"")</f>
        <v/>
      </c>
      <c r="L115" s="89" t="str">
        <f>+IFERROR(INDEX('Ofertas insignia'!$B$14:$Y$50,MATCH('SAIB Regional'!$B115,'Ofertas insignia'!$B$14:$B$50,0),MATCH('SAIB Regional'!$L$16,'Ofertas insignia'!$B$13:$Y$13,0)),"")</f>
        <v/>
      </c>
    </row>
    <row r="116" spans="11:12" x14ac:dyDescent="0.25">
      <c r="K116" s="89" t="str">
        <f>+IFERROR(INDEX('Ofertas insignia'!$B$14:$Y$50,MATCH('SAIB Regional'!$B116,'Ofertas insignia'!$B$14:$B$50,0),MATCH('SAIB Regional'!$K$16,'Ofertas insignia'!$B$13:$Y$13,0)),"")</f>
        <v/>
      </c>
      <c r="L116" s="89" t="str">
        <f>+IFERROR(INDEX('Ofertas insignia'!$B$14:$Y$50,MATCH('SAIB Regional'!$B116,'Ofertas insignia'!$B$14:$B$50,0),MATCH('SAIB Regional'!$L$16,'Ofertas insignia'!$B$13:$Y$13,0)),"")</f>
        <v/>
      </c>
    </row>
    <row r="117" spans="11:12" x14ac:dyDescent="0.25">
      <c r="K117" s="89" t="str">
        <f>+IFERROR(INDEX('Ofertas insignia'!$B$14:$Y$50,MATCH('SAIB Regional'!$B117,'Ofertas insignia'!$B$14:$B$50,0),MATCH('SAIB Regional'!$K$16,'Ofertas insignia'!$B$13:$Y$13,0)),"")</f>
        <v/>
      </c>
      <c r="L117" s="89" t="str">
        <f>+IFERROR(INDEX('Ofertas insignia'!$B$14:$Y$50,MATCH('SAIB Regional'!$B117,'Ofertas insignia'!$B$14:$B$50,0),MATCH('SAIB Regional'!$L$16,'Ofertas insignia'!$B$13:$Y$13,0)),"")</f>
        <v/>
      </c>
    </row>
    <row r="118" spans="11:12" x14ac:dyDescent="0.25">
      <c r="K118" s="89" t="str">
        <f>+IFERROR(INDEX('Ofertas insignia'!$B$14:$Y$50,MATCH('SAIB Regional'!$B118,'Ofertas insignia'!$B$14:$B$50,0),MATCH('SAIB Regional'!$K$16,'Ofertas insignia'!$B$13:$Y$13,0)),"")</f>
        <v/>
      </c>
      <c r="L118" s="89" t="str">
        <f>+IFERROR(INDEX('Ofertas insignia'!$B$14:$Y$50,MATCH('SAIB Regional'!$B118,'Ofertas insignia'!$B$14:$B$50,0),MATCH('SAIB Regional'!$L$16,'Ofertas insignia'!$B$13:$Y$13,0)),"")</f>
        <v/>
      </c>
    </row>
    <row r="119" spans="11:12" x14ac:dyDescent="0.25">
      <c r="K119" s="89" t="str">
        <f>+IFERROR(INDEX('Ofertas insignia'!$B$14:$Y$50,MATCH('SAIB Regional'!$B119,'Ofertas insignia'!$B$14:$B$50,0),MATCH('SAIB Regional'!$K$16,'Ofertas insignia'!$B$13:$Y$13,0)),"")</f>
        <v/>
      </c>
      <c r="L119" s="89" t="str">
        <f>+IFERROR(INDEX('Ofertas insignia'!$B$14:$Y$50,MATCH('SAIB Regional'!$B119,'Ofertas insignia'!$B$14:$B$50,0),MATCH('SAIB Regional'!$L$16,'Ofertas insignia'!$B$13:$Y$13,0)),"")</f>
        <v/>
      </c>
    </row>
    <row r="120" spans="11:12" x14ac:dyDescent="0.25">
      <c r="K120" s="89" t="str">
        <f>+IFERROR(INDEX('Ofertas insignia'!$B$14:$Y$50,MATCH('SAIB Regional'!$B120,'Ofertas insignia'!$B$14:$B$50,0),MATCH('SAIB Regional'!$K$16,'Ofertas insignia'!$B$13:$Y$13,0)),"")</f>
        <v/>
      </c>
      <c r="L120" s="89" t="str">
        <f>+IFERROR(INDEX('Ofertas insignia'!$B$14:$Y$50,MATCH('SAIB Regional'!$B120,'Ofertas insignia'!$B$14:$B$50,0),MATCH('SAIB Regional'!$L$16,'Ofertas insignia'!$B$13:$Y$13,0)),"")</f>
        <v/>
      </c>
    </row>
    <row r="121" spans="11:12" x14ac:dyDescent="0.25">
      <c r="K121" s="89" t="str">
        <f>+IFERROR(INDEX('Ofertas insignia'!$B$14:$Y$50,MATCH('SAIB Regional'!$B121,'Ofertas insignia'!$B$14:$B$50,0),MATCH('SAIB Regional'!$K$16,'Ofertas insignia'!$B$13:$Y$13,0)),"")</f>
        <v/>
      </c>
      <c r="L121" s="89" t="str">
        <f>+IFERROR(INDEX('Ofertas insignia'!$B$14:$Y$50,MATCH('SAIB Regional'!$B121,'Ofertas insignia'!$B$14:$B$50,0),MATCH('SAIB Regional'!$L$16,'Ofertas insignia'!$B$13:$Y$13,0)),"")</f>
        <v/>
      </c>
    </row>
    <row r="122" spans="11:12" x14ac:dyDescent="0.25">
      <c r="K122" s="89" t="str">
        <f>+IFERROR(INDEX('Ofertas insignia'!$B$14:$Y$50,MATCH('SAIB Regional'!$B122,'Ofertas insignia'!$B$14:$B$50,0),MATCH('SAIB Regional'!$K$16,'Ofertas insignia'!$B$13:$Y$13,0)),"")</f>
        <v/>
      </c>
      <c r="L122" s="89" t="str">
        <f>+IFERROR(INDEX('Ofertas insignia'!$B$14:$Y$50,MATCH('SAIB Regional'!$B122,'Ofertas insignia'!$B$14:$B$50,0),MATCH('SAIB Regional'!$L$16,'Ofertas insignia'!$B$13:$Y$13,0)),"")</f>
        <v/>
      </c>
    </row>
    <row r="123" spans="11:12" x14ac:dyDescent="0.25">
      <c r="K123" s="89" t="str">
        <f>+IFERROR(INDEX('Ofertas insignia'!$B$14:$Y$50,MATCH('SAIB Regional'!$B123,'Ofertas insignia'!$B$14:$B$50,0),MATCH('SAIB Regional'!$K$16,'Ofertas insignia'!$B$13:$Y$13,0)),"")</f>
        <v/>
      </c>
      <c r="L123" s="89" t="str">
        <f>+IFERROR(INDEX('Ofertas insignia'!$B$14:$Y$50,MATCH('SAIB Regional'!$B123,'Ofertas insignia'!$B$14:$B$50,0),MATCH('SAIB Regional'!$L$16,'Ofertas insignia'!$B$13:$Y$13,0)),"")</f>
        <v/>
      </c>
    </row>
    <row r="124" spans="11:12" x14ac:dyDescent="0.25">
      <c r="K124" s="89" t="str">
        <f>+IFERROR(INDEX('Ofertas insignia'!$B$14:$Y$50,MATCH('SAIB Regional'!$B124,'Ofertas insignia'!$B$14:$B$50,0),MATCH('SAIB Regional'!$K$16,'Ofertas insignia'!$B$13:$Y$13,0)),"")</f>
        <v/>
      </c>
      <c r="L124" s="89" t="str">
        <f>+IFERROR(INDEX('Ofertas insignia'!$B$14:$Y$50,MATCH('SAIB Regional'!$B124,'Ofertas insignia'!$B$14:$B$50,0),MATCH('SAIB Regional'!$L$16,'Ofertas insignia'!$B$13:$Y$13,0)),"")</f>
        <v/>
      </c>
    </row>
    <row r="125" spans="11:12" x14ac:dyDescent="0.25">
      <c r="K125" s="89" t="str">
        <f>+IFERROR(INDEX('Ofertas insignia'!$B$14:$Y$50,MATCH('SAIB Regional'!$B125,'Ofertas insignia'!$B$14:$B$50,0),MATCH('SAIB Regional'!$K$16,'Ofertas insignia'!$B$13:$Y$13,0)),"")</f>
        <v/>
      </c>
      <c r="L125" s="89" t="str">
        <f>+IFERROR(INDEX('Ofertas insignia'!$B$14:$Y$50,MATCH('SAIB Regional'!$B125,'Ofertas insignia'!$B$14:$B$50,0),MATCH('SAIB Regional'!$L$16,'Ofertas insignia'!$B$13:$Y$13,0)),"")</f>
        <v/>
      </c>
    </row>
    <row r="126" spans="11:12" x14ac:dyDescent="0.25">
      <c r="K126" s="89" t="str">
        <f>+IFERROR(INDEX('Ofertas insignia'!$B$14:$Y$50,MATCH('SAIB Regional'!$B126,'Ofertas insignia'!$B$14:$B$50,0),MATCH('SAIB Regional'!$K$16,'Ofertas insignia'!$B$13:$Y$13,0)),"")</f>
        <v/>
      </c>
      <c r="L126" s="89" t="str">
        <f>+IFERROR(INDEX('Ofertas insignia'!$B$14:$Y$50,MATCH('SAIB Regional'!$B126,'Ofertas insignia'!$B$14:$B$50,0),MATCH('SAIB Regional'!$L$16,'Ofertas insignia'!$B$13:$Y$13,0)),"")</f>
        <v/>
      </c>
    </row>
    <row r="127" spans="11:12" x14ac:dyDescent="0.25">
      <c r="K127" s="89" t="str">
        <f>+IFERROR(INDEX('Ofertas insignia'!$B$14:$Y$50,MATCH('SAIB Regional'!$B127,'Ofertas insignia'!$B$14:$B$50,0),MATCH('SAIB Regional'!$K$16,'Ofertas insignia'!$B$13:$Y$13,0)),"")</f>
        <v/>
      </c>
      <c r="L127" s="89" t="str">
        <f>+IFERROR(INDEX('Ofertas insignia'!$B$14:$Y$50,MATCH('SAIB Regional'!$B127,'Ofertas insignia'!$B$14:$B$50,0),MATCH('SAIB Regional'!$L$16,'Ofertas insignia'!$B$13:$Y$13,0)),"")</f>
        <v/>
      </c>
    </row>
    <row r="128" spans="11:12" x14ac:dyDescent="0.25">
      <c r="K128" s="89" t="str">
        <f>+IFERROR(INDEX('Ofertas insignia'!$B$14:$Y$50,MATCH('SAIB Regional'!$B128,'Ofertas insignia'!$B$14:$B$50,0),MATCH('SAIB Regional'!$K$16,'Ofertas insignia'!$B$13:$Y$13,0)),"")</f>
        <v/>
      </c>
      <c r="L128" s="89" t="str">
        <f>+IFERROR(INDEX('Ofertas insignia'!$B$14:$Y$50,MATCH('SAIB Regional'!$B128,'Ofertas insignia'!$B$14:$B$50,0),MATCH('SAIB Regional'!$L$16,'Ofertas insignia'!$B$13:$Y$13,0)),"")</f>
        <v/>
      </c>
    </row>
    <row r="129" spans="11:12" x14ac:dyDescent="0.25">
      <c r="K129" s="89" t="str">
        <f>+IFERROR(INDEX('Ofertas insignia'!$B$14:$Y$50,MATCH('SAIB Regional'!$B129,'Ofertas insignia'!$B$14:$B$50,0),MATCH('SAIB Regional'!$K$16,'Ofertas insignia'!$B$13:$Y$13,0)),"")</f>
        <v/>
      </c>
      <c r="L129" s="89" t="str">
        <f>+IFERROR(INDEX('Ofertas insignia'!$B$14:$Y$50,MATCH('SAIB Regional'!$B129,'Ofertas insignia'!$B$14:$B$50,0),MATCH('SAIB Regional'!$L$16,'Ofertas insignia'!$B$13:$Y$13,0)),"")</f>
        <v/>
      </c>
    </row>
    <row r="130" spans="11:12" x14ac:dyDescent="0.25">
      <c r="K130" s="89" t="str">
        <f>+IFERROR(INDEX('Ofertas insignia'!$B$14:$Y$50,MATCH('SAIB Regional'!$B130,'Ofertas insignia'!$B$14:$B$50,0),MATCH('SAIB Regional'!$K$16,'Ofertas insignia'!$B$13:$Y$13,0)),"")</f>
        <v/>
      </c>
      <c r="L130" s="89" t="str">
        <f>+IFERROR(INDEX('Ofertas insignia'!$B$14:$Y$50,MATCH('SAIB Regional'!$B130,'Ofertas insignia'!$B$14:$B$50,0),MATCH('SAIB Regional'!$L$16,'Ofertas insignia'!$B$13:$Y$13,0)),"")</f>
        <v/>
      </c>
    </row>
    <row r="131" spans="11:12" x14ac:dyDescent="0.25">
      <c r="K131" s="89" t="str">
        <f>+IFERROR(INDEX('Ofertas insignia'!$B$14:$Y$50,MATCH('SAIB Regional'!$B131,'Ofertas insignia'!$B$14:$B$50,0),MATCH('SAIB Regional'!$K$16,'Ofertas insignia'!$B$13:$Y$13,0)),"")</f>
        <v/>
      </c>
      <c r="L131" s="89" t="str">
        <f>+IFERROR(INDEX('Ofertas insignia'!$B$14:$Y$50,MATCH('SAIB Regional'!$B131,'Ofertas insignia'!$B$14:$B$50,0),MATCH('SAIB Regional'!$L$16,'Ofertas insignia'!$B$13:$Y$13,0)),"")</f>
        <v/>
      </c>
    </row>
    <row r="132" spans="11:12" x14ac:dyDescent="0.25">
      <c r="K132" s="89" t="str">
        <f>+IFERROR(INDEX('Ofertas insignia'!$B$14:$Y$50,MATCH('SAIB Regional'!$B132,'Ofertas insignia'!$B$14:$B$50,0),MATCH('SAIB Regional'!$K$16,'Ofertas insignia'!$B$13:$Y$13,0)),"")</f>
        <v/>
      </c>
      <c r="L132" s="89" t="str">
        <f>+IFERROR(INDEX('Ofertas insignia'!$B$14:$Y$50,MATCH('SAIB Regional'!$B132,'Ofertas insignia'!$B$14:$B$50,0),MATCH('SAIB Regional'!$L$16,'Ofertas insignia'!$B$13:$Y$13,0)),"")</f>
        <v/>
      </c>
    </row>
    <row r="133" spans="11:12" x14ac:dyDescent="0.25">
      <c r="K133" s="89" t="str">
        <f>+IFERROR(INDEX('Ofertas insignia'!$B$14:$Y$50,MATCH('SAIB Regional'!$B133,'Ofertas insignia'!$B$14:$B$50,0),MATCH('SAIB Regional'!$K$16,'Ofertas insignia'!$B$13:$Y$13,0)),"")</f>
        <v/>
      </c>
      <c r="L133" s="89" t="str">
        <f>+IFERROR(INDEX('Ofertas insignia'!$B$14:$Y$50,MATCH('SAIB Regional'!$B133,'Ofertas insignia'!$B$14:$B$50,0),MATCH('SAIB Regional'!$L$16,'Ofertas insignia'!$B$13:$Y$13,0)),"")</f>
        <v/>
      </c>
    </row>
    <row r="134" spans="11:12" x14ac:dyDescent="0.25">
      <c r="K134" s="89" t="str">
        <f>+IFERROR(INDEX('Ofertas insignia'!$B$14:$Y$50,MATCH('SAIB Regional'!$B134,'Ofertas insignia'!$B$14:$B$50,0),MATCH('SAIB Regional'!$K$16,'Ofertas insignia'!$B$13:$Y$13,0)),"")</f>
        <v/>
      </c>
      <c r="L134" s="89" t="str">
        <f>+IFERROR(INDEX('Ofertas insignia'!$B$14:$Y$50,MATCH('SAIB Regional'!$B134,'Ofertas insignia'!$B$14:$B$50,0),MATCH('SAIB Regional'!$L$16,'Ofertas insignia'!$B$13:$Y$13,0)),"")</f>
        <v/>
      </c>
    </row>
    <row r="135" spans="11:12" x14ac:dyDescent="0.25">
      <c r="K135" s="89" t="str">
        <f>+IFERROR(INDEX('Ofertas insignia'!$B$14:$Y$50,MATCH('SAIB Regional'!$B135,'Ofertas insignia'!$B$14:$B$50,0),MATCH('SAIB Regional'!$K$16,'Ofertas insignia'!$B$13:$Y$13,0)),"")</f>
        <v/>
      </c>
      <c r="L135" s="89" t="str">
        <f>+IFERROR(INDEX('Ofertas insignia'!$B$14:$Y$50,MATCH('SAIB Regional'!$B135,'Ofertas insignia'!$B$14:$B$50,0),MATCH('SAIB Regional'!$L$16,'Ofertas insignia'!$B$13:$Y$13,0)),"")</f>
        <v/>
      </c>
    </row>
    <row r="136" spans="11:12" x14ac:dyDescent="0.25">
      <c r="K136" s="89" t="str">
        <f>+IFERROR(INDEX('Ofertas insignia'!$B$14:$Y$50,MATCH('SAIB Regional'!$B136,'Ofertas insignia'!$B$14:$B$50,0),MATCH('SAIB Regional'!$K$16,'Ofertas insignia'!$B$13:$Y$13,0)),"")</f>
        <v/>
      </c>
      <c r="L136" s="89" t="str">
        <f>+IFERROR(INDEX('Ofertas insignia'!$B$14:$Y$50,MATCH('SAIB Regional'!$B136,'Ofertas insignia'!$B$14:$B$50,0),MATCH('SAIB Regional'!$L$16,'Ofertas insignia'!$B$13:$Y$13,0)),"")</f>
        <v/>
      </c>
    </row>
    <row r="137" spans="11:12" x14ac:dyDescent="0.25">
      <c r="K137" s="89" t="str">
        <f>+IFERROR(INDEX('Ofertas insignia'!$B$14:$Y$50,MATCH('SAIB Regional'!$B137,'Ofertas insignia'!$B$14:$B$50,0),MATCH('SAIB Regional'!$K$16,'Ofertas insignia'!$B$13:$Y$13,0)),"")</f>
        <v/>
      </c>
      <c r="L137" s="89" t="str">
        <f>+IFERROR(INDEX('Ofertas insignia'!$B$14:$Y$50,MATCH('SAIB Regional'!$B137,'Ofertas insignia'!$B$14:$B$50,0),MATCH('SAIB Regional'!$L$16,'Ofertas insignia'!$B$13:$Y$13,0)),"")</f>
        <v/>
      </c>
    </row>
    <row r="138" spans="11:12" x14ac:dyDescent="0.25">
      <c r="K138" s="89" t="str">
        <f>+IFERROR(INDEX('Ofertas insignia'!$B$14:$Y$50,MATCH('SAIB Regional'!$B138,'Ofertas insignia'!$B$14:$B$50,0),MATCH('SAIB Regional'!$K$16,'Ofertas insignia'!$B$13:$Y$13,0)),"")</f>
        <v/>
      </c>
      <c r="L138" s="89" t="str">
        <f>+IFERROR(INDEX('Ofertas insignia'!$B$14:$Y$50,MATCH('SAIB Regional'!$B138,'Ofertas insignia'!$B$14:$B$50,0),MATCH('SAIB Regional'!$L$16,'Ofertas insignia'!$B$13:$Y$13,0)),"")</f>
        <v/>
      </c>
    </row>
    <row r="139" spans="11:12" x14ac:dyDescent="0.25">
      <c r="K139" s="89" t="str">
        <f>+IFERROR(INDEX('Ofertas insignia'!$B$14:$Y$50,MATCH('SAIB Regional'!$B139,'Ofertas insignia'!$B$14:$B$50,0),MATCH('SAIB Regional'!$K$16,'Ofertas insignia'!$B$13:$Y$13,0)),"")</f>
        <v/>
      </c>
      <c r="L139" s="89" t="str">
        <f>+IFERROR(INDEX('Ofertas insignia'!$B$14:$Y$50,MATCH('SAIB Regional'!$B139,'Ofertas insignia'!$B$14:$B$50,0),MATCH('SAIB Regional'!$L$16,'Ofertas insignia'!$B$13:$Y$13,0)),"")</f>
        <v/>
      </c>
    </row>
    <row r="140" spans="11:12" x14ac:dyDescent="0.25">
      <c r="K140" s="89" t="str">
        <f>+IFERROR(INDEX('Ofertas insignia'!$B$14:$Y$50,MATCH('SAIB Regional'!$B140,'Ofertas insignia'!$B$14:$B$50,0),MATCH('SAIB Regional'!$K$16,'Ofertas insignia'!$B$13:$Y$13,0)),"")</f>
        <v/>
      </c>
      <c r="L140" s="89" t="str">
        <f>+IFERROR(INDEX('Ofertas insignia'!$B$14:$Y$50,MATCH('SAIB Regional'!$B140,'Ofertas insignia'!$B$14:$B$50,0),MATCH('SAIB Regional'!$L$16,'Ofertas insignia'!$B$13:$Y$13,0)),"")</f>
        <v/>
      </c>
    </row>
    <row r="141" spans="11:12" x14ac:dyDescent="0.25">
      <c r="K141" s="89" t="str">
        <f>+IFERROR(INDEX('Ofertas insignia'!$B$14:$Y$50,MATCH('SAIB Regional'!$B141,'Ofertas insignia'!$B$14:$B$50,0),MATCH('SAIB Regional'!$K$16,'Ofertas insignia'!$B$13:$Y$13,0)),"")</f>
        <v/>
      </c>
      <c r="L141" s="89" t="str">
        <f>+IFERROR(INDEX('Ofertas insignia'!$B$14:$Y$50,MATCH('SAIB Regional'!$B141,'Ofertas insignia'!$B$14:$B$50,0),MATCH('SAIB Regional'!$L$16,'Ofertas insignia'!$B$13:$Y$13,0)),"")</f>
        <v/>
      </c>
    </row>
    <row r="142" spans="11:12" x14ac:dyDescent="0.25">
      <c r="K142" s="89" t="str">
        <f>+IFERROR(INDEX('Ofertas insignia'!$B$14:$Y$50,MATCH('SAIB Regional'!$B142,'Ofertas insignia'!$B$14:$B$50,0),MATCH('SAIB Regional'!$K$16,'Ofertas insignia'!$B$13:$Y$13,0)),"")</f>
        <v/>
      </c>
      <c r="L142" s="89" t="str">
        <f>+IFERROR(INDEX('Ofertas insignia'!$B$14:$Y$50,MATCH('SAIB Regional'!$B142,'Ofertas insignia'!$B$14:$B$50,0),MATCH('SAIB Regional'!$L$16,'Ofertas insignia'!$B$13:$Y$13,0)),"")</f>
        <v/>
      </c>
    </row>
    <row r="143" spans="11:12" x14ac:dyDescent="0.25">
      <c r="K143" s="89" t="str">
        <f>+IFERROR(INDEX('Ofertas insignia'!$B$14:$Y$50,MATCH('SAIB Regional'!$B143,'Ofertas insignia'!$B$14:$B$50,0),MATCH('SAIB Regional'!$K$16,'Ofertas insignia'!$B$13:$Y$13,0)),"")</f>
        <v/>
      </c>
      <c r="L143" s="89" t="str">
        <f>+IFERROR(INDEX('Ofertas insignia'!$B$14:$Y$50,MATCH('SAIB Regional'!$B143,'Ofertas insignia'!$B$14:$B$50,0),MATCH('SAIB Regional'!$L$16,'Ofertas insignia'!$B$13:$Y$13,0)),"")</f>
        <v/>
      </c>
    </row>
    <row r="144" spans="11:12" x14ac:dyDescent="0.25">
      <c r="K144" s="89" t="str">
        <f>+IFERROR(INDEX('Ofertas insignia'!$B$14:$Y$50,MATCH('SAIB Regional'!$B144,'Ofertas insignia'!$B$14:$B$50,0),MATCH('SAIB Regional'!$K$16,'Ofertas insignia'!$B$13:$Y$13,0)),"")</f>
        <v/>
      </c>
      <c r="L144" s="89" t="str">
        <f>+IFERROR(INDEX('Ofertas insignia'!$B$14:$Y$50,MATCH('SAIB Regional'!$B144,'Ofertas insignia'!$B$14:$B$50,0),MATCH('SAIB Regional'!$L$16,'Ofertas insignia'!$B$13:$Y$13,0)),"")</f>
        <v/>
      </c>
    </row>
    <row r="145" spans="11:12" x14ac:dyDescent="0.25">
      <c r="K145" s="89" t="str">
        <f>+IFERROR(INDEX('Ofertas insignia'!$B$14:$Y$50,MATCH('SAIB Regional'!$B145,'Ofertas insignia'!$B$14:$B$50,0),MATCH('SAIB Regional'!$K$16,'Ofertas insignia'!$B$13:$Y$13,0)),"")</f>
        <v/>
      </c>
      <c r="L145" s="89" t="str">
        <f>+IFERROR(INDEX('Ofertas insignia'!$B$14:$Y$50,MATCH('SAIB Regional'!$B145,'Ofertas insignia'!$B$14:$B$50,0),MATCH('SAIB Regional'!$L$16,'Ofertas insignia'!$B$13:$Y$13,0)),"")</f>
        <v/>
      </c>
    </row>
    <row r="146" spans="11:12" x14ac:dyDescent="0.25">
      <c r="K146" s="89" t="str">
        <f>+IFERROR(INDEX('Ofertas insignia'!$B$14:$Y$50,MATCH('SAIB Regional'!$B146,'Ofertas insignia'!$B$14:$B$50,0),MATCH('SAIB Regional'!$K$16,'Ofertas insignia'!$B$13:$Y$13,0)),"")</f>
        <v/>
      </c>
      <c r="L146" s="89" t="str">
        <f>+IFERROR(INDEX('Ofertas insignia'!$B$14:$Y$50,MATCH('SAIB Regional'!$B146,'Ofertas insignia'!$B$14:$B$50,0),MATCH('SAIB Regional'!$L$16,'Ofertas insignia'!$B$13:$Y$13,0)),"")</f>
        <v/>
      </c>
    </row>
    <row r="147" spans="11:12" x14ac:dyDescent="0.25">
      <c r="K147" s="89" t="str">
        <f>+IFERROR(INDEX('Ofertas insignia'!$B$14:$Y$50,MATCH('SAIB Regional'!$B147,'Ofertas insignia'!$B$14:$B$50,0),MATCH('SAIB Regional'!$K$16,'Ofertas insignia'!$B$13:$Y$13,0)),"")</f>
        <v/>
      </c>
      <c r="L147" s="89" t="str">
        <f>+IFERROR(INDEX('Ofertas insignia'!$B$14:$Y$50,MATCH('SAIB Regional'!$B147,'Ofertas insignia'!$B$14:$B$50,0),MATCH('SAIB Regional'!$L$16,'Ofertas insignia'!$B$13:$Y$13,0)),"")</f>
        <v/>
      </c>
    </row>
    <row r="148" spans="11:12" x14ac:dyDescent="0.25">
      <c r="K148" s="89" t="str">
        <f>+IFERROR(INDEX('Ofertas insignia'!$B$14:$Y$50,MATCH('SAIB Regional'!$B148,'Ofertas insignia'!$B$14:$B$50,0),MATCH('SAIB Regional'!$K$16,'Ofertas insignia'!$B$13:$Y$13,0)),"")</f>
        <v/>
      </c>
      <c r="L148" s="89" t="str">
        <f>+IFERROR(INDEX('Ofertas insignia'!$B$14:$Y$50,MATCH('SAIB Regional'!$B148,'Ofertas insignia'!$B$14:$B$50,0),MATCH('SAIB Regional'!$L$16,'Ofertas insignia'!$B$13:$Y$13,0)),"")</f>
        <v/>
      </c>
    </row>
    <row r="149" spans="11:12" x14ac:dyDescent="0.25">
      <c r="K149" s="89" t="str">
        <f>+IFERROR(INDEX('Ofertas insignia'!$B$14:$Y$50,MATCH('SAIB Regional'!$B149,'Ofertas insignia'!$B$14:$B$50,0),MATCH('SAIB Regional'!$K$16,'Ofertas insignia'!$B$13:$Y$13,0)),"")</f>
        <v/>
      </c>
      <c r="L149" s="89" t="str">
        <f>+IFERROR(INDEX('Ofertas insignia'!$B$14:$Y$50,MATCH('SAIB Regional'!$B149,'Ofertas insignia'!$B$14:$B$50,0),MATCH('SAIB Regional'!$L$16,'Ofertas insignia'!$B$13:$Y$13,0)),"")</f>
        <v/>
      </c>
    </row>
    <row r="150" spans="11:12" x14ac:dyDescent="0.25">
      <c r="K150" s="89" t="str">
        <f>+IFERROR(INDEX('Ofertas insignia'!$B$14:$Y$50,MATCH('SAIB Regional'!$B150,'Ofertas insignia'!$B$14:$B$50,0),MATCH('SAIB Regional'!$K$16,'Ofertas insignia'!$B$13:$Y$13,0)),"")</f>
        <v/>
      </c>
      <c r="L150" s="89" t="str">
        <f>+IFERROR(INDEX('Ofertas insignia'!$B$14:$Y$50,MATCH('SAIB Regional'!$B150,'Ofertas insignia'!$B$14:$B$50,0),MATCH('SAIB Regional'!$L$16,'Ofertas insignia'!$B$13:$Y$13,0)),"")</f>
        <v/>
      </c>
    </row>
    <row r="151" spans="11:12" x14ac:dyDescent="0.25">
      <c r="K151" s="89" t="str">
        <f>+IFERROR(INDEX('Ofertas insignia'!$B$14:$Y$50,MATCH('SAIB Regional'!$B151,'Ofertas insignia'!$B$14:$B$50,0),MATCH('SAIB Regional'!$K$16,'Ofertas insignia'!$B$13:$Y$13,0)),"")</f>
        <v/>
      </c>
      <c r="L151" s="89" t="str">
        <f>+IFERROR(INDEX('Ofertas insignia'!$B$14:$Y$50,MATCH('SAIB Regional'!$B151,'Ofertas insignia'!$B$14:$B$50,0),MATCH('SAIB Regional'!$L$16,'Ofertas insignia'!$B$13:$Y$13,0)),"")</f>
        <v/>
      </c>
    </row>
    <row r="152" spans="11:12" x14ac:dyDescent="0.25">
      <c r="K152" s="89" t="str">
        <f>+IFERROR(INDEX('Ofertas insignia'!$B$14:$Y$50,MATCH('SAIB Regional'!$B152,'Ofertas insignia'!$B$14:$B$50,0),MATCH('SAIB Regional'!$K$16,'Ofertas insignia'!$B$13:$Y$13,0)),"")</f>
        <v/>
      </c>
      <c r="L152" s="89" t="str">
        <f>+IFERROR(INDEX('Ofertas insignia'!$B$14:$Y$50,MATCH('SAIB Regional'!$B152,'Ofertas insignia'!$B$14:$B$50,0),MATCH('SAIB Regional'!$L$16,'Ofertas insignia'!$B$13:$Y$13,0)),"")</f>
        <v/>
      </c>
    </row>
    <row r="153" spans="11:12" x14ac:dyDescent="0.25">
      <c r="K153" s="89" t="str">
        <f>+IFERROR(INDEX('Ofertas insignia'!$B$14:$Y$50,MATCH('SAIB Regional'!$B153,'Ofertas insignia'!$B$14:$B$50,0),MATCH('SAIB Regional'!$K$16,'Ofertas insignia'!$B$13:$Y$13,0)),"")</f>
        <v/>
      </c>
      <c r="L153" s="89" t="str">
        <f>+IFERROR(INDEX('Ofertas insignia'!$B$14:$Y$50,MATCH('SAIB Regional'!$B153,'Ofertas insignia'!$B$14:$B$50,0),MATCH('SAIB Regional'!$L$16,'Ofertas insignia'!$B$13:$Y$13,0)),"")</f>
        <v/>
      </c>
    </row>
    <row r="154" spans="11:12" x14ac:dyDescent="0.25">
      <c r="K154" s="89" t="str">
        <f>+IFERROR(INDEX('Ofertas insignia'!$B$14:$Y$50,MATCH('SAIB Regional'!$B154,'Ofertas insignia'!$B$14:$B$50,0),MATCH('SAIB Regional'!$K$16,'Ofertas insignia'!$B$13:$Y$13,0)),"")</f>
        <v/>
      </c>
      <c r="L154" s="89" t="str">
        <f>+IFERROR(INDEX('Ofertas insignia'!$B$14:$Y$50,MATCH('SAIB Regional'!$B154,'Ofertas insignia'!$B$14:$B$50,0),MATCH('SAIB Regional'!$L$16,'Ofertas insignia'!$B$13:$Y$13,0)),"")</f>
        <v/>
      </c>
    </row>
    <row r="155" spans="11:12" x14ac:dyDescent="0.25">
      <c r="K155" s="89" t="str">
        <f>+IFERROR(INDEX('Ofertas insignia'!$B$14:$Y$50,MATCH('SAIB Regional'!$B155,'Ofertas insignia'!$B$14:$B$50,0),MATCH('SAIB Regional'!$K$16,'Ofertas insignia'!$B$13:$Y$13,0)),"")</f>
        <v/>
      </c>
      <c r="L155" s="89" t="str">
        <f>+IFERROR(INDEX('Ofertas insignia'!$B$14:$Y$50,MATCH('SAIB Regional'!$B155,'Ofertas insignia'!$B$14:$B$50,0),MATCH('SAIB Regional'!$L$16,'Ofertas insignia'!$B$13:$Y$13,0)),"")</f>
        <v/>
      </c>
    </row>
    <row r="156" spans="11:12" x14ac:dyDescent="0.25">
      <c r="K156" s="89" t="str">
        <f>+IFERROR(INDEX('Ofertas insignia'!$B$14:$Y$50,MATCH('SAIB Regional'!$B156,'Ofertas insignia'!$B$14:$B$50,0),MATCH('SAIB Regional'!$K$16,'Ofertas insignia'!$B$13:$Y$13,0)),"")</f>
        <v/>
      </c>
      <c r="L156" s="89" t="str">
        <f>+IFERROR(INDEX('Ofertas insignia'!$B$14:$Y$50,MATCH('SAIB Regional'!$B156,'Ofertas insignia'!$B$14:$B$50,0),MATCH('SAIB Regional'!$L$16,'Ofertas insignia'!$B$13:$Y$13,0)),"")</f>
        <v/>
      </c>
    </row>
    <row r="157" spans="11:12" x14ac:dyDescent="0.25">
      <c r="K157" s="89" t="str">
        <f>+IFERROR(INDEX('Ofertas insignia'!$B$14:$Y$50,MATCH('SAIB Regional'!$B157,'Ofertas insignia'!$B$14:$B$50,0),MATCH('SAIB Regional'!$K$16,'Ofertas insignia'!$B$13:$Y$13,0)),"")</f>
        <v/>
      </c>
      <c r="L157" s="89" t="str">
        <f>+IFERROR(INDEX('Ofertas insignia'!$B$14:$Y$50,MATCH('SAIB Regional'!$B157,'Ofertas insignia'!$B$14:$B$50,0),MATCH('SAIB Regional'!$L$16,'Ofertas insignia'!$B$13:$Y$13,0)),"")</f>
        <v/>
      </c>
    </row>
    <row r="158" spans="11:12" x14ac:dyDescent="0.25">
      <c r="K158" s="89" t="str">
        <f>+IFERROR(INDEX('Ofertas insignia'!$B$14:$Y$50,MATCH('SAIB Regional'!$B158,'Ofertas insignia'!$B$14:$B$50,0),MATCH('SAIB Regional'!$K$16,'Ofertas insignia'!$B$13:$Y$13,0)),"")</f>
        <v/>
      </c>
      <c r="L158" s="89" t="str">
        <f>+IFERROR(INDEX('Ofertas insignia'!$B$14:$Y$50,MATCH('SAIB Regional'!$B158,'Ofertas insignia'!$B$14:$B$50,0),MATCH('SAIB Regional'!$L$16,'Ofertas insignia'!$B$13:$Y$13,0)),"")</f>
        <v/>
      </c>
    </row>
    <row r="159" spans="11:12" x14ac:dyDescent="0.25">
      <c r="K159" s="89" t="str">
        <f>+IFERROR(INDEX('Ofertas insignia'!$B$14:$Y$50,MATCH('SAIB Regional'!$B159,'Ofertas insignia'!$B$14:$B$50,0),MATCH('SAIB Regional'!$K$16,'Ofertas insignia'!$B$13:$Y$13,0)),"")</f>
        <v/>
      </c>
      <c r="L159" s="89" t="str">
        <f>+IFERROR(INDEX('Ofertas insignia'!$B$14:$Y$50,MATCH('SAIB Regional'!$B159,'Ofertas insignia'!$B$14:$B$50,0),MATCH('SAIB Regional'!$L$16,'Ofertas insignia'!$B$13:$Y$13,0)),"")</f>
        <v/>
      </c>
    </row>
    <row r="160" spans="11:12" x14ac:dyDescent="0.25">
      <c r="K160" s="89" t="str">
        <f>+IFERROR(INDEX('Ofertas insignia'!$B$14:$Y$50,MATCH('SAIB Regional'!$B160,'Ofertas insignia'!$B$14:$B$50,0),MATCH('SAIB Regional'!$K$16,'Ofertas insignia'!$B$13:$Y$13,0)),"")</f>
        <v/>
      </c>
      <c r="L160" s="89" t="str">
        <f>+IFERROR(INDEX('Ofertas insignia'!$B$14:$Y$50,MATCH('SAIB Regional'!$B160,'Ofertas insignia'!$B$14:$B$50,0),MATCH('SAIB Regional'!$L$16,'Ofertas insignia'!$B$13:$Y$13,0)),"")</f>
        <v/>
      </c>
    </row>
    <row r="161" spans="11:12" x14ac:dyDescent="0.25">
      <c r="K161" s="89" t="str">
        <f>+IFERROR(INDEX('Ofertas insignia'!$B$14:$Y$50,MATCH('SAIB Regional'!$B161,'Ofertas insignia'!$B$14:$B$50,0),MATCH('SAIB Regional'!$K$16,'Ofertas insignia'!$B$13:$Y$13,0)),"")</f>
        <v/>
      </c>
      <c r="L161" s="89" t="str">
        <f>+IFERROR(INDEX('Ofertas insignia'!$B$14:$Y$50,MATCH('SAIB Regional'!$B161,'Ofertas insignia'!$B$14:$B$50,0),MATCH('SAIB Regional'!$L$16,'Ofertas insignia'!$B$13:$Y$13,0)),"")</f>
        <v/>
      </c>
    </row>
    <row r="162" spans="11:12" x14ac:dyDescent="0.25">
      <c r="K162" s="89" t="str">
        <f>+IFERROR(INDEX('Ofertas insignia'!$B$14:$Y$50,MATCH('SAIB Regional'!$B162,'Ofertas insignia'!$B$14:$B$50,0),MATCH('SAIB Regional'!$K$16,'Ofertas insignia'!$B$13:$Y$13,0)),"")</f>
        <v/>
      </c>
      <c r="L162" s="89" t="str">
        <f>+IFERROR(INDEX('Ofertas insignia'!$B$14:$Y$50,MATCH('SAIB Regional'!$B162,'Ofertas insignia'!$B$14:$B$50,0),MATCH('SAIB Regional'!$L$16,'Ofertas insignia'!$B$13:$Y$13,0)),"")</f>
        <v/>
      </c>
    </row>
    <row r="163" spans="11:12" x14ac:dyDescent="0.25">
      <c r="K163" s="89" t="str">
        <f>+IFERROR(INDEX('Ofertas insignia'!$B$14:$Y$50,MATCH('SAIB Regional'!$B163,'Ofertas insignia'!$B$14:$B$50,0),MATCH('SAIB Regional'!$K$16,'Ofertas insignia'!$B$13:$Y$13,0)),"")</f>
        <v/>
      </c>
      <c r="L163" s="89" t="str">
        <f>+IFERROR(INDEX('Ofertas insignia'!$B$14:$Y$50,MATCH('SAIB Regional'!$B163,'Ofertas insignia'!$B$14:$B$50,0),MATCH('SAIB Regional'!$L$16,'Ofertas insignia'!$B$13:$Y$13,0)),"")</f>
        <v/>
      </c>
    </row>
    <row r="164" spans="11:12" x14ac:dyDescent="0.25">
      <c r="K164" s="89" t="str">
        <f>+IFERROR(INDEX('Ofertas insignia'!$B$14:$Y$50,MATCH('SAIB Regional'!$B164,'Ofertas insignia'!$B$14:$B$50,0),MATCH('SAIB Regional'!$K$16,'Ofertas insignia'!$B$13:$Y$13,0)),"")</f>
        <v/>
      </c>
      <c r="L164" s="89" t="str">
        <f>+IFERROR(INDEX('Ofertas insignia'!$B$14:$Y$50,MATCH('SAIB Regional'!$B164,'Ofertas insignia'!$B$14:$B$50,0),MATCH('SAIB Regional'!$L$16,'Ofertas insignia'!$B$13:$Y$13,0)),"")</f>
        <v/>
      </c>
    </row>
    <row r="165" spans="11:12" x14ac:dyDescent="0.25">
      <c r="K165" s="89" t="str">
        <f>+IFERROR(INDEX('Ofertas insignia'!$B$14:$Y$50,MATCH('SAIB Regional'!$B165,'Ofertas insignia'!$B$14:$B$50,0),MATCH('SAIB Regional'!$K$16,'Ofertas insignia'!$B$13:$Y$13,0)),"")</f>
        <v/>
      </c>
      <c r="L165" s="89" t="str">
        <f>+IFERROR(INDEX('Ofertas insignia'!$B$14:$Y$50,MATCH('SAIB Regional'!$B165,'Ofertas insignia'!$B$14:$B$50,0),MATCH('SAIB Regional'!$L$16,'Ofertas insignia'!$B$13:$Y$13,0)),"")</f>
        <v/>
      </c>
    </row>
    <row r="166" spans="11:12" x14ac:dyDescent="0.25">
      <c r="K166" s="89" t="str">
        <f>+IFERROR(INDEX('Ofertas insignia'!$B$14:$Y$50,MATCH('SAIB Regional'!$B166,'Ofertas insignia'!$B$14:$B$50,0),MATCH('SAIB Regional'!$K$16,'Ofertas insignia'!$B$13:$Y$13,0)),"")</f>
        <v/>
      </c>
      <c r="L166" s="89" t="str">
        <f>+IFERROR(INDEX('Ofertas insignia'!$B$14:$Y$50,MATCH('SAIB Regional'!$B166,'Ofertas insignia'!$B$14:$B$50,0),MATCH('SAIB Regional'!$L$16,'Ofertas insignia'!$B$13:$Y$13,0)),"")</f>
        <v/>
      </c>
    </row>
    <row r="167" spans="11:12" x14ac:dyDescent="0.25">
      <c r="K167" s="89" t="str">
        <f>+IFERROR(INDEX('Ofertas insignia'!$B$14:$Y$50,MATCH('SAIB Regional'!$B167,'Ofertas insignia'!$B$14:$B$50,0),MATCH('SAIB Regional'!$K$16,'Ofertas insignia'!$B$13:$Y$13,0)),"")</f>
        <v/>
      </c>
      <c r="L167" s="89" t="str">
        <f>+IFERROR(INDEX('Ofertas insignia'!$B$14:$Y$50,MATCH('SAIB Regional'!$B167,'Ofertas insignia'!$B$14:$B$50,0),MATCH('SAIB Regional'!$L$16,'Ofertas insignia'!$B$13:$Y$13,0)),"")</f>
        <v/>
      </c>
    </row>
    <row r="168" spans="11:12" x14ac:dyDescent="0.25">
      <c r="K168" s="89" t="str">
        <f>+IFERROR(INDEX('Ofertas insignia'!$B$14:$Y$50,MATCH('SAIB Regional'!$B168,'Ofertas insignia'!$B$14:$B$50,0),MATCH('SAIB Regional'!$K$16,'Ofertas insignia'!$B$13:$Y$13,0)),"")</f>
        <v/>
      </c>
      <c r="L168" s="89" t="str">
        <f>+IFERROR(INDEX('Ofertas insignia'!$B$14:$Y$50,MATCH('SAIB Regional'!$B168,'Ofertas insignia'!$B$14:$B$50,0),MATCH('SAIB Regional'!$L$16,'Ofertas insignia'!$B$13:$Y$13,0)),"")</f>
        <v/>
      </c>
    </row>
    <row r="169" spans="11:12" x14ac:dyDescent="0.25">
      <c r="K169" s="89" t="str">
        <f>+IFERROR(INDEX('Ofertas insignia'!$B$14:$Y$50,MATCH('SAIB Regional'!$B169,'Ofertas insignia'!$B$14:$B$50,0),MATCH('SAIB Regional'!$K$16,'Ofertas insignia'!$B$13:$Y$13,0)),"")</f>
        <v/>
      </c>
      <c r="L169" s="89" t="str">
        <f>+IFERROR(INDEX('Ofertas insignia'!$B$14:$Y$50,MATCH('SAIB Regional'!$B169,'Ofertas insignia'!$B$14:$B$50,0),MATCH('SAIB Regional'!$L$16,'Ofertas insignia'!$B$13:$Y$13,0)),"")</f>
        <v/>
      </c>
    </row>
    <row r="170" spans="11:12" x14ac:dyDescent="0.25">
      <c r="K170" s="89" t="str">
        <f>+IFERROR(INDEX('Ofertas insignia'!$B$14:$Y$50,MATCH('SAIB Regional'!$B170,'Ofertas insignia'!$B$14:$B$50,0),MATCH('SAIB Regional'!$K$16,'Ofertas insignia'!$B$13:$Y$13,0)),"")</f>
        <v/>
      </c>
      <c r="L170" s="89" t="str">
        <f>+IFERROR(INDEX('Ofertas insignia'!$B$14:$Y$50,MATCH('SAIB Regional'!$B170,'Ofertas insignia'!$B$14:$B$50,0),MATCH('SAIB Regional'!$L$16,'Ofertas insignia'!$B$13:$Y$13,0)),"")</f>
        <v/>
      </c>
    </row>
    <row r="171" spans="11:12" x14ac:dyDescent="0.25">
      <c r="K171" s="89" t="str">
        <f>+IFERROR(INDEX('Ofertas insignia'!$B$14:$Y$50,MATCH('SAIB Regional'!$B171,'Ofertas insignia'!$B$14:$B$50,0),MATCH('SAIB Regional'!$K$16,'Ofertas insignia'!$B$13:$Y$13,0)),"")</f>
        <v/>
      </c>
      <c r="L171" s="89" t="str">
        <f>+IFERROR(INDEX('Ofertas insignia'!$B$14:$Y$50,MATCH('SAIB Regional'!$B171,'Ofertas insignia'!$B$14:$B$50,0),MATCH('SAIB Regional'!$L$16,'Ofertas insignia'!$B$13:$Y$13,0)),"")</f>
        <v/>
      </c>
    </row>
    <row r="172" spans="11:12" x14ac:dyDescent="0.25">
      <c r="K172" s="89" t="str">
        <f>+IFERROR(INDEX('Ofertas insignia'!$B$14:$Y$50,MATCH('SAIB Regional'!$B172,'Ofertas insignia'!$B$14:$B$50,0),MATCH('SAIB Regional'!$K$16,'Ofertas insignia'!$B$13:$Y$13,0)),"")</f>
        <v/>
      </c>
      <c r="L172" s="89" t="str">
        <f>+IFERROR(INDEX('Ofertas insignia'!$B$14:$Y$50,MATCH('SAIB Regional'!$B172,'Ofertas insignia'!$B$14:$B$50,0),MATCH('SAIB Regional'!$L$16,'Ofertas insignia'!$B$13:$Y$13,0)),"")</f>
        <v/>
      </c>
    </row>
    <row r="173" spans="11:12" x14ac:dyDescent="0.25">
      <c r="K173" s="89" t="str">
        <f>+IFERROR(INDEX('Ofertas insignia'!$B$14:$Y$50,MATCH('SAIB Regional'!$B173,'Ofertas insignia'!$B$14:$B$50,0),MATCH('SAIB Regional'!$K$16,'Ofertas insignia'!$B$13:$Y$13,0)),"")</f>
        <v/>
      </c>
      <c r="L173" s="89" t="str">
        <f>+IFERROR(INDEX('Ofertas insignia'!$B$14:$Y$50,MATCH('SAIB Regional'!$B173,'Ofertas insignia'!$B$14:$B$50,0),MATCH('SAIB Regional'!$L$16,'Ofertas insignia'!$B$13:$Y$13,0)),"")</f>
        <v/>
      </c>
    </row>
    <row r="174" spans="11:12" x14ac:dyDescent="0.25">
      <c r="K174" s="89" t="str">
        <f>+IFERROR(INDEX('Ofertas insignia'!$B$14:$Y$50,MATCH('SAIB Regional'!$B174,'Ofertas insignia'!$B$14:$B$50,0),MATCH('SAIB Regional'!$K$16,'Ofertas insignia'!$B$13:$Y$13,0)),"")</f>
        <v/>
      </c>
      <c r="L174" s="89" t="str">
        <f>+IFERROR(INDEX('Ofertas insignia'!$B$14:$Y$50,MATCH('SAIB Regional'!$B174,'Ofertas insignia'!$B$14:$B$50,0),MATCH('SAIB Regional'!$L$16,'Ofertas insignia'!$B$13:$Y$13,0)),"")</f>
        <v/>
      </c>
    </row>
    <row r="175" spans="11:12" x14ac:dyDescent="0.25">
      <c r="K175" s="89" t="str">
        <f>+IFERROR(INDEX('Ofertas insignia'!$B$14:$Y$50,MATCH('SAIB Regional'!$B175,'Ofertas insignia'!$B$14:$B$50,0),MATCH('SAIB Regional'!$K$16,'Ofertas insignia'!$B$13:$Y$13,0)),"")</f>
        <v/>
      </c>
      <c r="L175" s="89" t="str">
        <f>+IFERROR(INDEX('Ofertas insignia'!$B$14:$Y$50,MATCH('SAIB Regional'!$B175,'Ofertas insignia'!$B$14:$B$50,0),MATCH('SAIB Regional'!$L$16,'Ofertas insignia'!$B$13:$Y$13,0)),"")</f>
        <v/>
      </c>
    </row>
    <row r="176" spans="11:12" x14ac:dyDescent="0.25">
      <c r="K176" s="89" t="str">
        <f>+IFERROR(INDEX('Ofertas insignia'!$B$14:$Y$50,MATCH('SAIB Regional'!$B176,'Ofertas insignia'!$B$14:$B$50,0),MATCH('SAIB Regional'!$K$16,'Ofertas insignia'!$B$13:$Y$13,0)),"")</f>
        <v/>
      </c>
      <c r="L176" s="89" t="str">
        <f>+IFERROR(INDEX('Ofertas insignia'!$B$14:$Y$50,MATCH('SAIB Regional'!$B176,'Ofertas insignia'!$B$14:$B$50,0),MATCH('SAIB Regional'!$L$16,'Ofertas insignia'!$B$13:$Y$13,0)),"")</f>
        <v/>
      </c>
    </row>
    <row r="177" spans="11:12" x14ac:dyDescent="0.25">
      <c r="K177" s="89" t="str">
        <f>+IFERROR(INDEX('Ofertas insignia'!$B$14:$Y$50,MATCH('SAIB Regional'!$B177,'Ofertas insignia'!$B$14:$B$50,0),MATCH('SAIB Regional'!$K$16,'Ofertas insignia'!$B$13:$Y$13,0)),"")</f>
        <v/>
      </c>
      <c r="L177" s="89" t="str">
        <f>+IFERROR(INDEX('Ofertas insignia'!$B$14:$Y$50,MATCH('SAIB Regional'!$B177,'Ofertas insignia'!$B$14:$B$50,0),MATCH('SAIB Regional'!$L$16,'Ofertas insignia'!$B$13:$Y$13,0)),"")</f>
        <v/>
      </c>
    </row>
    <row r="178" spans="11:12" x14ac:dyDescent="0.25">
      <c r="K178" s="89" t="str">
        <f>+IFERROR(INDEX('Ofertas insignia'!$B$14:$Y$50,MATCH('SAIB Regional'!$B178,'Ofertas insignia'!$B$14:$B$50,0),MATCH('SAIB Regional'!$K$16,'Ofertas insignia'!$B$13:$Y$13,0)),"")</f>
        <v/>
      </c>
      <c r="L178" s="89" t="str">
        <f>+IFERROR(INDEX('Ofertas insignia'!$B$14:$Y$50,MATCH('SAIB Regional'!$B178,'Ofertas insignia'!$B$14:$B$50,0),MATCH('SAIB Regional'!$L$16,'Ofertas insignia'!$B$13:$Y$13,0)),"")</f>
        <v/>
      </c>
    </row>
    <row r="179" spans="11:12" x14ac:dyDescent="0.25">
      <c r="K179" s="89" t="str">
        <f>+IFERROR(INDEX('Ofertas insignia'!$B$14:$Y$50,MATCH('SAIB Regional'!$B179,'Ofertas insignia'!$B$14:$B$50,0),MATCH('SAIB Regional'!$K$16,'Ofertas insignia'!$B$13:$Y$13,0)),"")</f>
        <v/>
      </c>
      <c r="L179" s="89" t="str">
        <f>+IFERROR(INDEX('Ofertas insignia'!$B$14:$Y$50,MATCH('SAIB Regional'!$B179,'Ofertas insignia'!$B$14:$B$50,0),MATCH('SAIB Regional'!$L$16,'Ofertas insignia'!$B$13:$Y$13,0)),"")</f>
        <v/>
      </c>
    </row>
    <row r="180" spans="11:12" x14ac:dyDescent="0.25">
      <c r="K180" s="89" t="str">
        <f>+IFERROR(INDEX('Ofertas insignia'!$B$14:$Y$50,MATCH('SAIB Regional'!$B180,'Ofertas insignia'!$B$14:$B$50,0),MATCH('SAIB Regional'!$K$16,'Ofertas insignia'!$B$13:$Y$13,0)),"")</f>
        <v/>
      </c>
      <c r="L180" s="89" t="str">
        <f>+IFERROR(INDEX('Ofertas insignia'!$B$14:$Y$50,MATCH('SAIB Regional'!$B180,'Ofertas insignia'!$B$14:$B$50,0),MATCH('SAIB Regional'!$L$16,'Ofertas insignia'!$B$13:$Y$13,0)),"")</f>
        <v/>
      </c>
    </row>
    <row r="181" spans="11:12" x14ac:dyDescent="0.25">
      <c r="K181" s="89" t="str">
        <f>+IFERROR(INDEX('Ofertas insignia'!$B$14:$Y$50,MATCH('SAIB Regional'!$B181,'Ofertas insignia'!$B$14:$B$50,0),MATCH('SAIB Regional'!$K$16,'Ofertas insignia'!$B$13:$Y$13,0)),"")</f>
        <v/>
      </c>
      <c r="L181" s="89" t="str">
        <f>+IFERROR(INDEX('Ofertas insignia'!$B$14:$Y$50,MATCH('SAIB Regional'!$B181,'Ofertas insignia'!$B$14:$B$50,0),MATCH('SAIB Regional'!$L$16,'Ofertas insignia'!$B$13:$Y$13,0)),"")</f>
        <v/>
      </c>
    </row>
    <row r="182" spans="11:12" x14ac:dyDescent="0.25">
      <c r="K182" s="89" t="str">
        <f>+IFERROR(INDEX('Ofertas insignia'!$B$14:$Y$50,MATCH('SAIB Regional'!$B182,'Ofertas insignia'!$B$14:$B$50,0),MATCH('SAIB Regional'!$K$16,'Ofertas insignia'!$B$13:$Y$13,0)),"")</f>
        <v/>
      </c>
      <c r="L182" s="89" t="str">
        <f>+IFERROR(INDEX('Ofertas insignia'!$B$14:$Y$50,MATCH('SAIB Regional'!$B182,'Ofertas insignia'!$B$14:$B$50,0),MATCH('SAIB Regional'!$L$16,'Ofertas insignia'!$B$13:$Y$13,0)),"")</f>
        <v/>
      </c>
    </row>
    <row r="183" spans="11:12" x14ac:dyDescent="0.25">
      <c r="K183" s="89" t="str">
        <f>+IFERROR(INDEX('Ofertas insignia'!$B$14:$Y$50,MATCH('SAIB Regional'!$B183,'Ofertas insignia'!$B$14:$B$50,0),MATCH('SAIB Regional'!$K$16,'Ofertas insignia'!$B$13:$Y$13,0)),"")</f>
        <v/>
      </c>
      <c r="L183" s="89" t="str">
        <f>+IFERROR(INDEX('Ofertas insignia'!$B$14:$Y$50,MATCH('SAIB Regional'!$B183,'Ofertas insignia'!$B$14:$B$50,0),MATCH('SAIB Regional'!$L$16,'Ofertas insignia'!$B$13:$Y$13,0)),"")</f>
        <v/>
      </c>
    </row>
    <row r="184" spans="11:12" x14ac:dyDescent="0.25">
      <c r="K184" s="89" t="str">
        <f>+IFERROR(INDEX('Ofertas insignia'!$B$14:$Y$50,MATCH('SAIB Regional'!$B184,'Ofertas insignia'!$B$14:$B$50,0),MATCH('SAIB Regional'!$K$16,'Ofertas insignia'!$B$13:$Y$13,0)),"")</f>
        <v/>
      </c>
      <c r="L184" s="89" t="str">
        <f>+IFERROR(INDEX('Ofertas insignia'!$B$14:$Y$50,MATCH('SAIB Regional'!$B184,'Ofertas insignia'!$B$14:$B$50,0),MATCH('SAIB Regional'!$L$16,'Ofertas insignia'!$B$13:$Y$13,0)),"")</f>
        <v/>
      </c>
    </row>
    <row r="185" spans="11:12" x14ac:dyDescent="0.25">
      <c r="K185" s="89" t="str">
        <f>+IFERROR(INDEX('Ofertas insignia'!$B$14:$Y$50,MATCH('SAIB Regional'!$B185,'Ofertas insignia'!$B$14:$B$50,0),MATCH('SAIB Regional'!$K$16,'Ofertas insignia'!$B$13:$Y$13,0)),"")</f>
        <v/>
      </c>
      <c r="L185" s="89" t="str">
        <f>+IFERROR(INDEX('Ofertas insignia'!$B$14:$Y$50,MATCH('SAIB Regional'!$B185,'Ofertas insignia'!$B$14:$B$50,0),MATCH('SAIB Regional'!$L$16,'Ofertas insignia'!$B$13:$Y$13,0)),"")</f>
        <v/>
      </c>
    </row>
    <row r="186" spans="11:12" x14ac:dyDescent="0.25">
      <c r="K186" s="89" t="str">
        <f>+IFERROR(INDEX('Ofertas insignia'!$B$14:$Y$50,MATCH('SAIB Regional'!$B186,'Ofertas insignia'!$B$14:$B$50,0),MATCH('SAIB Regional'!$K$16,'Ofertas insignia'!$B$13:$Y$13,0)),"")</f>
        <v/>
      </c>
      <c r="L186" s="89" t="str">
        <f>+IFERROR(INDEX('Ofertas insignia'!$B$14:$Y$50,MATCH('SAIB Regional'!$B186,'Ofertas insignia'!$B$14:$B$50,0),MATCH('SAIB Regional'!$L$16,'Ofertas insignia'!$B$13:$Y$13,0)),"")</f>
        <v/>
      </c>
    </row>
    <row r="187" spans="11:12" x14ac:dyDescent="0.25">
      <c r="K187" s="89" t="str">
        <f>+IFERROR(INDEX('Ofertas insignia'!$B$14:$Y$50,MATCH('SAIB Regional'!$B187,'Ofertas insignia'!$B$14:$B$50,0),MATCH('SAIB Regional'!$K$16,'Ofertas insignia'!$B$13:$Y$13,0)),"")</f>
        <v/>
      </c>
      <c r="L187" s="89" t="str">
        <f>+IFERROR(INDEX('Ofertas insignia'!$B$14:$Y$50,MATCH('SAIB Regional'!$B187,'Ofertas insignia'!$B$14:$B$50,0),MATCH('SAIB Regional'!$L$16,'Ofertas insignia'!$B$13:$Y$13,0)),"")</f>
        <v/>
      </c>
    </row>
    <row r="188" spans="11:12" x14ac:dyDescent="0.25">
      <c r="K188" s="89" t="str">
        <f>+IFERROR(INDEX('Ofertas insignia'!$B$14:$Y$50,MATCH('SAIB Regional'!$B188,'Ofertas insignia'!$B$14:$B$50,0),MATCH('SAIB Regional'!$K$16,'Ofertas insignia'!$B$13:$Y$13,0)),"")</f>
        <v/>
      </c>
      <c r="L188" s="89" t="str">
        <f>+IFERROR(INDEX('Ofertas insignia'!$B$14:$Y$50,MATCH('SAIB Regional'!$B188,'Ofertas insignia'!$B$14:$B$50,0),MATCH('SAIB Regional'!$L$16,'Ofertas insignia'!$B$13:$Y$13,0)),"")</f>
        <v/>
      </c>
    </row>
    <row r="189" spans="11:12" x14ac:dyDescent="0.25">
      <c r="K189" s="89" t="str">
        <f>+IFERROR(INDEX('Ofertas insignia'!$B$14:$Y$50,MATCH('SAIB Regional'!$B189,'Ofertas insignia'!$B$14:$B$50,0),MATCH('SAIB Regional'!$K$16,'Ofertas insignia'!$B$13:$Y$13,0)),"")</f>
        <v/>
      </c>
      <c r="L189" s="89" t="str">
        <f>+IFERROR(INDEX('Ofertas insignia'!$B$14:$Y$50,MATCH('SAIB Regional'!$B189,'Ofertas insignia'!$B$14:$B$50,0),MATCH('SAIB Regional'!$L$16,'Ofertas insignia'!$B$13:$Y$13,0)),"")</f>
        <v/>
      </c>
    </row>
    <row r="190" spans="11:12" x14ac:dyDescent="0.25">
      <c r="K190" s="89" t="str">
        <f>+IFERROR(INDEX('Ofertas insignia'!$B$14:$Y$50,MATCH('SAIB Regional'!$B190,'Ofertas insignia'!$B$14:$B$50,0),MATCH('SAIB Regional'!$K$16,'Ofertas insignia'!$B$13:$Y$13,0)),"")</f>
        <v/>
      </c>
      <c r="L190" s="89" t="str">
        <f>+IFERROR(INDEX('Ofertas insignia'!$B$14:$Y$50,MATCH('SAIB Regional'!$B190,'Ofertas insignia'!$B$14:$B$50,0),MATCH('SAIB Regional'!$L$16,'Ofertas insignia'!$B$13:$Y$13,0)),"")</f>
        <v/>
      </c>
    </row>
    <row r="191" spans="11:12" x14ac:dyDescent="0.25">
      <c r="K191" s="89" t="str">
        <f>+IFERROR(INDEX('Ofertas insignia'!$B$14:$Y$50,MATCH('SAIB Regional'!$B191,'Ofertas insignia'!$B$14:$B$50,0),MATCH('SAIB Regional'!$K$16,'Ofertas insignia'!$B$13:$Y$13,0)),"")</f>
        <v/>
      </c>
      <c r="L191" s="89" t="str">
        <f>+IFERROR(INDEX('Ofertas insignia'!$B$14:$Y$50,MATCH('SAIB Regional'!$B191,'Ofertas insignia'!$B$14:$B$50,0),MATCH('SAIB Regional'!$L$16,'Ofertas insignia'!$B$13:$Y$13,0)),"")</f>
        <v/>
      </c>
    </row>
    <row r="192" spans="11:12" x14ac:dyDescent="0.25">
      <c r="K192" s="89" t="str">
        <f>+IFERROR(INDEX('Ofertas insignia'!$B$14:$Y$50,MATCH('SAIB Regional'!$B192,'Ofertas insignia'!$B$14:$B$50,0),MATCH('SAIB Regional'!$K$16,'Ofertas insignia'!$B$13:$Y$13,0)),"")</f>
        <v/>
      </c>
      <c r="L192" s="89" t="str">
        <f>+IFERROR(INDEX('Ofertas insignia'!$B$14:$Y$50,MATCH('SAIB Regional'!$B192,'Ofertas insignia'!$B$14:$B$50,0),MATCH('SAIB Regional'!$L$16,'Ofertas insignia'!$B$13:$Y$13,0)),"")</f>
        <v/>
      </c>
    </row>
    <row r="193" spans="11:12" x14ac:dyDescent="0.25">
      <c r="K193" s="89" t="str">
        <f>+IFERROR(INDEX('Ofertas insignia'!$B$14:$Y$50,MATCH('SAIB Regional'!$B193,'Ofertas insignia'!$B$14:$B$50,0),MATCH('SAIB Regional'!$K$16,'Ofertas insignia'!$B$13:$Y$13,0)),"")</f>
        <v/>
      </c>
      <c r="L193" s="89" t="str">
        <f>+IFERROR(INDEX('Ofertas insignia'!$B$14:$Y$50,MATCH('SAIB Regional'!$B193,'Ofertas insignia'!$B$14:$B$50,0),MATCH('SAIB Regional'!$L$16,'Ofertas insignia'!$B$13:$Y$13,0)),"")</f>
        <v/>
      </c>
    </row>
    <row r="194" spans="11:12" x14ac:dyDescent="0.25">
      <c r="K194" s="89" t="str">
        <f>+IFERROR(INDEX('Ofertas insignia'!$B$14:$Y$50,MATCH('SAIB Regional'!$B194,'Ofertas insignia'!$B$14:$B$50,0),MATCH('SAIB Regional'!$K$16,'Ofertas insignia'!$B$13:$Y$13,0)),"")</f>
        <v/>
      </c>
      <c r="L194" s="89" t="str">
        <f>+IFERROR(INDEX('Ofertas insignia'!$B$14:$Y$50,MATCH('SAIB Regional'!$B194,'Ofertas insignia'!$B$14:$B$50,0),MATCH('SAIB Regional'!$L$16,'Ofertas insignia'!$B$13:$Y$13,0)),"")</f>
        <v/>
      </c>
    </row>
    <row r="195" spans="11:12" x14ac:dyDescent="0.25">
      <c r="K195" s="89" t="str">
        <f>+IFERROR(INDEX('Ofertas insignia'!$B$14:$Y$50,MATCH('SAIB Regional'!$B195,'Ofertas insignia'!$B$14:$B$50,0),MATCH('SAIB Regional'!$K$16,'Ofertas insignia'!$B$13:$Y$13,0)),"")</f>
        <v/>
      </c>
      <c r="L195" s="89" t="str">
        <f>+IFERROR(INDEX('Ofertas insignia'!$B$14:$Y$50,MATCH('SAIB Regional'!$B195,'Ofertas insignia'!$B$14:$B$50,0),MATCH('SAIB Regional'!$L$16,'Ofertas insignia'!$B$13:$Y$13,0)),"")</f>
        <v/>
      </c>
    </row>
    <row r="196" spans="11:12" x14ac:dyDescent="0.25">
      <c r="K196" s="89" t="str">
        <f>+IFERROR(INDEX('Ofertas insignia'!$B$14:$Y$50,MATCH('SAIB Regional'!$B196,'Ofertas insignia'!$B$14:$B$50,0),MATCH('SAIB Regional'!$K$16,'Ofertas insignia'!$B$13:$Y$13,0)),"")</f>
        <v/>
      </c>
      <c r="L196" s="89" t="str">
        <f>+IFERROR(INDEX('Ofertas insignia'!$B$14:$Y$50,MATCH('SAIB Regional'!$B196,'Ofertas insignia'!$B$14:$B$50,0),MATCH('SAIB Regional'!$L$16,'Ofertas insignia'!$B$13:$Y$13,0)),"")</f>
        <v/>
      </c>
    </row>
    <row r="197" spans="11:12" x14ac:dyDescent="0.25">
      <c r="K197" s="89" t="str">
        <f>+IFERROR(INDEX('Ofertas insignia'!$B$14:$Y$50,MATCH('SAIB Regional'!$B197,'Ofertas insignia'!$B$14:$B$50,0),MATCH('SAIB Regional'!$K$16,'Ofertas insignia'!$B$13:$Y$13,0)),"")</f>
        <v/>
      </c>
      <c r="L197" s="89" t="str">
        <f>+IFERROR(INDEX('Ofertas insignia'!$B$14:$Y$50,MATCH('SAIB Regional'!$B197,'Ofertas insignia'!$B$14:$B$50,0),MATCH('SAIB Regional'!$L$16,'Ofertas insignia'!$B$13:$Y$13,0)),"")</f>
        <v/>
      </c>
    </row>
    <row r="198" spans="11:12" x14ac:dyDescent="0.25">
      <c r="K198" s="89" t="str">
        <f>+IFERROR(INDEX('Ofertas insignia'!$B$14:$Y$50,MATCH('SAIB Regional'!$B198,'Ofertas insignia'!$B$14:$B$50,0),MATCH('SAIB Regional'!$K$16,'Ofertas insignia'!$B$13:$Y$13,0)),"")</f>
        <v/>
      </c>
      <c r="L198" s="89" t="str">
        <f>+IFERROR(INDEX('Ofertas insignia'!$B$14:$Y$50,MATCH('SAIB Regional'!$B198,'Ofertas insignia'!$B$14:$B$50,0),MATCH('SAIB Regional'!$L$16,'Ofertas insignia'!$B$13:$Y$13,0)),"")</f>
        <v/>
      </c>
    </row>
    <row r="199" spans="11:12" x14ac:dyDescent="0.25">
      <c r="K199" s="89" t="str">
        <f>+IFERROR(INDEX('Ofertas insignia'!$B$14:$Y$50,MATCH('SAIB Regional'!$B199,'Ofertas insignia'!$B$14:$B$50,0),MATCH('SAIB Regional'!$K$16,'Ofertas insignia'!$B$13:$Y$13,0)),"")</f>
        <v/>
      </c>
      <c r="L199" s="89" t="str">
        <f>+IFERROR(INDEX('Ofertas insignia'!$B$14:$Y$50,MATCH('SAIB Regional'!$B199,'Ofertas insignia'!$B$14:$B$50,0),MATCH('SAIB Regional'!$L$16,'Ofertas insignia'!$B$13:$Y$13,0)),"")</f>
        <v/>
      </c>
    </row>
    <row r="200" spans="11:12" x14ac:dyDescent="0.25">
      <c r="K200" s="89" t="str">
        <f>+IFERROR(INDEX('Ofertas insignia'!$B$14:$Y$50,MATCH('SAIB Regional'!$B200,'Ofertas insignia'!$B$14:$B$50,0),MATCH('SAIB Regional'!$K$16,'Ofertas insignia'!$B$13:$Y$13,0)),"")</f>
        <v/>
      </c>
      <c r="L200" s="89" t="str">
        <f>+IFERROR(INDEX('Ofertas insignia'!$B$14:$Y$50,MATCH('SAIB Regional'!$B200,'Ofertas insignia'!$B$14:$B$50,0),MATCH('SAIB Regional'!$L$16,'Ofertas insignia'!$B$13:$Y$13,0)),"")</f>
        <v/>
      </c>
    </row>
    <row r="201" spans="11:12" x14ac:dyDescent="0.25">
      <c r="K201" s="89" t="str">
        <f>+IFERROR(INDEX('Ofertas insignia'!$B$14:$Y$50,MATCH('SAIB Regional'!$B201,'Ofertas insignia'!$B$14:$B$50,0),MATCH('SAIB Regional'!$K$16,'Ofertas insignia'!$B$13:$Y$13,0)),"")</f>
        <v/>
      </c>
      <c r="L201" s="89" t="str">
        <f>+IFERROR(INDEX('Ofertas insignia'!$B$14:$Y$50,MATCH('SAIB Regional'!$B201,'Ofertas insignia'!$B$14:$B$50,0),MATCH('SAIB Regional'!$L$16,'Ofertas insignia'!$B$13:$Y$13,0)),"")</f>
        <v/>
      </c>
    </row>
    <row r="202" spans="11:12" x14ac:dyDescent="0.25">
      <c r="K202" s="89" t="str">
        <f>+IFERROR(INDEX('Ofertas insignia'!$B$14:$Y$50,MATCH('SAIB Regional'!$B202,'Ofertas insignia'!$B$14:$B$50,0),MATCH('SAIB Regional'!$K$16,'Ofertas insignia'!$B$13:$Y$13,0)),"")</f>
        <v/>
      </c>
      <c r="L202" s="89" t="str">
        <f>+IFERROR(INDEX('Ofertas insignia'!$B$14:$Y$50,MATCH('SAIB Regional'!$B202,'Ofertas insignia'!$B$14:$B$50,0),MATCH('SAIB Regional'!$L$16,'Ofertas insignia'!$B$13:$Y$13,0)),"")</f>
        <v/>
      </c>
    </row>
    <row r="203" spans="11:12" x14ac:dyDescent="0.25">
      <c r="K203" s="89" t="str">
        <f>+IFERROR(INDEX('Ofertas insignia'!$B$14:$Y$50,MATCH('SAIB Regional'!$B203,'Ofertas insignia'!$B$14:$B$50,0),MATCH('SAIB Regional'!$K$16,'Ofertas insignia'!$B$13:$Y$13,0)),"")</f>
        <v/>
      </c>
      <c r="L203" s="89" t="str">
        <f>+IFERROR(INDEX('Ofertas insignia'!$B$14:$Y$50,MATCH('SAIB Regional'!$B203,'Ofertas insignia'!$B$14:$B$50,0),MATCH('SAIB Regional'!$L$16,'Ofertas insignia'!$B$13:$Y$13,0)),"")</f>
        <v/>
      </c>
    </row>
    <row r="204" spans="11:12" x14ac:dyDescent="0.25">
      <c r="K204" s="89" t="str">
        <f>+IFERROR(INDEX('Ofertas insignia'!$B$14:$Y$50,MATCH('SAIB Regional'!$B204,'Ofertas insignia'!$B$14:$B$50,0),MATCH('SAIB Regional'!$K$16,'Ofertas insignia'!$B$13:$Y$13,0)),"")</f>
        <v/>
      </c>
      <c r="L204" s="89" t="str">
        <f>+IFERROR(INDEX('Ofertas insignia'!$B$14:$Y$50,MATCH('SAIB Regional'!$B204,'Ofertas insignia'!$B$14:$B$50,0),MATCH('SAIB Regional'!$L$16,'Ofertas insignia'!$B$13:$Y$13,0)),"")</f>
        <v/>
      </c>
    </row>
    <row r="205" spans="11:12" x14ac:dyDescent="0.25">
      <c r="K205" s="89" t="str">
        <f>+IFERROR(INDEX('Ofertas insignia'!$B$14:$Y$50,MATCH('SAIB Regional'!$B205,'Ofertas insignia'!$B$14:$B$50,0),MATCH('SAIB Regional'!$K$16,'Ofertas insignia'!$B$13:$Y$13,0)),"")</f>
        <v/>
      </c>
      <c r="L205" s="89" t="str">
        <f>+IFERROR(INDEX('Ofertas insignia'!$B$14:$Y$50,MATCH('SAIB Regional'!$B205,'Ofertas insignia'!$B$14:$B$50,0),MATCH('SAIB Regional'!$L$16,'Ofertas insignia'!$B$13:$Y$13,0)),"")</f>
        <v/>
      </c>
    </row>
    <row r="206" spans="11:12" x14ac:dyDescent="0.25">
      <c r="K206" s="89" t="str">
        <f>+IFERROR(INDEX('Ofertas insignia'!$B$14:$Y$50,MATCH('SAIB Regional'!$B206,'Ofertas insignia'!$B$14:$B$50,0),MATCH('SAIB Regional'!$K$16,'Ofertas insignia'!$B$13:$Y$13,0)),"")</f>
        <v/>
      </c>
      <c r="L206" s="89" t="str">
        <f>+IFERROR(INDEX('Ofertas insignia'!$B$14:$Y$50,MATCH('SAIB Regional'!$B206,'Ofertas insignia'!$B$14:$B$50,0),MATCH('SAIB Regional'!$L$16,'Ofertas insignia'!$B$13:$Y$13,0)),"")</f>
        <v/>
      </c>
    </row>
    <row r="207" spans="11:12" x14ac:dyDescent="0.25">
      <c r="K207" s="89" t="str">
        <f>+IFERROR(INDEX('Ofertas insignia'!$B$14:$Y$50,MATCH('SAIB Regional'!$B207,'Ofertas insignia'!$B$14:$B$50,0),MATCH('SAIB Regional'!$K$16,'Ofertas insignia'!$B$13:$Y$13,0)),"")</f>
        <v/>
      </c>
      <c r="L207" s="89" t="str">
        <f>+IFERROR(INDEX('Ofertas insignia'!$B$14:$Y$50,MATCH('SAIB Regional'!$B207,'Ofertas insignia'!$B$14:$B$50,0),MATCH('SAIB Regional'!$L$16,'Ofertas insignia'!$B$13:$Y$13,0)),"")</f>
        <v/>
      </c>
    </row>
    <row r="208" spans="11:12" x14ac:dyDescent="0.25">
      <c r="K208" s="89" t="str">
        <f>+IFERROR(INDEX('Ofertas insignia'!$B$14:$Y$50,MATCH('SAIB Regional'!$B208,'Ofertas insignia'!$B$14:$B$50,0),MATCH('SAIB Regional'!$K$16,'Ofertas insignia'!$B$13:$Y$13,0)),"")</f>
        <v/>
      </c>
      <c r="L208" s="89" t="str">
        <f>+IFERROR(INDEX('Ofertas insignia'!$B$14:$Y$50,MATCH('SAIB Regional'!$B208,'Ofertas insignia'!$B$14:$B$50,0),MATCH('SAIB Regional'!$L$16,'Ofertas insignia'!$B$13:$Y$13,0)),"")</f>
        <v/>
      </c>
    </row>
    <row r="209" spans="11:12" x14ac:dyDescent="0.25">
      <c r="K209" s="89" t="str">
        <f>+IFERROR(INDEX('Ofertas insignia'!$B$14:$Y$50,MATCH('SAIB Regional'!$B209,'Ofertas insignia'!$B$14:$B$50,0),MATCH('SAIB Regional'!$K$16,'Ofertas insignia'!$B$13:$Y$13,0)),"")</f>
        <v/>
      </c>
      <c r="L209" s="89" t="str">
        <f>+IFERROR(INDEX('Ofertas insignia'!$B$14:$Y$50,MATCH('SAIB Regional'!$B209,'Ofertas insignia'!$B$14:$B$50,0),MATCH('SAIB Regional'!$L$16,'Ofertas insignia'!$B$13:$Y$13,0)),"")</f>
        <v/>
      </c>
    </row>
    <row r="210" spans="11:12" x14ac:dyDescent="0.25">
      <c r="K210" s="89" t="str">
        <f>+IFERROR(INDEX('Ofertas insignia'!$B$14:$Y$50,MATCH('SAIB Regional'!$B210,'Ofertas insignia'!$B$14:$B$50,0),MATCH('SAIB Regional'!$K$16,'Ofertas insignia'!$B$13:$Y$13,0)),"")</f>
        <v/>
      </c>
      <c r="L210" s="89" t="str">
        <f>+IFERROR(INDEX('Ofertas insignia'!$B$14:$Y$50,MATCH('SAIB Regional'!$B210,'Ofertas insignia'!$B$14:$B$50,0),MATCH('SAIB Regional'!$L$16,'Ofertas insignia'!$B$13:$Y$13,0)),"")</f>
        <v/>
      </c>
    </row>
    <row r="211" spans="11:12" x14ac:dyDescent="0.25">
      <c r="K211" s="89" t="str">
        <f>+IFERROR(INDEX('Ofertas insignia'!$B$14:$Y$50,MATCH('SAIB Regional'!$B211,'Ofertas insignia'!$B$14:$B$50,0),MATCH('SAIB Regional'!$K$16,'Ofertas insignia'!$B$13:$Y$13,0)),"")</f>
        <v/>
      </c>
      <c r="L211" s="89" t="str">
        <f>+IFERROR(INDEX('Ofertas insignia'!$B$14:$Y$50,MATCH('SAIB Regional'!$B211,'Ofertas insignia'!$B$14:$B$50,0),MATCH('SAIB Regional'!$L$16,'Ofertas insignia'!$B$13:$Y$13,0)),"")</f>
        <v/>
      </c>
    </row>
  </sheetData>
  <mergeCells count="4">
    <mergeCell ref="B8:C8"/>
    <mergeCell ref="E8:F8"/>
    <mergeCell ref="B9:C9"/>
    <mergeCell ref="E9:F9"/>
  </mergeCells>
  <conditionalFormatting sqref="C12">
    <cfRule type="containsText" dxfId="57" priority="2" operator="containsText" text="NO APLICA">
      <formula>NOT(ISERROR(SEARCH("NO APLICA",C12)))</formula>
    </cfRule>
  </conditionalFormatting>
  <conditionalFormatting sqref="F12">
    <cfRule type="containsText" dxfId="56"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3C57CB4-FE01-408F-944E-11C5D10B5B93}">
          <x14:formula1>
            <xm:f>'Consolidado Resultados'!$B$14:$B$19</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4B41-B326-4B57-96A9-47F09D87C87E}">
  <sheetPr>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85</v>
      </c>
    </row>
    <row r="3" spans="1:14" x14ac:dyDescent="0.25">
      <c r="B3" s="14" t="s">
        <v>46</v>
      </c>
      <c r="C3" s="83" t="s">
        <v>52</v>
      </c>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0.22399999999999998</v>
      </c>
      <c r="C12" s="9" t="str">
        <f>+IF(B12&lt;0,"No","Sí")</f>
        <v>Sí</v>
      </c>
      <c r="D12" s="3"/>
      <c r="E12" s="39">
        <f>INDEX($B$17:$L$66,MATCH($E$9,$B$17:$B$66,0),MATCH($E$11,$B$16:$L$16,0))</f>
        <v>0.32</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Resultados'!$A$8:$L$705,MATCH('SAIB Local'!$M17,'Consolidado Resultados'!$L$8:$L$705,0),3)=0,"",INDEX('Consolidado Resultados'!$A$8:$L$705,MATCH('SAIB Local'!$M17,'Consolidado Resultados'!$L$8:$L$705,0),3))</f>
        <v>5000</v>
      </c>
      <c r="D17" s="4">
        <f>IF(INDEX('Consolidado Resultados'!$A$8:$L$705,MATCH('SAIB Local'!$M17,'Consolidado Resultados'!$L$8:$L$705,0),3)=0,"",INDEX('Consolidado Resultados'!$A$8:$L$705,MATCH('SAIB Local'!$M17,'Consolidado Resultados'!$L$8:$L$705,0),4))</f>
        <v>20000</v>
      </c>
      <c r="E17" s="4">
        <f>IF(INDEX('Consolidado Resultados'!$A$8:$L$705,MATCH('SAIB Local'!$M17,'Consolidado Resultados'!$L$8:$L$705,0),3)=0,"",INDEX('Consolidado Resultados'!$A$8:$L$705,MATCH('SAIB Local'!$M17,'Consolidado Resultados'!$L$8:$L$705,0),5))</f>
        <v>25000</v>
      </c>
      <c r="F17" s="4">
        <f>IF(INDEX('Consolidado Resultados'!$A$8:$L$705,MATCH('SAIB Local'!$M17,'Consolidado Resultados'!$L$8:$L$705,0),3)=0,"",INDEX('Consolidado Resultados'!$A$8:$L$705,MATCH('SAIB Local'!$M17,'Consolidado Resultados'!$L$8:$L$705,0),6))</f>
        <v>1500</v>
      </c>
      <c r="G17" s="4">
        <f>IF(INDEX('Consolidado Resultados'!$A$8:$L$705,MATCH('SAIB Local'!$M17,'Consolidado Resultados'!$L$8:$L$705,0),3)=0,"",INDEX('Consolidado Resultados'!$A$8:$L$705,MATCH('SAIB Local'!$M17,'Consolidado Resultados'!$L$8:$L$705,0),7))</f>
        <v>10000</v>
      </c>
      <c r="H17" s="4">
        <f>IF(INDEX('Consolidado Resultados'!$A$8:$L$705,MATCH('SAIB Local'!$M17,'Consolidado Resultados'!$L$8:$L$705,0),3)=0,"",INDEX('Consolidado Resultados'!$A$8:$L$705,MATCH('SAIB Local'!$M17,'Consolidado Resultados'!$L$8:$L$705,0),8))</f>
        <v>20000</v>
      </c>
      <c r="I17" s="97">
        <f>IF(INDEX('Consolidado Resultados'!$A$8:$L$705,MATCH('SAIB Local'!$M17,'Consolidado Resultados'!$L$8:$L$705,0),3)=0,"",INDEX('Consolidado Resultados'!$A$8:$L$705,MATCH('SAIB Local'!$M17,'Consolidado Resultados'!$L$8:$L$705,0),9))</f>
        <v>0.35</v>
      </c>
      <c r="J17" s="97">
        <f>IF(INDEX('Consolidado Resultados'!$A$8:$L$705,MATCH('SAIB Local'!$M17,'Consolidado Resultados'!$L$8:$L$705,0),3)=0,"",INDEX('Consolidado Resultados'!$A$8:$L$705,MATCH('SAIB Local'!$M17,'Consolidado Resultados'!$L$8:$L$705,0),10))</f>
        <v>0.32</v>
      </c>
      <c r="K17" s="3">
        <f>+IFERROR(INDEX('Ofertas insignia'!$B$14:$Y$50,MATCH('SAIB Local'!$B17,'Ofertas insignia'!$B$14:$B$50,0),MATCH('SAIB Local'!$K$16,'Ofertas insignia'!$B$13:$Y$13,0)),"")</f>
        <v>3</v>
      </c>
      <c r="L17" s="3">
        <f>+IFERROR(INDEX('Ofertas insignia'!$B$14:$Y$50,MATCH('SAIB Local'!$B17,'Ofertas insignia'!$B$14:$B$50,0),MATCH('SAIB Local'!$L$16,'Ofertas insignia'!$B$13:$Y$13,0)),"")</f>
        <v>1</v>
      </c>
      <c r="M17" s="71" t="str">
        <f>$B17&amp;$C$3</f>
        <v>Oferta 1SAIB Local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Resultados'!$A$8:$L$705,MATCH('SAIB Local'!$M18,'Consolidado Resultados'!$L$8:$L$705,0),3)=0,"",INDEX('Consolidado Resultados'!$A$8:$L$705,MATCH('SAIB Local'!$M18,'Consolidado Resultados'!$L$8:$L$705,0),3))</f>
        <v>5001.5</v>
      </c>
      <c r="D18" s="4">
        <f>IF(INDEX('Consolidado Resultados'!$A$8:$L$705,MATCH('SAIB Local'!$M18,'Consolidado Resultados'!$L$8:$L$705,0),3)=0,"",INDEX('Consolidado Resultados'!$A$8:$L$705,MATCH('SAIB Local'!$M18,'Consolidado Resultados'!$L$8:$L$705,0),4))</f>
        <v>20001.5</v>
      </c>
      <c r="E18" s="4">
        <f>IF(INDEX('Consolidado Resultados'!$A$8:$L$705,MATCH('SAIB Local'!$M18,'Consolidado Resultados'!$L$8:$L$705,0),3)=0,"",INDEX('Consolidado Resultados'!$A$8:$L$705,MATCH('SAIB Local'!$M18,'Consolidado Resultados'!$L$8:$L$705,0),5))</f>
        <v>25001.5</v>
      </c>
      <c r="F18" s="4">
        <f>IF(INDEX('Consolidado Resultados'!$A$8:$L$705,MATCH('SAIB Local'!$M18,'Consolidado Resultados'!$L$8:$L$705,0),3)=0,"",INDEX('Consolidado Resultados'!$A$8:$L$705,MATCH('SAIB Local'!$M18,'Consolidado Resultados'!$L$8:$L$705,0),6))</f>
        <v>1501.5</v>
      </c>
      <c r="G18" s="4">
        <f>IF(INDEX('Consolidado Resultados'!$A$8:$L$705,MATCH('SAIB Local'!$M18,'Consolidado Resultados'!$L$8:$L$705,0),3)=0,"",INDEX('Consolidado Resultados'!$A$8:$L$705,MATCH('SAIB Local'!$M18,'Consolidado Resultados'!$L$8:$L$705,0),7))</f>
        <v>10001.5</v>
      </c>
      <c r="H18" s="4">
        <f>IF(INDEX('Consolidado Resultados'!$A$8:$L$705,MATCH('SAIB Local'!$M18,'Consolidado Resultados'!$L$8:$L$705,0),3)=0,"",INDEX('Consolidado Resultados'!$A$8:$L$705,MATCH('SAIB Local'!$M18,'Consolidado Resultados'!$L$8:$L$705,0),8))</f>
        <v>20001.5</v>
      </c>
      <c r="I18" s="97">
        <f>IF(INDEX('Consolidado Resultados'!$A$8:$L$705,MATCH('SAIB Local'!$M18,'Consolidado Resultados'!$L$8:$L$705,0),3)=0,"",INDEX('Consolidado Resultados'!$A$8:$L$705,MATCH('SAIB Local'!$M18,'Consolidado Resultados'!$L$8:$L$705,0),9))</f>
        <v>2.7999999999999997E-2</v>
      </c>
      <c r="J18" s="97">
        <f>IF(INDEX('Consolidado Resultados'!$A$8:$L$705,MATCH('SAIB Local'!$M18,'Consolidado Resultados'!$L$8:$L$705,0),3)=0,"",INDEX('Consolidado Resultados'!$A$8:$L$705,MATCH('SAIB Local'!$M18,'Consolidado Resultados'!$L$8:$L$705,0),10))</f>
        <v>2.5199999999999997E-2</v>
      </c>
      <c r="K18" s="3">
        <f>+IFERROR(INDEX('Ofertas insignia'!$B$14:$Y$50,MATCH('SAIB Local'!$B18,'Ofertas insignia'!$B$14:$B$50,0),MATCH('SAIB Local'!$K$16,'Ofertas insignia'!$B$13:$Y$13,0)),"")</f>
        <v>4</v>
      </c>
      <c r="L18" s="3">
        <f>+IFERROR(INDEX('Ofertas insignia'!$B$14:$Y$50,MATCH('SAIB Local'!$B18,'Ofertas insignia'!$B$14:$B$50,0),MATCH('SAIB Local'!$L$16,'Ofertas insignia'!$B$13:$Y$13,0)),"")</f>
        <v>2</v>
      </c>
      <c r="M18" s="71" t="str">
        <f t="shared" ref="M18:M66" si="0">$B18&amp;$C$3</f>
        <v>Oferta 2SAIB Local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Resultados'!$A$8:$L$705,MATCH('SAIB Local'!$M19,'Consolidado Resultados'!$L$8:$L$705,0),3)=0,"",INDEX('Consolidado Resultados'!$A$8:$L$705,MATCH('SAIB Local'!$M19,'Consolidado Resultados'!$L$8:$L$705,0),3))</f>
        <v>8502.5499999999993</v>
      </c>
      <c r="D19" s="4">
        <f>IF(INDEX('Consolidado Resultados'!$A$8:$L$705,MATCH('SAIB Local'!$M19,'Consolidado Resultados'!$L$8:$L$705,0),3)=0,"",INDEX('Consolidado Resultados'!$A$8:$L$705,MATCH('SAIB Local'!$M19,'Consolidado Resultados'!$L$8:$L$705,0),4))</f>
        <v>34002.549999999996</v>
      </c>
      <c r="E19" s="4">
        <f>IF(INDEX('Consolidado Resultados'!$A$8:$L$705,MATCH('SAIB Local'!$M19,'Consolidado Resultados'!$L$8:$L$705,0),3)=0,"",INDEX('Consolidado Resultados'!$A$8:$L$705,MATCH('SAIB Local'!$M19,'Consolidado Resultados'!$L$8:$L$705,0),5))</f>
        <v>42502.549999999996</v>
      </c>
      <c r="F19" s="4">
        <f>IF(INDEX('Consolidado Resultados'!$A$8:$L$705,MATCH('SAIB Local'!$M19,'Consolidado Resultados'!$L$8:$L$705,0),3)=0,"",INDEX('Consolidado Resultados'!$A$8:$L$705,MATCH('SAIB Local'!$M19,'Consolidado Resultados'!$L$8:$L$705,0),6))</f>
        <v>2552.5499999999997</v>
      </c>
      <c r="G19" s="4">
        <f>IF(INDEX('Consolidado Resultados'!$A$8:$L$705,MATCH('SAIB Local'!$M19,'Consolidado Resultados'!$L$8:$L$705,0),3)=0,"",INDEX('Consolidado Resultados'!$A$8:$L$705,MATCH('SAIB Local'!$M19,'Consolidado Resultados'!$L$8:$L$705,0),7))</f>
        <v>17002.55</v>
      </c>
      <c r="H19" s="4">
        <f>IF(INDEX('Consolidado Resultados'!$A$8:$L$705,MATCH('SAIB Local'!$M19,'Consolidado Resultados'!$L$8:$L$705,0),3)=0,"",INDEX('Consolidado Resultados'!$A$8:$L$705,MATCH('SAIB Local'!$M19,'Consolidado Resultados'!$L$8:$L$705,0),8))</f>
        <v>34002.549999999996</v>
      </c>
      <c r="I19" s="97">
        <f>IF(INDEX('Consolidado Resultados'!$A$8:$L$705,MATCH('SAIB Local'!$M19,'Consolidado Resultados'!$L$8:$L$705,0),3)=0,"",INDEX('Consolidado Resultados'!$A$8:$L$705,MATCH('SAIB Local'!$M19,'Consolidado Resultados'!$L$8:$L$705,0),9))</f>
        <v>0.24499999999999997</v>
      </c>
      <c r="J19" s="97">
        <f>IF(INDEX('Consolidado Resultados'!$A$8:$L$705,MATCH('SAIB Local'!$M19,'Consolidado Resultados'!$L$8:$L$705,0),3)=0,"",INDEX('Consolidado Resultados'!$A$8:$L$705,MATCH('SAIB Local'!$M19,'Consolidado Resultados'!$L$8:$L$705,0),10))</f>
        <v>0.22399999999999998</v>
      </c>
      <c r="K19" s="3">
        <f>+IFERROR(INDEX('Ofertas insignia'!$B$14:$Y$50,MATCH('SAIB Local'!$B19,'Ofertas insignia'!$B$14:$B$50,0),MATCH('SAIB Local'!$K$16,'Ofertas insignia'!$B$13:$Y$13,0)),"")</f>
        <v>1</v>
      </c>
      <c r="L19" s="3">
        <f>+IFERROR(INDEX('Ofertas insignia'!$B$14:$Y$50,MATCH('SAIB Local'!$B19,'Ofertas insignia'!$B$14:$B$50,0),MATCH('SAIB Local'!$L$16,'Ofertas insignia'!$B$13:$Y$13,0)),"")</f>
        <v>4</v>
      </c>
      <c r="M19" s="71" t="str">
        <f t="shared" si="0"/>
        <v>Oferta 3SAIB Local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Resultados'!$A$8:$L$705,MATCH('SAIB Local'!$M20,'Consolidado Resultados'!$L$8:$L$705,0),3)=0,"",INDEX('Consolidado Resultados'!$A$8:$L$705,MATCH('SAIB Local'!$M20,'Consolidado Resultados'!$L$8:$L$705,0),3))</f>
        <v>145000</v>
      </c>
      <c r="D20" s="4">
        <f>IF(INDEX('Consolidado Resultados'!$A$8:$L$705,MATCH('SAIB Local'!$M20,'Consolidado Resultados'!$L$8:$L$705,0),3)=0,"",INDEX('Consolidado Resultados'!$A$8:$L$705,MATCH('SAIB Local'!$M20,'Consolidado Resultados'!$L$8:$L$705,0),4))</f>
        <v>15000</v>
      </c>
      <c r="E20" s="4">
        <f>IF(INDEX('Consolidado Resultados'!$A$8:$L$705,MATCH('SAIB Local'!$M20,'Consolidado Resultados'!$L$8:$L$705,0),3)=0,"",INDEX('Consolidado Resultados'!$A$8:$L$705,MATCH('SAIB Local'!$M20,'Consolidado Resultados'!$L$8:$L$705,0),5))</f>
        <v>5000</v>
      </c>
      <c r="F20" s="4">
        <f>IF(INDEX('Consolidado Resultados'!$A$8:$L$705,MATCH('SAIB Local'!$M20,'Consolidado Resultados'!$L$8:$L$705,0),3)=0,"",INDEX('Consolidado Resultados'!$A$8:$L$705,MATCH('SAIB Local'!$M20,'Consolidado Resultados'!$L$8:$L$705,0),6))</f>
        <v>100</v>
      </c>
      <c r="G20" s="4">
        <f>IF(INDEX('Consolidado Resultados'!$A$8:$L$705,MATCH('SAIB Local'!$M20,'Consolidado Resultados'!$L$8:$L$705,0),3)=0,"",INDEX('Consolidado Resultados'!$A$8:$L$705,MATCH('SAIB Local'!$M20,'Consolidado Resultados'!$L$8:$L$705,0),7))</f>
        <v>1400</v>
      </c>
      <c r="H20" s="4">
        <f>IF(INDEX('Consolidado Resultados'!$A$8:$L$705,MATCH('SAIB Local'!$M20,'Consolidado Resultados'!$L$8:$L$705,0),3)=0,"",INDEX('Consolidado Resultados'!$A$8:$L$705,MATCH('SAIB Local'!$M20,'Consolidado Resultados'!$L$8:$L$705,0),8))</f>
        <v>6500</v>
      </c>
      <c r="I20" s="97">
        <f>IF(INDEX('Consolidado Resultados'!$A$8:$L$705,MATCH('SAIB Local'!$M20,'Consolidado Resultados'!$L$8:$L$705,0),3)=0,"",INDEX('Consolidado Resultados'!$A$8:$L$705,MATCH('SAIB Local'!$M20,'Consolidado Resultados'!$L$8:$L$705,0),9))</f>
        <v>0.45</v>
      </c>
      <c r="J20" s="97">
        <f>IF(INDEX('Consolidado Resultados'!$A$8:$L$705,MATCH('SAIB Local'!$M20,'Consolidado Resultados'!$L$8:$L$705,0),3)=0,"",INDEX('Consolidado Resultados'!$A$8:$L$705,MATCH('SAIB Local'!$M20,'Consolidado Resultados'!$L$8:$L$705,0),10))</f>
        <v>0.4</v>
      </c>
      <c r="K20" s="3">
        <f>+IFERROR(INDEX('Ofertas insignia'!$B$14:$Y$50,MATCH('SAIB Local'!$B20,'Ofertas insignia'!$B$14:$B$50,0),MATCH('SAIB Local'!$K$16,'Ofertas insignia'!$B$13:$Y$13,0)),"")</f>
        <v>2</v>
      </c>
      <c r="L20" s="3">
        <f>+IFERROR(INDEX('Ofertas insignia'!$B$14:$Y$50,MATCH('SAIB Local'!$B20,'Ofertas insignia'!$B$14:$B$50,0),MATCH('SAIB Local'!$L$16,'Ofertas insignia'!$B$13:$Y$13,0)),"")</f>
        <v>3</v>
      </c>
      <c r="M20" s="71" t="str">
        <f t="shared" si="0"/>
        <v>Oferta 4SAIB Local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Resultados'!$A$8:$L$705,MATCH('SAIB Local'!$M21,'Consolidado Resultados'!$L$8:$L$705,0),3)=0,"",INDEX('Consolidado Resultados'!$A$8:$L$705,MATCH('SAIB Local'!$M21,'Consolidado Resultados'!$L$8:$L$705,0),3))</f>
        <v/>
      </c>
      <c r="D21" s="4" t="str">
        <f>IF(INDEX('Consolidado Resultados'!$A$8:$L$705,MATCH('SAIB Local'!$M21,'Consolidado Resultados'!$L$8:$L$705,0),3)=0,"",INDEX('Consolidado Resultados'!$A$8:$L$705,MATCH('SAIB Local'!$M21,'Consolidado Resultados'!$L$8:$L$705,0),4))</f>
        <v/>
      </c>
      <c r="E21" s="4" t="str">
        <f>IF(INDEX('Consolidado Resultados'!$A$8:$L$705,MATCH('SAIB Local'!$M21,'Consolidado Resultados'!$L$8:$L$705,0),3)=0,"",INDEX('Consolidado Resultados'!$A$8:$L$705,MATCH('SAIB Local'!$M21,'Consolidado Resultados'!$L$8:$L$705,0),5))</f>
        <v/>
      </c>
      <c r="F21" s="4" t="str">
        <f>IF(INDEX('Consolidado Resultados'!$A$8:$L$705,MATCH('SAIB Local'!$M21,'Consolidado Resultados'!$L$8:$L$705,0),3)=0,"",INDEX('Consolidado Resultados'!$A$8:$L$705,MATCH('SAIB Local'!$M21,'Consolidado Resultados'!$L$8:$L$705,0),6))</f>
        <v/>
      </c>
      <c r="G21" s="4" t="str">
        <f>IF(INDEX('Consolidado Resultados'!$A$8:$L$705,MATCH('SAIB Local'!$M21,'Consolidado Resultados'!$L$8:$L$705,0),3)=0,"",INDEX('Consolidado Resultados'!$A$8:$L$705,MATCH('SAIB Local'!$M21,'Consolidado Resultados'!$L$8:$L$705,0),7))</f>
        <v/>
      </c>
      <c r="H21" s="4" t="str">
        <f>IF(INDEX('Consolidado Resultados'!$A$8:$L$705,MATCH('SAIB Local'!$M21,'Consolidado Resultados'!$L$8:$L$705,0),3)=0,"",INDEX('Consolidado Resultados'!$A$8:$L$705,MATCH('SAIB Local'!$M21,'Consolidado Resultados'!$L$8:$L$705,0),8))</f>
        <v/>
      </c>
      <c r="I21" s="97" t="str">
        <f>IF(INDEX('Consolidado Resultados'!$A$8:$L$705,MATCH('SAIB Local'!$M21,'Consolidado Resultados'!$L$8:$L$705,0),3)=0,"",INDEX('Consolidado Resultados'!$A$8:$L$705,MATCH('SAIB Local'!$M21,'Consolidado Resultados'!$L$8:$L$705,0),9))</f>
        <v/>
      </c>
      <c r="J21" s="97" t="str">
        <f>IF(INDEX('Consolidado Resultados'!$A$8:$L$705,MATCH('SAIB Local'!$M21,'Consolidado Resultados'!$L$8:$L$705,0),3)=0,"",INDEX('Consolidado Resultados'!$A$8:$L$705,MATCH('SAIB Local'!$M21,'Consolidado Resultados'!$L$8:$L$705,0),10))</f>
        <v/>
      </c>
      <c r="K21" s="3" t="str">
        <f>+IFERROR(INDEX('Ofertas insignia'!$B$14:$Y$50,MATCH('SAIB Local'!$B21,'Ofertas insignia'!$B$14:$B$50,0),MATCH('SAIB Local'!$K$16,'Ofertas insignia'!$B$13:$Y$13,0)),"")</f>
        <v/>
      </c>
      <c r="L21" s="3" t="str">
        <f>+IFERROR(INDEX('Ofertas insignia'!$B$14:$Y$50,MATCH('SAIB Local'!$B21,'Ofertas insignia'!$B$14:$B$50,0),MATCH('SAIB Local'!$L$16,'Ofertas insignia'!$B$13:$Y$13,0)),"")</f>
        <v/>
      </c>
      <c r="M21" s="71" t="str">
        <f t="shared" si="0"/>
        <v>SAIB Local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Resultados'!$A$8:$L$705,MATCH('SAIB Local'!$M22,'Consolidado Resultados'!$L$8:$L$705,0),3)=0,"",INDEX('Consolidado Resultados'!$A$8:$L$705,MATCH('SAIB Local'!$M22,'Consolidado Resultados'!$L$8:$L$705,0),3))</f>
        <v/>
      </c>
      <c r="D22" s="4" t="str">
        <f>IF(INDEX('Consolidado Resultados'!$A$8:$L$705,MATCH('SAIB Local'!$M22,'Consolidado Resultados'!$L$8:$L$705,0),3)=0,"",INDEX('Consolidado Resultados'!$A$8:$L$705,MATCH('SAIB Local'!$M22,'Consolidado Resultados'!$L$8:$L$705,0),4))</f>
        <v/>
      </c>
      <c r="E22" s="4" t="str">
        <f>IF(INDEX('Consolidado Resultados'!$A$8:$L$705,MATCH('SAIB Local'!$M22,'Consolidado Resultados'!$L$8:$L$705,0),3)=0,"",INDEX('Consolidado Resultados'!$A$8:$L$705,MATCH('SAIB Local'!$M22,'Consolidado Resultados'!$L$8:$L$705,0),5))</f>
        <v/>
      </c>
      <c r="F22" s="4" t="str">
        <f>IF(INDEX('Consolidado Resultados'!$A$8:$L$705,MATCH('SAIB Local'!$M22,'Consolidado Resultados'!$L$8:$L$705,0),3)=0,"",INDEX('Consolidado Resultados'!$A$8:$L$705,MATCH('SAIB Local'!$M22,'Consolidado Resultados'!$L$8:$L$705,0),6))</f>
        <v/>
      </c>
      <c r="G22" s="4" t="str">
        <f>IF(INDEX('Consolidado Resultados'!$A$8:$L$705,MATCH('SAIB Local'!$M22,'Consolidado Resultados'!$L$8:$L$705,0),3)=0,"",INDEX('Consolidado Resultados'!$A$8:$L$705,MATCH('SAIB Local'!$M22,'Consolidado Resultados'!$L$8:$L$705,0),7))</f>
        <v/>
      </c>
      <c r="H22" s="4" t="str">
        <f>IF(INDEX('Consolidado Resultados'!$A$8:$L$705,MATCH('SAIB Local'!$M22,'Consolidado Resultados'!$L$8:$L$705,0),3)=0,"",INDEX('Consolidado Resultados'!$A$8:$L$705,MATCH('SAIB Local'!$M22,'Consolidado Resultados'!$L$8:$L$705,0),8))</f>
        <v/>
      </c>
      <c r="I22" s="41" t="str">
        <f>IF(INDEX('Consolidado Resultados'!$A$8:$L$705,MATCH('SAIB Local'!$M22,'Consolidado Resultados'!$L$8:$L$705,0),3)=0,"",INDEX('Consolidado Resultados'!$A$8:$L$705,MATCH('SAIB Local'!$M22,'Consolidado Resultados'!$L$8:$L$705,0),9))</f>
        <v/>
      </c>
      <c r="J22" s="41" t="str">
        <f>IF(INDEX('Consolidado Resultados'!$A$8:$L$705,MATCH('SAIB Local'!$M22,'Consolidado Resultados'!$L$8:$L$705,0),3)=0,"",INDEX('Consolidado Resultados'!$A$8:$L$705,MATCH('SAIB Local'!$M22,'Consolidado Resultados'!$L$8:$L$705,0),10))</f>
        <v/>
      </c>
      <c r="K22" s="3" t="str">
        <f>+IFERROR(INDEX('Ofertas insignia'!$B$14:$Y$50,MATCH('SAIB Local'!$B22,'Ofertas insignia'!$B$14:$B$50,0),MATCH('SAIB Local'!$K$16,'Ofertas insignia'!$B$13:$Y$13,0)),"")</f>
        <v/>
      </c>
      <c r="L22" s="89" t="str">
        <f>+IFERROR(INDEX('Ofertas insignia'!$B$14:$Y$50,MATCH('SAIB Local'!$B22,'Ofertas insignia'!$B$14:$B$50,0),MATCH('SAIB Local'!$L$16,'Ofertas insignia'!$B$13:$Y$13,0)),"")</f>
        <v/>
      </c>
      <c r="M22" s="71" t="str">
        <f t="shared" si="0"/>
        <v>SAIB Local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Resultados'!$A$8:$L$705,MATCH('SAIB Local'!$M23,'Consolidado Resultados'!$L$8:$L$705,0),3)=0,"",INDEX('Consolidado Resultados'!$A$8:$L$705,MATCH('SAIB Local'!$M23,'Consolidado Resultados'!$L$8:$L$705,0),3))</f>
        <v/>
      </c>
      <c r="D23" s="4" t="str">
        <f>IF(INDEX('Consolidado Resultados'!$A$8:$L$705,MATCH('SAIB Local'!$M23,'Consolidado Resultados'!$L$8:$L$705,0),3)=0,"",INDEX('Consolidado Resultados'!$A$8:$L$705,MATCH('SAIB Local'!$M23,'Consolidado Resultados'!$L$8:$L$705,0),4))</f>
        <v/>
      </c>
      <c r="E23" s="4" t="str">
        <f>IF(INDEX('Consolidado Resultados'!$A$8:$L$705,MATCH('SAIB Local'!$M23,'Consolidado Resultados'!$L$8:$L$705,0),3)=0,"",INDEX('Consolidado Resultados'!$A$8:$L$705,MATCH('SAIB Local'!$M23,'Consolidado Resultados'!$L$8:$L$705,0),5))</f>
        <v/>
      </c>
      <c r="F23" s="4" t="str">
        <f>IF(INDEX('Consolidado Resultados'!$A$8:$L$705,MATCH('SAIB Local'!$M23,'Consolidado Resultados'!$L$8:$L$705,0),3)=0,"",INDEX('Consolidado Resultados'!$A$8:$L$705,MATCH('SAIB Local'!$M23,'Consolidado Resultados'!$L$8:$L$705,0),6))</f>
        <v/>
      </c>
      <c r="G23" s="4" t="str">
        <f>IF(INDEX('Consolidado Resultados'!$A$8:$L$705,MATCH('SAIB Local'!$M23,'Consolidado Resultados'!$L$8:$L$705,0),3)=0,"",INDEX('Consolidado Resultados'!$A$8:$L$705,MATCH('SAIB Local'!$M23,'Consolidado Resultados'!$L$8:$L$705,0),7))</f>
        <v/>
      </c>
      <c r="H23" s="4" t="str">
        <f>IF(INDEX('Consolidado Resultados'!$A$8:$L$705,MATCH('SAIB Local'!$M23,'Consolidado Resultados'!$L$8:$L$705,0),3)=0,"",INDEX('Consolidado Resultados'!$A$8:$L$705,MATCH('SAIB Local'!$M23,'Consolidado Resultados'!$L$8:$L$705,0),8))</f>
        <v/>
      </c>
      <c r="I23" s="41" t="str">
        <f>IF(INDEX('Consolidado Resultados'!$A$8:$L$705,MATCH('SAIB Local'!$M23,'Consolidado Resultados'!$L$8:$L$705,0),3)=0,"",INDEX('Consolidado Resultados'!$A$8:$L$705,MATCH('SAIB Local'!$M23,'Consolidado Resultados'!$L$8:$L$705,0),9))</f>
        <v/>
      </c>
      <c r="J23" s="41" t="str">
        <f>IF(INDEX('Consolidado Resultados'!$A$8:$L$705,MATCH('SAIB Local'!$M23,'Consolidado Resultados'!$L$8:$L$705,0),3)=0,"",INDEX('Consolidado Resultados'!$A$8:$L$705,MATCH('SAIB Local'!$M23,'Consolidado Resultados'!$L$8:$L$705,0),10))</f>
        <v/>
      </c>
      <c r="K23" s="89" t="str">
        <f>+IFERROR(INDEX('Ofertas insignia'!$B$14:$Y$50,MATCH('SAIB Local'!$B23,'Ofertas insignia'!$B$14:$B$50,0),MATCH('SAIB Local'!$K$16,'Ofertas insignia'!$B$13:$Y$13,0)),"")</f>
        <v/>
      </c>
      <c r="L23" s="89" t="str">
        <f>+IFERROR(INDEX('Ofertas insignia'!$B$14:$Y$50,MATCH('SAIB Local'!$B23,'Ofertas insignia'!$B$14:$B$50,0),MATCH('SAIB Local'!$L$16,'Ofertas insignia'!$B$13:$Y$13,0)),"")</f>
        <v/>
      </c>
      <c r="M23" s="71" t="str">
        <f t="shared" si="0"/>
        <v>SAIB Local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Resultados'!$A$8:$L$705,MATCH('SAIB Local'!$M24,'Consolidado Resultados'!$L$8:$L$705,0),3)=0,"",INDEX('Consolidado Resultados'!$A$8:$L$705,MATCH('SAIB Local'!$M24,'Consolidado Resultados'!$L$8:$L$705,0),3))</f>
        <v/>
      </c>
      <c r="D24" s="4" t="str">
        <f>IF(INDEX('Consolidado Resultados'!$A$8:$L$705,MATCH('SAIB Local'!$M24,'Consolidado Resultados'!$L$8:$L$705,0),3)=0,"",INDEX('Consolidado Resultados'!$A$8:$L$705,MATCH('SAIB Local'!$M24,'Consolidado Resultados'!$L$8:$L$705,0),4))</f>
        <v/>
      </c>
      <c r="E24" s="4" t="str">
        <f>IF(INDEX('Consolidado Resultados'!$A$8:$L$705,MATCH('SAIB Local'!$M24,'Consolidado Resultados'!$L$8:$L$705,0),3)=0,"",INDEX('Consolidado Resultados'!$A$8:$L$705,MATCH('SAIB Local'!$M24,'Consolidado Resultados'!$L$8:$L$705,0),5))</f>
        <v/>
      </c>
      <c r="F24" s="4" t="str">
        <f>IF(INDEX('Consolidado Resultados'!$A$8:$L$705,MATCH('SAIB Local'!$M24,'Consolidado Resultados'!$L$8:$L$705,0),3)=0,"",INDEX('Consolidado Resultados'!$A$8:$L$705,MATCH('SAIB Local'!$M24,'Consolidado Resultados'!$L$8:$L$705,0),6))</f>
        <v/>
      </c>
      <c r="G24" s="4" t="str">
        <f>IF(INDEX('Consolidado Resultados'!$A$8:$L$705,MATCH('SAIB Local'!$M24,'Consolidado Resultados'!$L$8:$L$705,0),3)=0,"",INDEX('Consolidado Resultados'!$A$8:$L$705,MATCH('SAIB Local'!$M24,'Consolidado Resultados'!$L$8:$L$705,0),7))</f>
        <v/>
      </c>
      <c r="H24" s="4" t="str">
        <f>IF(INDEX('Consolidado Resultados'!$A$8:$L$705,MATCH('SAIB Local'!$M24,'Consolidado Resultados'!$L$8:$L$705,0),3)=0,"",INDEX('Consolidado Resultados'!$A$8:$L$705,MATCH('SAIB Local'!$M24,'Consolidado Resultados'!$L$8:$L$705,0),8))</f>
        <v/>
      </c>
      <c r="I24" s="41" t="str">
        <f>IF(INDEX('Consolidado Resultados'!$A$8:$L$705,MATCH('SAIB Local'!$M24,'Consolidado Resultados'!$L$8:$L$705,0),3)=0,"",INDEX('Consolidado Resultados'!$A$8:$L$705,MATCH('SAIB Local'!$M24,'Consolidado Resultados'!$L$8:$L$705,0),9))</f>
        <v/>
      </c>
      <c r="J24" s="41" t="str">
        <f>IF(INDEX('Consolidado Resultados'!$A$8:$L$705,MATCH('SAIB Local'!$M24,'Consolidado Resultados'!$L$8:$L$705,0),3)=0,"",INDEX('Consolidado Resultados'!$A$8:$L$705,MATCH('SAIB Local'!$M24,'Consolidado Resultados'!$L$8:$L$705,0),10))</f>
        <v/>
      </c>
      <c r="K24" s="89" t="str">
        <f>+IFERROR(INDEX('Ofertas insignia'!$B$14:$Y$50,MATCH('SAIB Local'!$B24,'Ofertas insignia'!$B$14:$B$50,0),MATCH('SAIB Local'!$K$16,'Ofertas insignia'!$B$13:$Y$13,0)),"")</f>
        <v/>
      </c>
      <c r="L24" s="89" t="str">
        <f>+IFERROR(INDEX('Ofertas insignia'!$B$14:$Y$50,MATCH('SAIB Local'!$B24,'Ofertas insignia'!$B$14:$B$50,0),MATCH('SAIB Local'!$L$16,'Ofertas insignia'!$B$13:$Y$13,0)),"")</f>
        <v/>
      </c>
      <c r="M24" s="71" t="str">
        <f t="shared" si="0"/>
        <v>SAIB Local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Resultados'!$A$8:$L$705,MATCH('SAIB Local'!$M25,'Consolidado Resultados'!$L$8:$L$705,0),3)=0,"",INDEX('Consolidado Resultados'!$A$8:$L$705,MATCH('SAIB Local'!$M25,'Consolidado Resultados'!$L$8:$L$705,0),3))</f>
        <v/>
      </c>
      <c r="D25" s="4" t="str">
        <f>IF(INDEX('Consolidado Resultados'!$A$8:$L$705,MATCH('SAIB Local'!$M25,'Consolidado Resultados'!$L$8:$L$705,0),3)=0,"",INDEX('Consolidado Resultados'!$A$8:$L$705,MATCH('SAIB Local'!$M25,'Consolidado Resultados'!$L$8:$L$705,0),4))</f>
        <v/>
      </c>
      <c r="E25" s="4" t="str">
        <f>IF(INDEX('Consolidado Resultados'!$A$8:$L$705,MATCH('SAIB Local'!$M25,'Consolidado Resultados'!$L$8:$L$705,0),3)=0,"",INDEX('Consolidado Resultados'!$A$8:$L$705,MATCH('SAIB Local'!$M25,'Consolidado Resultados'!$L$8:$L$705,0),5))</f>
        <v/>
      </c>
      <c r="F25" s="4" t="str">
        <f>IF(INDEX('Consolidado Resultados'!$A$8:$L$705,MATCH('SAIB Local'!$M25,'Consolidado Resultados'!$L$8:$L$705,0),3)=0,"",INDEX('Consolidado Resultados'!$A$8:$L$705,MATCH('SAIB Local'!$M25,'Consolidado Resultados'!$L$8:$L$705,0),6))</f>
        <v/>
      </c>
      <c r="G25" s="4" t="str">
        <f>IF(INDEX('Consolidado Resultados'!$A$8:$L$705,MATCH('SAIB Local'!$M25,'Consolidado Resultados'!$L$8:$L$705,0),3)=0,"",INDEX('Consolidado Resultados'!$A$8:$L$705,MATCH('SAIB Local'!$M25,'Consolidado Resultados'!$L$8:$L$705,0),7))</f>
        <v/>
      </c>
      <c r="H25" s="4" t="str">
        <f>IF(INDEX('Consolidado Resultados'!$A$8:$L$705,MATCH('SAIB Local'!$M25,'Consolidado Resultados'!$L$8:$L$705,0),3)=0,"",INDEX('Consolidado Resultados'!$A$8:$L$705,MATCH('SAIB Local'!$M25,'Consolidado Resultados'!$L$8:$L$705,0),8))</f>
        <v/>
      </c>
      <c r="I25" s="41" t="str">
        <f>IF(INDEX('Consolidado Resultados'!$A$8:$L$705,MATCH('SAIB Local'!$M25,'Consolidado Resultados'!$L$8:$L$705,0),3)=0,"",INDEX('Consolidado Resultados'!$A$8:$L$705,MATCH('SAIB Local'!$M25,'Consolidado Resultados'!$L$8:$L$705,0),9))</f>
        <v/>
      </c>
      <c r="J25" s="41" t="str">
        <f>IF(INDEX('Consolidado Resultados'!$A$8:$L$705,MATCH('SAIB Local'!$M25,'Consolidado Resultados'!$L$8:$L$705,0),3)=0,"",INDEX('Consolidado Resultados'!$A$8:$L$705,MATCH('SAIB Local'!$M25,'Consolidado Resultados'!$L$8:$L$705,0),10))</f>
        <v/>
      </c>
      <c r="K25" s="89" t="str">
        <f>+IFERROR(INDEX('Ofertas insignia'!$B$14:$Y$50,MATCH('SAIB Local'!$B25,'Ofertas insignia'!$B$14:$B$50,0),MATCH('SAIB Local'!$K$16,'Ofertas insignia'!$B$13:$Y$13,0)),"")</f>
        <v/>
      </c>
      <c r="L25" s="89" t="str">
        <f>+IFERROR(INDEX('Ofertas insignia'!$B$14:$Y$50,MATCH('SAIB Local'!$B25,'Ofertas insignia'!$B$14:$B$50,0),MATCH('SAIB Local'!$L$16,'Ofertas insignia'!$B$13:$Y$13,0)),"")</f>
        <v/>
      </c>
      <c r="M25" s="71" t="str">
        <f t="shared" si="0"/>
        <v>SAIB Local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Resultados'!$A$8:$L$705,MATCH('SAIB Local'!$M26,'Consolidado Resultados'!$L$8:$L$705,0),3)=0,"",INDEX('Consolidado Resultados'!$A$8:$L$705,MATCH('SAIB Local'!$M26,'Consolidado Resultados'!$L$8:$L$705,0),3))</f>
        <v/>
      </c>
      <c r="D26" s="4" t="str">
        <f>IF(INDEX('Consolidado Resultados'!$A$8:$L$705,MATCH('SAIB Local'!$M26,'Consolidado Resultados'!$L$8:$L$705,0),3)=0,"",INDEX('Consolidado Resultados'!$A$8:$L$705,MATCH('SAIB Local'!$M26,'Consolidado Resultados'!$L$8:$L$705,0),4))</f>
        <v/>
      </c>
      <c r="E26" s="4"/>
      <c r="F26" s="4" t="str">
        <f>IF(INDEX('Consolidado Resultados'!$A$8:$L$705,MATCH('SAIB Local'!$M26,'Consolidado Resultados'!$L$8:$L$705,0),3)=0,"",INDEX('Consolidado Resultados'!$A$8:$L$705,MATCH('SAIB Local'!$M26,'Consolidado Resultados'!$L$8:$L$705,0),6))</f>
        <v/>
      </c>
      <c r="G26" s="4" t="str">
        <f>IF(INDEX('Consolidado Resultados'!$A$8:$L$705,MATCH('SAIB Local'!$M26,'Consolidado Resultados'!$L$8:$L$705,0),3)=0,"",INDEX('Consolidado Resultados'!$A$8:$L$705,MATCH('SAIB Local'!$M26,'Consolidado Resultados'!$L$8:$L$705,0),7))</f>
        <v/>
      </c>
      <c r="H26" s="4" t="str">
        <f>IF(INDEX('Consolidado Resultados'!$A$8:$L$705,MATCH('SAIB Local'!$M26,'Consolidado Resultados'!$L$8:$L$705,0),3)=0,"",INDEX('Consolidado Resultados'!$A$8:$L$705,MATCH('SAIB Local'!$M26,'Consolidado Resultados'!$L$8:$L$705,0),8))</f>
        <v/>
      </c>
      <c r="I26" s="41" t="str">
        <f>IF(INDEX('Consolidado Resultados'!$A$8:$L$705,MATCH('SAIB Local'!$M26,'Consolidado Resultados'!$L$8:$L$705,0),3)=0,"",INDEX('Consolidado Resultados'!$A$8:$L$705,MATCH('SAIB Local'!$M26,'Consolidado Resultados'!$L$8:$L$705,0),9))</f>
        <v/>
      </c>
      <c r="J26" s="41" t="str">
        <f>IF(INDEX('Consolidado Resultados'!$A$8:$L$705,MATCH('SAIB Local'!$M26,'Consolidado Resultados'!$L$8:$L$705,0),3)=0,"",INDEX('Consolidado Resultados'!$A$8:$L$705,MATCH('SAIB Local'!$M26,'Consolidado Resultados'!$L$8:$L$705,0),10))</f>
        <v/>
      </c>
      <c r="K26" s="89" t="str">
        <f>+IFERROR(INDEX('Ofertas insignia'!$B$14:$Y$50,MATCH('SAIB Local'!$B26,'Ofertas insignia'!$B$14:$B$50,0),MATCH('SAIB Local'!$K$16,'Ofertas insignia'!$B$13:$Y$13,0)),"")</f>
        <v/>
      </c>
      <c r="L26" s="89" t="str">
        <f>+IFERROR(INDEX('Ofertas insignia'!$B$14:$Y$50,MATCH('SAIB Local'!$B26,'Ofertas insignia'!$B$14:$B$50,0),MATCH('SAIB Local'!$L$16,'Ofertas insignia'!$B$13:$Y$13,0)),"")</f>
        <v/>
      </c>
      <c r="M26" s="71" t="str">
        <f t="shared" si="0"/>
        <v>SAIB Local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Resultados'!$A$8:$L$705,MATCH('SAIB Local'!$M27,'Consolidado Resultados'!$L$8:$L$705,0),3)=0,"",INDEX('Consolidado Resultados'!$A$8:$L$705,MATCH('SAIB Local'!$M27,'Consolidado Resultados'!$L$8:$L$705,0),3))</f>
        <v/>
      </c>
      <c r="D27" s="4" t="str">
        <f>IF(INDEX('Consolidado Resultados'!$A$8:$L$705,MATCH('SAIB Local'!$M27,'Consolidado Resultados'!$L$8:$L$705,0),3)=0,"",INDEX('Consolidado Resultados'!$A$8:$L$705,MATCH('SAIB Local'!$M27,'Consolidado Resultados'!$L$8:$L$705,0),4))</f>
        <v/>
      </c>
      <c r="E27" s="4" t="str">
        <f>IF(INDEX('Consolidado Resultados'!$A$8:$L$705,MATCH('SAIB Local'!$M27,'Consolidado Resultados'!$L$8:$L$705,0),3)=0,"",INDEX('Consolidado Resultados'!$A$8:$L$705,MATCH('SAIB Local'!$M27,'Consolidado Resultados'!$L$8:$L$705,0),5))</f>
        <v/>
      </c>
      <c r="F27" s="4" t="str">
        <f>IF(INDEX('Consolidado Resultados'!$A$8:$L$705,MATCH('SAIB Local'!$M27,'Consolidado Resultados'!$L$8:$L$705,0),3)=0,"",INDEX('Consolidado Resultados'!$A$8:$L$705,MATCH('SAIB Local'!$M27,'Consolidado Resultados'!$L$8:$L$705,0),6))</f>
        <v/>
      </c>
      <c r="G27" s="4" t="str">
        <f>IF(INDEX('Consolidado Resultados'!$A$8:$L$705,MATCH('SAIB Local'!$M27,'Consolidado Resultados'!$L$8:$L$705,0),3)=0,"",INDEX('Consolidado Resultados'!$A$8:$L$705,MATCH('SAIB Local'!$M27,'Consolidado Resultados'!$L$8:$L$705,0),7))</f>
        <v/>
      </c>
      <c r="H27" s="4" t="str">
        <f>IF(INDEX('Consolidado Resultados'!$A$8:$L$705,MATCH('SAIB Local'!$M27,'Consolidado Resultados'!$L$8:$L$705,0),3)=0,"",INDEX('Consolidado Resultados'!$A$8:$L$705,MATCH('SAIB Local'!$M27,'Consolidado Resultados'!$L$8:$L$705,0),8))</f>
        <v/>
      </c>
      <c r="I27" s="41" t="str">
        <f>IF(INDEX('Consolidado Resultados'!$A$8:$L$705,MATCH('SAIB Local'!$M27,'Consolidado Resultados'!$L$8:$L$705,0),3)=0,"",INDEX('Consolidado Resultados'!$A$8:$L$705,MATCH('SAIB Local'!$M27,'Consolidado Resultados'!$L$8:$L$705,0),9))</f>
        <v/>
      </c>
      <c r="J27" s="41" t="str">
        <f>IF(INDEX('Consolidado Resultados'!$A$8:$L$705,MATCH('SAIB Local'!$M27,'Consolidado Resultados'!$L$8:$L$705,0),3)=0,"",INDEX('Consolidado Resultados'!$A$8:$L$705,MATCH('SAIB Local'!$M27,'Consolidado Resultados'!$L$8:$L$705,0),10))</f>
        <v/>
      </c>
      <c r="K27" s="89" t="str">
        <f>+IFERROR(INDEX('Ofertas insignia'!$B$14:$Y$50,MATCH('SAIB Local'!$B27,'Ofertas insignia'!$B$14:$B$50,0),MATCH('SAIB Local'!$K$16,'Ofertas insignia'!$B$13:$Y$13,0)),"")</f>
        <v/>
      </c>
      <c r="L27" s="89" t="str">
        <f>+IFERROR(INDEX('Ofertas insignia'!$B$14:$Y$50,MATCH('SAIB Local'!$B27,'Ofertas insignia'!$B$14:$B$50,0),MATCH('SAIB Local'!$L$16,'Ofertas insignia'!$B$13:$Y$13,0)),"")</f>
        <v/>
      </c>
      <c r="M27" s="71" t="str">
        <f t="shared" si="0"/>
        <v>SAIB Local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Resultados'!$A$8:$L$705,MATCH('SAIB Local'!$M28,'Consolidado Resultados'!$L$8:$L$705,0),3)=0,"",INDEX('Consolidado Resultados'!$A$8:$L$705,MATCH('SAIB Local'!$M28,'Consolidado Resultados'!$L$8:$L$705,0),3))</f>
        <v/>
      </c>
      <c r="D28" s="4" t="str">
        <f>IF(INDEX('Consolidado Resultados'!$A$8:$L$705,MATCH('SAIB Local'!$M28,'Consolidado Resultados'!$L$8:$L$705,0),3)=0,"",INDEX('Consolidado Resultados'!$A$8:$L$705,MATCH('SAIB Local'!$M28,'Consolidado Resultados'!$L$8:$L$705,0),4))</f>
        <v/>
      </c>
      <c r="E28" s="4" t="str">
        <f>IF(INDEX('Consolidado Resultados'!$A$8:$L$705,MATCH('SAIB Local'!$M28,'Consolidado Resultados'!$L$8:$L$705,0),3)=0,"",INDEX('Consolidado Resultados'!$A$8:$L$705,MATCH('SAIB Local'!$M28,'Consolidado Resultados'!$L$8:$L$705,0),5))</f>
        <v/>
      </c>
      <c r="F28" s="4" t="str">
        <f>IF(INDEX('Consolidado Resultados'!$A$8:$L$705,MATCH('SAIB Local'!$M28,'Consolidado Resultados'!$L$8:$L$705,0),3)=0,"",INDEX('Consolidado Resultados'!$A$8:$L$705,MATCH('SAIB Local'!$M28,'Consolidado Resultados'!$L$8:$L$705,0),6))</f>
        <v/>
      </c>
      <c r="G28" s="4" t="str">
        <f>IF(INDEX('Consolidado Resultados'!$A$8:$L$705,MATCH('SAIB Local'!$M28,'Consolidado Resultados'!$L$8:$L$705,0),3)=0,"",INDEX('Consolidado Resultados'!$A$8:$L$705,MATCH('SAIB Local'!$M28,'Consolidado Resultados'!$L$8:$L$705,0),7))</f>
        <v/>
      </c>
      <c r="H28" s="4" t="str">
        <f>IF(INDEX('Consolidado Resultados'!$A$8:$L$705,MATCH('SAIB Local'!$M28,'Consolidado Resultados'!$L$8:$L$705,0),3)=0,"",INDEX('Consolidado Resultados'!$A$8:$L$705,MATCH('SAIB Local'!$M28,'Consolidado Resultados'!$L$8:$L$705,0),8))</f>
        <v/>
      </c>
      <c r="I28" s="41" t="str">
        <f>IF(INDEX('Consolidado Resultados'!$A$8:$L$705,MATCH('SAIB Local'!$M28,'Consolidado Resultados'!$L$8:$L$705,0),3)=0,"",INDEX('Consolidado Resultados'!$A$8:$L$705,MATCH('SAIB Local'!$M28,'Consolidado Resultados'!$L$8:$L$705,0),9))</f>
        <v/>
      </c>
      <c r="J28" s="41" t="str">
        <f>IF(INDEX('Consolidado Resultados'!$A$8:$L$705,MATCH('SAIB Local'!$M28,'Consolidado Resultados'!$L$8:$L$705,0),3)=0,"",INDEX('Consolidado Resultados'!$A$8:$L$705,MATCH('SAIB Local'!$M28,'Consolidado Resultados'!$L$8:$L$705,0),10))</f>
        <v/>
      </c>
      <c r="K28" s="89" t="str">
        <f>+IFERROR(INDEX('Ofertas insignia'!$B$14:$Y$50,MATCH('SAIB Local'!$B28,'Ofertas insignia'!$B$14:$B$50,0),MATCH('SAIB Local'!$K$16,'Ofertas insignia'!$B$13:$Y$13,0)),"")</f>
        <v/>
      </c>
      <c r="L28" s="89" t="str">
        <f>+IFERROR(INDEX('Ofertas insignia'!$B$14:$Y$50,MATCH('SAIB Local'!$B28,'Ofertas insignia'!$B$14:$B$50,0),MATCH('SAIB Local'!$L$16,'Ofertas insignia'!$B$13:$Y$13,0)),"")</f>
        <v/>
      </c>
      <c r="M28" s="71" t="str">
        <f t="shared" si="0"/>
        <v>SAIB Local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Resultados'!$A$8:$L$705,MATCH('SAIB Local'!$M29,'Consolidado Resultados'!$L$8:$L$705,0),3)=0,"",INDEX('Consolidado Resultados'!$A$8:$L$705,MATCH('SAIB Local'!$M29,'Consolidado Resultados'!$L$8:$L$705,0),3))</f>
        <v/>
      </c>
      <c r="D29" s="4" t="str">
        <f>IF(INDEX('Consolidado Resultados'!$A$8:$L$705,MATCH('SAIB Local'!$M29,'Consolidado Resultados'!$L$8:$L$705,0),3)=0,"",INDEX('Consolidado Resultados'!$A$8:$L$705,MATCH('SAIB Local'!$M29,'Consolidado Resultados'!$L$8:$L$705,0),4))</f>
        <v/>
      </c>
      <c r="E29" s="4" t="str">
        <f>IF(INDEX('Consolidado Resultados'!$A$8:$L$705,MATCH('SAIB Local'!$M29,'Consolidado Resultados'!$L$8:$L$705,0),3)=0,"",INDEX('Consolidado Resultados'!$A$8:$L$705,MATCH('SAIB Local'!$M29,'Consolidado Resultados'!$L$8:$L$705,0),5))</f>
        <v/>
      </c>
      <c r="F29" s="4" t="str">
        <f>IF(INDEX('Consolidado Resultados'!$A$8:$L$705,MATCH('SAIB Local'!$M29,'Consolidado Resultados'!$L$8:$L$705,0),3)=0,"",INDEX('Consolidado Resultados'!$A$8:$L$705,MATCH('SAIB Local'!$M29,'Consolidado Resultados'!$L$8:$L$705,0),6))</f>
        <v/>
      </c>
      <c r="G29" s="4" t="str">
        <f>IF(INDEX('Consolidado Resultados'!$A$8:$L$705,MATCH('SAIB Local'!$M29,'Consolidado Resultados'!$L$8:$L$705,0),3)=0,"",INDEX('Consolidado Resultados'!$A$8:$L$705,MATCH('SAIB Local'!$M29,'Consolidado Resultados'!$L$8:$L$705,0),7))</f>
        <v/>
      </c>
      <c r="H29" s="4" t="str">
        <f>IF(INDEX('Consolidado Resultados'!$A$8:$L$705,MATCH('SAIB Local'!$M29,'Consolidado Resultados'!$L$8:$L$705,0),3)=0,"",INDEX('Consolidado Resultados'!$A$8:$L$705,MATCH('SAIB Local'!$M29,'Consolidado Resultados'!$L$8:$L$705,0),8))</f>
        <v/>
      </c>
      <c r="I29" s="41" t="str">
        <f>IF(INDEX('Consolidado Resultados'!$A$8:$L$705,MATCH('SAIB Local'!$M29,'Consolidado Resultados'!$L$8:$L$705,0),3)=0,"",INDEX('Consolidado Resultados'!$A$8:$L$705,MATCH('SAIB Local'!$M29,'Consolidado Resultados'!$L$8:$L$705,0),9))</f>
        <v/>
      </c>
      <c r="J29" s="41" t="str">
        <f>IF(INDEX('Consolidado Resultados'!$A$8:$L$705,MATCH('SAIB Local'!$M29,'Consolidado Resultados'!$L$8:$L$705,0),3)=0,"",INDEX('Consolidado Resultados'!$A$8:$L$705,MATCH('SAIB Local'!$M29,'Consolidado Resultados'!$L$8:$L$705,0),10))</f>
        <v/>
      </c>
      <c r="K29" s="89" t="str">
        <f>+IFERROR(INDEX('Ofertas insignia'!$B$14:$Y$50,MATCH('SAIB Local'!$B29,'Ofertas insignia'!$B$14:$B$50,0),MATCH('SAIB Local'!$K$16,'Ofertas insignia'!$B$13:$Y$13,0)),"")</f>
        <v/>
      </c>
      <c r="L29" s="89" t="str">
        <f>+IFERROR(INDEX('Ofertas insignia'!$B$14:$Y$50,MATCH('SAIB Local'!$B29,'Ofertas insignia'!$B$14:$B$50,0),MATCH('SAIB Local'!$L$16,'Ofertas insignia'!$B$13:$Y$13,0)),"")</f>
        <v/>
      </c>
      <c r="M29" s="71" t="str">
        <f t="shared" si="0"/>
        <v>SAIB Local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Resultados'!$A$8:$L$705,MATCH('SAIB Local'!$M30,'Consolidado Resultados'!$L$8:$L$705,0),3)=0,"",INDEX('Consolidado Resultados'!$A$8:$L$705,MATCH('SAIB Local'!$M30,'Consolidado Resultados'!$L$8:$L$705,0),3))</f>
        <v/>
      </c>
      <c r="D30" s="4" t="str">
        <f>IF(INDEX('Consolidado Resultados'!$A$8:$L$705,MATCH('SAIB Local'!$M30,'Consolidado Resultados'!$L$8:$L$705,0),3)=0,"",INDEX('Consolidado Resultados'!$A$8:$L$705,MATCH('SAIB Local'!$M30,'Consolidado Resultados'!$L$8:$L$705,0),4))</f>
        <v/>
      </c>
      <c r="E30" s="4" t="str">
        <f>IF(INDEX('Consolidado Resultados'!$A$8:$L$705,MATCH('SAIB Local'!$M30,'Consolidado Resultados'!$L$8:$L$705,0),3)=0,"",INDEX('Consolidado Resultados'!$A$8:$L$705,MATCH('SAIB Local'!$M30,'Consolidado Resultados'!$L$8:$L$705,0),5))</f>
        <v/>
      </c>
      <c r="F30" s="4" t="str">
        <f>IF(INDEX('Consolidado Resultados'!$A$8:$L$705,MATCH('SAIB Local'!$M30,'Consolidado Resultados'!$L$8:$L$705,0),3)=0,"",INDEX('Consolidado Resultados'!$A$8:$L$705,MATCH('SAIB Local'!$M30,'Consolidado Resultados'!$L$8:$L$705,0),6))</f>
        <v/>
      </c>
      <c r="G30" s="4" t="str">
        <f>IF(INDEX('Consolidado Resultados'!$A$8:$L$705,MATCH('SAIB Local'!$M30,'Consolidado Resultados'!$L$8:$L$705,0),3)=0,"",INDEX('Consolidado Resultados'!$A$8:$L$705,MATCH('SAIB Local'!$M30,'Consolidado Resultados'!$L$8:$L$705,0),7))</f>
        <v/>
      </c>
      <c r="H30" s="4" t="str">
        <f>IF(INDEX('Consolidado Resultados'!$A$8:$L$705,MATCH('SAIB Local'!$M30,'Consolidado Resultados'!$L$8:$L$705,0),3)=0,"",INDEX('Consolidado Resultados'!$A$8:$L$705,MATCH('SAIB Local'!$M30,'Consolidado Resultados'!$L$8:$L$705,0),8))</f>
        <v/>
      </c>
      <c r="I30" s="41" t="str">
        <f>IF(INDEX('Consolidado Resultados'!$A$8:$L$705,MATCH('SAIB Local'!$M30,'Consolidado Resultados'!$L$8:$L$705,0),3)=0,"",INDEX('Consolidado Resultados'!$A$8:$L$705,MATCH('SAIB Local'!$M30,'Consolidado Resultados'!$L$8:$L$705,0),9))</f>
        <v/>
      </c>
      <c r="J30" s="41" t="str">
        <f>IF(INDEX('Consolidado Resultados'!$A$8:$L$705,MATCH('SAIB Local'!$M30,'Consolidado Resultados'!$L$8:$L$705,0),3)=0,"",INDEX('Consolidado Resultados'!$A$8:$L$705,MATCH('SAIB Local'!$M30,'Consolidado Resultados'!$L$8:$L$705,0),10))</f>
        <v/>
      </c>
      <c r="K30" s="89" t="str">
        <f>+IFERROR(INDEX('Ofertas insignia'!$B$14:$Y$50,MATCH('SAIB Local'!$B30,'Ofertas insignia'!$B$14:$B$50,0),MATCH('SAIB Local'!$K$16,'Ofertas insignia'!$B$13:$Y$13,0)),"")</f>
        <v/>
      </c>
      <c r="L30" s="89" t="str">
        <f>+IFERROR(INDEX('Ofertas insignia'!$B$14:$Y$50,MATCH('SAIB Local'!$B30,'Ofertas insignia'!$B$14:$B$50,0),MATCH('SAIB Local'!$L$16,'Ofertas insignia'!$B$13:$Y$13,0)),"")</f>
        <v/>
      </c>
      <c r="M30" s="71" t="str">
        <f t="shared" si="0"/>
        <v>SAIB Local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Resultados'!$A$8:$L$705,MATCH('SAIB Local'!$M31,'Consolidado Resultados'!$L$8:$L$705,0),3)=0,"",INDEX('Consolidado Resultados'!$A$8:$L$705,MATCH('SAIB Local'!$M31,'Consolidado Resultados'!$L$8:$L$705,0),3))</f>
        <v/>
      </c>
      <c r="D31" s="4" t="str">
        <f>IF(INDEX('Consolidado Resultados'!$A$8:$L$705,MATCH('SAIB Local'!$M31,'Consolidado Resultados'!$L$8:$L$705,0),3)=0,"",INDEX('Consolidado Resultados'!$A$8:$L$705,MATCH('SAIB Local'!$M31,'Consolidado Resultados'!$L$8:$L$705,0),4))</f>
        <v/>
      </c>
      <c r="E31" s="4" t="str">
        <f>IF(INDEX('Consolidado Resultados'!$A$8:$L$705,MATCH('SAIB Local'!$M31,'Consolidado Resultados'!$L$8:$L$705,0),3)=0,"",INDEX('Consolidado Resultados'!$A$8:$L$705,MATCH('SAIB Local'!$M31,'Consolidado Resultados'!$L$8:$L$705,0),5))</f>
        <v/>
      </c>
      <c r="F31" s="4" t="str">
        <f>IF(INDEX('Consolidado Resultados'!$A$8:$L$705,MATCH('SAIB Local'!$M31,'Consolidado Resultados'!$L$8:$L$705,0),3)=0,"",INDEX('Consolidado Resultados'!$A$8:$L$705,MATCH('SAIB Local'!$M31,'Consolidado Resultados'!$L$8:$L$705,0),6))</f>
        <v/>
      </c>
      <c r="G31" s="4" t="str">
        <f>IF(INDEX('Consolidado Resultados'!$A$8:$L$705,MATCH('SAIB Local'!$M31,'Consolidado Resultados'!$L$8:$L$705,0),3)=0,"",INDEX('Consolidado Resultados'!$A$8:$L$705,MATCH('SAIB Local'!$M31,'Consolidado Resultados'!$L$8:$L$705,0),7))</f>
        <v/>
      </c>
      <c r="H31" s="4" t="str">
        <f>IF(INDEX('Consolidado Resultados'!$A$8:$L$705,MATCH('SAIB Local'!$M31,'Consolidado Resultados'!$L$8:$L$705,0),3)=0,"",INDEX('Consolidado Resultados'!$A$8:$L$705,MATCH('SAIB Local'!$M31,'Consolidado Resultados'!$L$8:$L$705,0),8))</f>
        <v/>
      </c>
      <c r="I31" s="41" t="str">
        <f>IF(INDEX('Consolidado Resultados'!$A$8:$L$705,MATCH('SAIB Local'!$M31,'Consolidado Resultados'!$L$8:$L$705,0),3)=0,"",INDEX('Consolidado Resultados'!$A$8:$L$705,MATCH('SAIB Local'!$M31,'Consolidado Resultados'!$L$8:$L$705,0),9))</f>
        <v/>
      </c>
      <c r="J31" s="41" t="str">
        <f>IF(INDEX('Consolidado Resultados'!$A$8:$L$705,MATCH('SAIB Local'!$M31,'Consolidado Resultados'!$L$8:$L$705,0),3)=0,"",INDEX('Consolidado Resultados'!$A$8:$L$705,MATCH('SAIB Local'!$M31,'Consolidado Resultados'!$L$8:$L$705,0),10))</f>
        <v/>
      </c>
      <c r="K31" s="89" t="str">
        <f>+IFERROR(INDEX('Ofertas insignia'!$B$14:$Y$50,MATCH('SAIB Local'!$B31,'Ofertas insignia'!$B$14:$B$50,0),MATCH('SAIB Local'!$K$16,'Ofertas insignia'!$B$13:$Y$13,0)),"")</f>
        <v/>
      </c>
      <c r="L31" s="89" t="str">
        <f>+IFERROR(INDEX('Ofertas insignia'!$B$14:$Y$50,MATCH('SAIB Local'!$B31,'Ofertas insignia'!$B$14:$B$50,0),MATCH('SAIB Local'!$L$16,'Ofertas insignia'!$B$13:$Y$13,0)),"")</f>
        <v/>
      </c>
      <c r="M31" s="71" t="str">
        <f t="shared" si="0"/>
        <v>SAIB Local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Resultados'!$A$8:$L$705,MATCH('SAIB Local'!$M32,'Consolidado Resultados'!$L$8:$L$705,0),3)=0,"",INDEX('Consolidado Resultados'!$A$8:$L$705,MATCH('SAIB Local'!$M32,'Consolidado Resultados'!$L$8:$L$705,0),3))</f>
        <v/>
      </c>
      <c r="D32" s="4" t="str">
        <f>IF(INDEX('Consolidado Resultados'!$A$8:$L$705,MATCH('SAIB Local'!$M32,'Consolidado Resultados'!$L$8:$L$705,0),3)=0,"",INDEX('Consolidado Resultados'!$A$8:$L$705,MATCH('SAIB Local'!$M32,'Consolidado Resultados'!$L$8:$L$705,0),4))</f>
        <v/>
      </c>
      <c r="E32" s="4" t="str">
        <f>IF(INDEX('Consolidado Resultados'!$A$8:$L$705,MATCH('SAIB Local'!$M32,'Consolidado Resultados'!$L$8:$L$705,0),3)=0,"",INDEX('Consolidado Resultados'!$A$8:$L$705,MATCH('SAIB Local'!$M32,'Consolidado Resultados'!$L$8:$L$705,0),5))</f>
        <v/>
      </c>
      <c r="F32" s="4" t="str">
        <f>IF(INDEX('Consolidado Resultados'!$A$8:$L$705,MATCH('SAIB Local'!$M32,'Consolidado Resultados'!$L$8:$L$705,0),3)=0,"",INDEX('Consolidado Resultados'!$A$8:$L$705,MATCH('SAIB Local'!$M32,'Consolidado Resultados'!$L$8:$L$705,0),6))</f>
        <v/>
      </c>
      <c r="G32" s="4" t="str">
        <f>IF(INDEX('Consolidado Resultados'!$A$8:$L$705,MATCH('SAIB Local'!$M32,'Consolidado Resultados'!$L$8:$L$705,0),3)=0,"",INDEX('Consolidado Resultados'!$A$8:$L$705,MATCH('SAIB Local'!$M32,'Consolidado Resultados'!$L$8:$L$705,0),7))</f>
        <v/>
      </c>
      <c r="H32" s="4" t="str">
        <f>IF(INDEX('Consolidado Resultados'!$A$8:$L$705,MATCH('SAIB Local'!$M32,'Consolidado Resultados'!$L$8:$L$705,0),3)=0,"",INDEX('Consolidado Resultados'!$A$8:$L$705,MATCH('SAIB Local'!$M32,'Consolidado Resultados'!$L$8:$L$705,0),8))</f>
        <v/>
      </c>
      <c r="I32" s="41" t="str">
        <f>IF(INDEX('Consolidado Resultados'!$A$8:$L$705,MATCH('SAIB Local'!$M32,'Consolidado Resultados'!$L$8:$L$705,0),3)=0,"",INDEX('Consolidado Resultados'!$A$8:$L$705,MATCH('SAIB Local'!$M32,'Consolidado Resultados'!$L$8:$L$705,0),9))</f>
        <v/>
      </c>
      <c r="J32" s="41" t="str">
        <f>IF(INDEX('Consolidado Resultados'!$A$8:$L$705,MATCH('SAIB Local'!$M32,'Consolidado Resultados'!$L$8:$L$705,0),3)=0,"",INDEX('Consolidado Resultados'!$A$8:$L$705,MATCH('SAIB Local'!$M32,'Consolidado Resultados'!$L$8:$L$705,0),10))</f>
        <v/>
      </c>
      <c r="K32" s="89" t="str">
        <f>+IFERROR(INDEX('Ofertas insignia'!$B$14:$Y$50,MATCH('SAIB Local'!$B32,'Ofertas insignia'!$B$14:$B$50,0),MATCH('SAIB Local'!$K$16,'Ofertas insignia'!$B$13:$Y$13,0)),"")</f>
        <v/>
      </c>
      <c r="L32" s="89" t="str">
        <f>+IFERROR(INDEX('Ofertas insignia'!$B$14:$Y$50,MATCH('SAIB Local'!$B32,'Ofertas insignia'!$B$14:$B$50,0),MATCH('SAIB Local'!$L$16,'Ofertas insignia'!$B$13:$Y$13,0)),"")</f>
        <v/>
      </c>
      <c r="M32" s="71" t="str">
        <f t="shared" si="0"/>
        <v>SAIB Local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Resultados'!$A$8:$L$705,MATCH('SAIB Local'!$M33,'Consolidado Resultados'!$L$8:$L$705,0),3)=0,"",INDEX('Consolidado Resultados'!$A$8:$L$705,MATCH('SAIB Local'!$M33,'Consolidado Resultados'!$L$8:$L$705,0),3))</f>
        <v/>
      </c>
      <c r="D33" s="4" t="str">
        <f>IF(INDEX('Consolidado Resultados'!$A$8:$L$705,MATCH('SAIB Local'!$M33,'Consolidado Resultados'!$L$8:$L$705,0),3)=0,"",INDEX('Consolidado Resultados'!$A$8:$L$705,MATCH('SAIB Local'!$M33,'Consolidado Resultados'!$L$8:$L$705,0),4))</f>
        <v/>
      </c>
      <c r="E33" s="4" t="str">
        <f>IF(INDEX('Consolidado Resultados'!$A$8:$L$705,MATCH('SAIB Local'!$M33,'Consolidado Resultados'!$L$8:$L$705,0),3)=0,"",INDEX('Consolidado Resultados'!$A$8:$L$705,MATCH('SAIB Local'!$M33,'Consolidado Resultados'!$L$8:$L$705,0),5))</f>
        <v/>
      </c>
      <c r="F33" s="4" t="str">
        <f>IF(INDEX('Consolidado Resultados'!$A$8:$L$705,MATCH('SAIB Local'!$M33,'Consolidado Resultados'!$L$8:$L$705,0),3)=0,"",INDEX('Consolidado Resultados'!$A$8:$L$705,MATCH('SAIB Local'!$M33,'Consolidado Resultados'!$L$8:$L$705,0),6))</f>
        <v/>
      </c>
      <c r="G33" s="4" t="str">
        <f>IF(INDEX('Consolidado Resultados'!$A$8:$L$705,MATCH('SAIB Local'!$M33,'Consolidado Resultados'!$L$8:$L$705,0),3)=0,"",INDEX('Consolidado Resultados'!$A$8:$L$705,MATCH('SAIB Local'!$M33,'Consolidado Resultados'!$L$8:$L$705,0),7))</f>
        <v/>
      </c>
      <c r="H33" s="4" t="str">
        <f>IF(INDEX('Consolidado Resultados'!$A$8:$L$705,MATCH('SAIB Local'!$M33,'Consolidado Resultados'!$L$8:$L$705,0),3)=0,"",INDEX('Consolidado Resultados'!$A$8:$L$705,MATCH('SAIB Local'!$M33,'Consolidado Resultados'!$L$8:$L$705,0),8))</f>
        <v/>
      </c>
      <c r="I33" s="41" t="str">
        <f>IF(INDEX('Consolidado Resultados'!$A$8:$L$705,MATCH('SAIB Local'!$M33,'Consolidado Resultados'!$L$8:$L$705,0),3)=0,"",INDEX('Consolidado Resultados'!$A$8:$L$705,MATCH('SAIB Local'!$M33,'Consolidado Resultados'!$L$8:$L$705,0),9))</f>
        <v/>
      </c>
      <c r="J33" s="41" t="str">
        <f>IF(INDEX('Consolidado Resultados'!$A$8:$L$705,MATCH('SAIB Local'!$M33,'Consolidado Resultados'!$L$8:$L$705,0),3)=0,"",INDEX('Consolidado Resultados'!$A$8:$L$705,MATCH('SAIB Local'!$M33,'Consolidado Resultados'!$L$8:$L$705,0),10))</f>
        <v/>
      </c>
      <c r="K33" s="89" t="str">
        <f>+IFERROR(INDEX('Ofertas insignia'!$B$14:$Y$50,MATCH('SAIB Local'!$B33,'Ofertas insignia'!$B$14:$B$50,0),MATCH('SAIB Local'!$K$16,'Ofertas insignia'!$B$13:$Y$13,0)),"")</f>
        <v/>
      </c>
      <c r="L33" s="89" t="str">
        <f>+IFERROR(INDEX('Ofertas insignia'!$B$14:$Y$50,MATCH('SAIB Local'!$B33,'Ofertas insignia'!$B$14:$B$50,0),MATCH('SAIB Local'!$L$16,'Ofertas insignia'!$B$13:$Y$13,0)),"")</f>
        <v/>
      </c>
      <c r="M33" s="71" t="str">
        <f t="shared" si="0"/>
        <v>SAIB Local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Resultados'!$A$8:$L$705,MATCH('SAIB Local'!$M34,'Consolidado Resultados'!$L$8:$L$705,0),3)=0,"",INDEX('Consolidado Resultados'!$A$8:$L$705,MATCH('SAIB Local'!$M34,'Consolidado Resultados'!$L$8:$L$705,0),3))</f>
        <v/>
      </c>
      <c r="D34" s="4" t="str">
        <f>IF(INDEX('Consolidado Resultados'!$A$8:$L$705,MATCH('SAIB Local'!$M34,'Consolidado Resultados'!$L$8:$L$705,0),3)=0,"",INDEX('Consolidado Resultados'!$A$8:$L$705,MATCH('SAIB Local'!$M34,'Consolidado Resultados'!$L$8:$L$705,0),4))</f>
        <v/>
      </c>
      <c r="E34" s="4" t="str">
        <f>IF(INDEX('Consolidado Resultados'!$A$8:$L$705,MATCH('SAIB Local'!$M34,'Consolidado Resultados'!$L$8:$L$705,0),3)=0,"",INDEX('Consolidado Resultados'!$A$8:$L$705,MATCH('SAIB Local'!$M34,'Consolidado Resultados'!$L$8:$L$705,0),5))</f>
        <v/>
      </c>
      <c r="F34" s="4" t="str">
        <f>IF(INDEX('Consolidado Resultados'!$A$8:$L$705,MATCH('SAIB Local'!$M34,'Consolidado Resultados'!$L$8:$L$705,0),3)=0,"",INDEX('Consolidado Resultados'!$A$8:$L$705,MATCH('SAIB Local'!$M34,'Consolidado Resultados'!$L$8:$L$705,0),6))</f>
        <v/>
      </c>
      <c r="G34" s="4" t="str">
        <f>IF(INDEX('Consolidado Resultados'!$A$8:$L$705,MATCH('SAIB Local'!$M34,'Consolidado Resultados'!$L$8:$L$705,0),3)=0,"",INDEX('Consolidado Resultados'!$A$8:$L$705,MATCH('SAIB Local'!$M34,'Consolidado Resultados'!$L$8:$L$705,0),7))</f>
        <v/>
      </c>
      <c r="H34" s="4" t="str">
        <f>IF(INDEX('Consolidado Resultados'!$A$8:$L$705,MATCH('SAIB Local'!$M34,'Consolidado Resultados'!$L$8:$L$705,0),3)=0,"",INDEX('Consolidado Resultados'!$A$8:$L$705,MATCH('SAIB Local'!$M34,'Consolidado Resultados'!$L$8:$L$705,0),8))</f>
        <v/>
      </c>
      <c r="I34" s="41" t="str">
        <f>IF(INDEX('Consolidado Resultados'!$A$8:$L$705,MATCH('SAIB Local'!$M34,'Consolidado Resultados'!$L$8:$L$705,0),3)=0,"",INDEX('Consolidado Resultados'!$A$8:$L$705,MATCH('SAIB Local'!$M34,'Consolidado Resultados'!$L$8:$L$705,0),9))</f>
        <v/>
      </c>
      <c r="J34" s="41" t="str">
        <f>IF(INDEX('Consolidado Resultados'!$A$8:$L$705,MATCH('SAIB Local'!$M34,'Consolidado Resultados'!$L$8:$L$705,0),3)=0,"",INDEX('Consolidado Resultados'!$A$8:$L$705,MATCH('SAIB Local'!$M34,'Consolidado Resultados'!$L$8:$L$705,0),10))</f>
        <v/>
      </c>
      <c r="K34" s="89" t="str">
        <f>+IFERROR(INDEX('Ofertas insignia'!$B$14:$Y$50,MATCH('SAIB Local'!$B34,'Ofertas insignia'!$B$14:$B$50,0),MATCH('SAIB Local'!$K$16,'Ofertas insignia'!$B$13:$Y$13,0)),"")</f>
        <v/>
      </c>
      <c r="L34" s="89" t="str">
        <f>+IFERROR(INDEX('Ofertas insignia'!$B$14:$Y$50,MATCH('SAIB Local'!$B34,'Ofertas insignia'!$B$14:$B$50,0),MATCH('SAIB Local'!$L$16,'Ofertas insignia'!$B$13:$Y$13,0)),"")</f>
        <v/>
      </c>
      <c r="M34" s="71" t="str">
        <f t="shared" si="0"/>
        <v>SAIB Local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Resultados'!$A$8:$L$705,MATCH('SAIB Local'!$M35,'Consolidado Resultados'!$L$8:$L$705,0),3)=0,"",INDEX('Consolidado Resultados'!$A$8:$L$705,MATCH('SAIB Local'!$M35,'Consolidado Resultados'!$L$8:$L$705,0),3))</f>
        <v/>
      </c>
      <c r="D35" s="4" t="str">
        <f>IF(INDEX('Consolidado Resultados'!$A$8:$L$705,MATCH('SAIB Local'!$M35,'Consolidado Resultados'!$L$8:$L$705,0),3)=0,"",INDEX('Consolidado Resultados'!$A$8:$L$705,MATCH('SAIB Local'!$M35,'Consolidado Resultados'!$L$8:$L$705,0),4))</f>
        <v/>
      </c>
      <c r="E35" s="4" t="str">
        <f>IF(INDEX('Consolidado Resultados'!$A$8:$L$705,MATCH('SAIB Local'!$M35,'Consolidado Resultados'!$L$8:$L$705,0),3)=0,"",INDEX('Consolidado Resultados'!$A$8:$L$705,MATCH('SAIB Local'!$M35,'Consolidado Resultados'!$L$8:$L$705,0),5))</f>
        <v/>
      </c>
      <c r="F35" s="4" t="str">
        <f>IF(INDEX('Consolidado Resultados'!$A$8:$L$705,MATCH('SAIB Local'!$M35,'Consolidado Resultados'!$L$8:$L$705,0),3)=0,"",INDEX('Consolidado Resultados'!$A$8:$L$705,MATCH('SAIB Local'!$M35,'Consolidado Resultados'!$L$8:$L$705,0),6))</f>
        <v/>
      </c>
      <c r="G35" s="4" t="str">
        <f>IF(INDEX('Consolidado Resultados'!$A$8:$L$705,MATCH('SAIB Local'!$M35,'Consolidado Resultados'!$L$8:$L$705,0),3)=0,"",INDEX('Consolidado Resultados'!$A$8:$L$705,MATCH('SAIB Local'!$M35,'Consolidado Resultados'!$L$8:$L$705,0),7))</f>
        <v/>
      </c>
      <c r="H35" s="4" t="str">
        <f>IF(INDEX('Consolidado Resultados'!$A$8:$L$705,MATCH('SAIB Local'!$M35,'Consolidado Resultados'!$L$8:$L$705,0),3)=0,"",INDEX('Consolidado Resultados'!$A$8:$L$705,MATCH('SAIB Local'!$M35,'Consolidado Resultados'!$L$8:$L$705,0),8))</f>
        <v/>
      </c>
      <c r="I35" s="41" t="str">
        <f>IF(INDEX('Consolidado Resultados'!$A$8:$L$705,MATCH('SAIB Local'!$M35,'Consolidado Resultados'!$L$8:$L$705,0),3)=0,"",INDEX('Consolidado Resultados'!$A$8:$L$705,MATCH('SAIB Local'!$M35,'Consolidado Resultados'!$L$8:$L$705,0),9))</f>
        <v/>
      </c>
      <c r="J35" s="41" t="str">
        <f>IF(INDEX('Consolidado Resultados'!$A$8:$L$705,MATCH('SAIB Local'!$M35,'Consolidado Resultados'!$L$8:$L$705,0),3)=0,"",INDEX('Consolidado Resultados'!$A$8:$L$705,MATCH('SAIB Local'!$M35,'Consolidado Resultados'!$L$8:$L$705,0),10))</f>
        <v/>
      </c>
      <c r="K35" s="89" t="str">
        <f>+IFERROR(INDEX('Ofertas insignia'!$B$14:$Y$50,MATCH('SAIB Local'!$B35,'Ofertas insignia'!$B$14:$B$50,0),MATCH('SAIB Local'!$K$16,'Ofertas insignia'!$B$13:$Y$13,0)),"")</f>
        <v/>
      </c>
      <c r="L35" s="89" t="str">
        <f>+IFERROR(INDEX('Ofertas insignia'!$B$14:$Y$50,MATCH('SAIB Local'!$B35,'Ofertas insignia'!$B$14:$B$50,0),MATCH('SAIB Local'!$L$16,'Ofertas insignia'!$B$13:$Y$13,0)),"")</f>
        <v/>
      </c>
      <c r="M35" s="71" t="str">
        <f t="shared" si="0"/>
        <v>SAIB Local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Resultados'!$A$8:$L$705,MATCH('SAIB Local'!$M36,'Consolidado Resultados'!$L$8:$L$705,0),3)=0,"",INDEX('Consolidado Resultados'!$A$8:$L$705,MATCH('SAIB Local'!$M36,'Consolidado Resultados'!$L$8:$L$705,0),3))</f>
        <v/>
      </c>
      <c r="D36" s="4" t="str">
        <f>IF(INDEX('Consolidado Resultados'!$A$8:$L$705,MATCH('SAIB Local'!$M36,'Consolidado Resultados'!$L$8:$L$705,0),3)=0,"",INDEX('Consolidado Resultados'!$A$8:$L$705,MATCH('SAIB Local'!$M36,'Consolidado Resultados'!$L$8:$L$705,0),4))</f>
        <v/>
      </c>
      <c r="E36" s="4" t="str">
        <f>IF(INDEX('Consolidado Resultados'!$A$8:$L$705,MATCH('SAIB Local'!$M36,'Consolidado Resultados'!$L$8:$L$705,0),3)=0,"",INDEX('Consolidado Resultados'!$A$8:$L$705,MATCH('SAIB Local'!$M36,'Consolidado Resultados'!$L$8:$L$705,0),5))</f>
        <v/>
      </c>
      <c r="F36" s="4" t="str">
        <f>IF(INDEX('Consolidado Resultados'!$A$8:$L$705,MATCH('SAIB Local'!$M36,'Consolidado Resultados'!$L$8:$L$705,0),3)=0,"",INDEX('Consolidado Resultados'!$A$8:$L$705,MATCH('SAIB Local'!$M36,'Consolidado Resultados'!$L$8:$L$705,0),6))</f>
        <v/>
      </c>
      <c r="G36" s="4" t="str">
        <f>IF(INDEX('Consolidado Resultados'!$A$8:$L$705,MATCH('SAIB Local'!$M36,'Consolidado Resultados'!$L$8:$L$705,0),3)=0,"",INDEX('Consolidado Resultados'!$A$8:$L$705,MATCH('SAIB Local'!$M36,'Consolidado Resultados'!$L$8:$L$705,0),7))</f>
        <v/>
      </c>
      <c r="H36" s="4" t="str">
        <f>IF(INDEX('Consolidado Resultados'!$A$8:$L$705,MATCH('SAIB Local'!$M36,'Consolidado Resultados'!$L$8:$L$705,0),3)=0,"",INDEX('Consolidado Resultados'!$A$8:$L$705,MATCH('SAIB Local'!$M36,'Consolidado Resultados'!$L$8:$L$705,0),8))</f>
        <v/>
      </c>
      <c r="I36" s="41" t="str">
        <f>IF(INDEX('Consolidado Resultados'!$A$8:$L$705,MATCH('SAIB Local'!$M36,'Consolidado Resultados'!$L$8:$L$705,0),3)=0,"",INDEX('Consolidado Resultados'!$A$8:$L$705,MATCH('SAIB Local'!$M36,'Consolidado Resultados'!$L$8:$L$705,0),9))</f>
        <v/>
      </c>
      <c r="J36" s="41" t="str">
        <f>IF(INDEX('Consolidado Resultados'!$A$8:$L$705,MATCH('SAIB Local'!$M36,'Consolidado Resultados'!$L$8:$L$705,0),3)=0,"",INDEX('Consolidado Resultados'!$A$8:$L$705,MATCH('SAIB Local'!$M36,'Consolidado Resultados'!$L$8:$L$705,0),10))</f>
        <v/>
      </c>
      <c r="K36" s="89" t="str">
        <f>+IFERROR(INDEX('Ofertas insignia'!$B$14:$Y$50,MATCH('SAIB Local'!$B36,'Ofertas insignia'!$B$14:$B$50,0),MATCH('SAIB Local'!$K$16,'Ofertas insignia'!$B$13:$Y$13,0)),"")</f>
        <v/>
      </c>
      <c r="L36" s="89" t="str">
        <f>+IFERROR(INDEX('Ofertas insignia'!$B$14:$Y$50,MATCH('SAIB Local'!$B36,'Ofertas insignia'!$B$14:$B$50,0),MATCH('SAIB Local'!$L$16,'Ofertas insignia'!$B$13:$Y$13,0)),"")</f>
        <v/>
      </c>
      <c r="M36" s="71" t="str">
        <f t="shared" si="0"/>
        <v>SAIB Local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Resultados'!$A$8:$L$705,MATCH('SAIB Local'!$M37,'Consolidado Resultados'!$L$8:$L$705,0),3)=0,"",INDEX('Consolidado Resultados'!$A$8:$L$705,MATCH('SAIB Local'!$M37,'Consolidado Resultados'!$L$8:$L$705,0),3))</f>
        <v/>
      </c>
      <c r="D37" s="4" t="str">
        <f>IF(INDEX('Consolidado Resultados'!$A$8:$L$705,MATCH('SAIB Local'!$M37,'Consolidado Resultados'!$L$8:$L$705,0),3)=0,"",INDEX('Consolidado Resultados'!$A$8:$L$705,MATCH('SAIB Local'!$M37,'Consolidado Resultados'!$L$8:$L$705,0),4))</f>
        <v/>
      </c>
      <c r="E37" s="4" t="str">
        <f>IF(INDEX('Consolidado Resultados'!$A$8:$L$705,MATCH('SAIB Local'!$M37,'Consolidado Resultados'!$L$8:$L$705,0),3)=0,"",INDEX('Consolidado Resultados'!$A$8:$L$705,MATCH('SAIB Local'!$M37,'Consolidado Resultados'!$L$8:$L$705,0),5))</f>
        <v/>
      </c>
      <c r="F37" s="4" t="str">
        <f>IF(INDEX('Consolidado Resultados'!$A$8:$L$705,MATCH('SAIB Local'!$M37,'Consolidado Resultados'!$L$8:$L$705,0),3)=0,"",INDEX('Consolidado Resultados'!$A$8:$L$705,MATCH('SAIB Local'!$M37,'Consolidado Resultados'!$L$8:$L$705,0),6))</f>
        <v/>
      </c>
      <c r="G37" s="4" t="str">
        <f>IF(INDEX('Consolidado Resultados'!$A$8:$L$705,MATCH('SAIB Local'!$M37,'Consolidado Resultados'!$L$8:$L$705,0),3)=0,"",INDEX('Consolidado Resultados'!$A$8:$L$705,MATCH('SAIB Local'!$M37,'Consolidado Resultados'!$L$8:$L$705,0),7))</f>
        <v/>
      </c>
      <c r="H37" s="4" t="str">
        <f>IF(INDEX('Consolidado Resultados'!$A$8:$L$705,MATCH('SAIB Local'!$M37,'Consolidado Resultados'!$L$8:$L$705,0),3)=0,"",INDEX('Consolidado Resultados'!$A$8:$L$705,MATCH('SAIB Local'!$M37,'Consolidado Resultados'!$L$8:$L$705,0),8))</f>
        <v/>
      </c>
      <c r="I37" s="41" t="str">
        <f>IF(INDEX('Consolidado Resultados'!$A$8:$L$705,MATCH('SAIB Local'!$M37,'Consolidado Resultados'!$L$8:$L$705,0),3)=0,"",INDEX('Consolidado Resultados'!$A$8:$L$705,MATCH('SAIB Local'!$M37,'Consolidado Resultados'!$L$8:$L$705,0),9))</f>
        <v/>
      </c>
      <c r="J37" s="41" t="str">
        <f>IF(INDEX('Consolidado Resultados'!$A$8:$L$705,MATCH('SAIB Local'!$M37,'Consolidado Resultados'!$L$8:$L$705,0),3)=0,"",INDEX('Consolidado Resultados'!$A$8:$L$705,MATCH('SAIB Local'!$M37,'Consolidado Resultados'!$L$8:$L$705,0),10))</f>
        <v/>
      </c>
      <c r="K37" s="89" t="str">
        <f>+IFERROR(INDEX('Ofertas insignia'!$B$14:$Y$50,MATCH('SAIB Local'!$B37,'Ofertas insignia'!$B$14:$B$50,0),MATCH('SAIB Local'!$K$16,'Ofertas insignia'!$B$13:$Y$13,0)),"")</f>
        <v/>
      </c>
      <c r="L37" s="89" t="str">
        <f>+IFERROR(INDEX('Ofertas insignia'!$B$14:$Y$50,MATCH('SAIB Local'!$B37,'Ofertas insignia'!$B$14:$B$50,0),MATCH('SAIB Local'!$L$16,'Ofertas insignia'!$B$13:$Y$13,0)),"")</f>
        <v/>
      </c>
      <c r="M37" s="71" t="str">
        <f t="shared" si="0"/>
        <v>SAIB Local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Resultados'!$A$8:$L$705,MATCH('SAIB Local'!$M38,'Consolidado Resultados'!$L$8:$L$705,0),3)=0,"",INDEX('Consolidado Resultados'!$A$8:$L$705,MATCH('SAIB Local'!$M38,'Consolidado Resultados'!$L$8:$L$705,0),3))</f>
        <v/>
      </c>
      <c r="D38" s="4" t="str">
        <f>IF(INDEX('Consolidado Resultados'!$A$8:$L$705,MATCH('SAIB Local'!$M38,'Consolidado Resultados'!$L$8:$L$705,0),3)=0,"",INDEX('Consolidado Resultados'!$A$8:$L$705,MATCH('SAIB Local'!$M38,'Consolidado Resultados'!$L$8:$L$705,0),4))</f>
        <v/>
      </c>
      <c r="E38" s="4" t="str">
        <f>IF(INDEX('Consolidado Resultados'!$A$8:$L$705,MATCH('SAIB Local'!$M38,'Consolidado Resultados'!$L$8:$L$705,0),3)=0,"",INDEX('Consolidado Resultados'!$A$8:$L$705,MATCH('SAIB Local'!$M38,'Consolidado Resultados'!$L$8:$L$705,0),5))</f>
        <v/>
      </c>
      <c r="F38" s="4" t="str">
        <f>IF(INDEX('Consolidado Resultados'!$A$8:$L$705,MATCH('SAIB Local'!$M38,'Consolidado Resultados'!$L$8:$L$705,0),3)=0,"",INDEX('Consolidado Resultados'!$A$8:$L$705,MATCH('SAIB Local'!$M38,'Consolidado Resultados'!$L$8:$L$705,0),6))</f>
        <v/>
      </c>
      <c r="G38" s="4" t="str">
        <f>IF(INDEX('Consolidado Resultados'!$A$8:$L$705,MATCH('SAIB Local'!$M38,'Consolidado Resultados'!$L$8:$L$705,0),3)=0,"",INDEX('Consolidado Resultados'!$A$8:$L$705,MATCH('SAIB Local'!$M38,'Consolidado Resultados'!$L$8:$L$705,0),7))</f>
        <v/>
      </c>
      <c r="H38" s="4" t="str">
        <f>IF(INDEX('Consolidado Resultados'!$A$8:$L$705,MATCH('SAIB Local'!$M38,'Consolidado Resultados'!$L$8:$L$705,0),3)=0,"",INDEX('Consolidado Resultados'!$A$8:$L$705,MATCH('SAIB Local'!$M38,'Consolidado Resultados'!$L$8:$L$705,0),8))</f>
        <v/>
      </c>
      <c r="I38" s="41" t="str">
        <f>IF(INDEX('Consolidado Resultados'!$A$8:$L$705,MATCH('SAIB Local'!$M38,'Consolidado Resultados'!$L$8:$L$705,0),3)=0,"",INDEX('Consolidado Resultados'!$A$8:$L$705,MATCH('SAIB Local'!$M38,'Consolidado Resultados'!$L$8:$L$705,0),9))</f>
        <v/>
      </c>
      <c r="J38" s="41" t="str">
        <f>IF(INDEX('Consolidado Resultados'!$A$8:$L$705,MATCH('SAIB Local'!$M38,'Consolidado Resultados'!$L$8:$L$705,0),3)=0,"",INDEX('Consolidado Resultados'!$A$8:$L$705,MATCH('SAIB Local'!$M38,'Consolidado Resultados'!$L$8:$L$705,0),10))</f>
        <v/>
      </c>
      <c r="K38" s="89" t="str">
        <f>+IFERROR(INDEX('Ofertas insignia'!$B$14:$Y$50,MATCH('SAIB Local'!$B38,'Ofertas insignia'!$B$14:$B$50,0),MATCH('SAIB Local'!$K$16,'Ofertas insignia'!$B$13:$Y$13,0)),"")</f>
        <v/>
      </c>
      <c r="L38" s="89" t="str">
        <f>+IFERROR(INDEX('Ofertas insignia'!$B$14:$Y$50,MATCH('SAIB Local'!$B38,'Ofertas insignia'!$B$14:$B$50,0),MATCH('SAIB Local'!$L$16,'Ofertas insignia'!$B$13:$Y$13,0)),"")</f>
        <v/>
      </c>
      <c r="M38" s="71" t="str">
        <f t="shared" si="0"/>
        <v>SAIB Local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Resultados'!$A$8:$L$705,MATCH('SAIB Local'!$M39,'Consolidado Resultados'!$L$8:$L$705,0),3)=0,"",INDEX('Consolidado Resultados'!$A$8:$L$705,MATCH('SAIB Local'!$M39,'Consolidado Resultados'!$L$8:$L$705,0),3))</f>
        <v/>
      </c>
      <c r="D39" s="4" t="str">
        <f>IF(INDEX('Consolidado Resultados'!$A$8:$L$705,MATCH('SAIB Local'!$M39,'Consolidado Resultados'!$L$8:$L$705,0),3)=0,"",INDEX('Consolidado Resultados'!$A$8:$L$705,MATCH('SAIB Local'!$M39,'Consolidado Resultados'!$L$8:$L$705,0),4))</f>
        <v/>
      </c>
      <c r="E39" s="4" t="str">
        <f>IF(INDEX('Consolidado Resultados'!$A$8:$L$705,MATCH('SAIB Local'!$M39,'Consolidado Resultados'!$L$8:$L$705,0),3)=0,"",INDEX('Consolidado Resultados'!$A$8:$L$705,MATCH('SAIB Local'!$M39,'Consolidado Resultados'!$L$8:$L$705,0),5))</f>
        <v/>
      </c>
      <c r="F39" s="4" t="str">
        <f>IF(INDEX('Consolidado Resultados'!$A$8:$L$705,MATCH('SAIB Local'!$M39,'Consolidado Resultados'!$L$8:$L$705,0),3)=0,"",INDEX('Consolidado Resultados'!$A$8:$L$705,MATCH('SAIB Local'!$M39,'Consolidado Resultados'!$L$8:$L$705,0),6))</f>
        <v/>
      </c>
      <c r="G39" s="4" t="str">
        <f>IF(INDEX('Consolidado Resultados'!$A$8:$L$705,MATCH('SAIB Local'!$M39,'Consolidado Resultados'!$L$8:$L$705,0),3)=0,"",INDEX('Consolidado Resultados'!$A$8:$L$705,MATCH('SAIB Local'!$M39,'Consolidado Resultados'!$L$8:$L$705,0),7))</f>
        <v/>
      </c>
      <c r="H39" s="4" t="str">
        <f>IF(INDEX('Consolidado Resultados'!$A$8:$L$705,MATCH('SAIB Local'!$M39,'Consolidado Resultados'!$L$8:$L$705,0),3)=0,"",INDEX('Consolidado Resultados'!$A$8:$L$705,MATCH('SAIB Local'!$M39,'Consolidado Resultados'!$L$8:$L$705,0),8))</f>
        <v/>
      </c>
      <c r="I39" s="41" t="str">
        <f>IF(INDEX('Consolidado Resultados'!$A$8:$L$705,MATCH('SAIB Local'!$M39,'Consolidado Resultados'!$L$8:$L$705,0),3)=0,"",INDEX('Consolidado Resultados'!$A$8:$L$705,MATCH('SAIB Local'!$M39,'Consolidado Resultados'!$L$8:$L$705,0),9))</f>
        <v/>
      </c>
      <c r="J39" s="41" t="str">
        <f>IF(INDEX('Consolidado Resultados'!$A$8:$L$705,MATCH('SAIB Local'!$M39,'Consolidado Resultados'!$L$8:$L$705,0),3)=0,"",INDEX('Consolidado Resultados'!$A$8:$L$705,MATCH('SAIB Local'!$M39,'Consolidado Resultados'!$L$8:$L$705,0),10))</f>
        <v/>
      </c>
      <c r="K39" s="89" t="str">
        <f>+IFERROR(INDEX('Ofertas insignia'!$B$14:$Y$50,MATCH('SAIB Local'!$B39,'Ofertas insignia'!$B$14:$B$50,0),MATCH('SAIB Local'!$K$16,'Ofertas insignia'!$B$13:$Y$13,0)),"")</f>
        <v/>
      </c>
      <c r="L39" s="89" t="str">
        <f>+IFERROR(INDEX('Ofertas insignia'!$B$14:$Y$50,MATCH('SAIB Local'!$B39,'Ofertas insignia'!$B$14:$B$50,0),MATCH('SAIB Local'!$L$16,'Ofertas insignia'!$B$13:$Y$13,0)),"")</f>
        <v/>
      </c>
      <c r="M39" s="71" t="str">
        <f t="shared" si="0"/>
        <v>SAIB Local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Resultados'!$A$8:$L$705,MATCH('SAIB Local'!$M40,'Consolidado Resultados'!$L$8:$L$705,0),3)=0,"",INDEX('Consolidado Resultados'!$A$8:$L$705,MATCH('SAIB Local'!$M40,'Consolidado Resultados'!$L$8:$L$705,0),3))</f>
        <v/>
      </c>
      <c r="D40" s="4" t="str">
        <f>IF(INDEX('Consolidado Resultados'!$A$8:$L$705,MATCH('SAIB Local'!$M40,'Consolidado Resultados'!$L$8:$L$705,0),3)=0,"",INDEX('Consolidado Resultados'!$A$8:$L$705,MATCH('SAIB Local'!$M40,'Consolidado Resultados'!$L$8:$L$705,0),4))</f>
        <v/>
      </c>
      <c r="E40" s="4" t="str">
        <f>IF(INDEX('Consolidado Resultados'!$A$8:$L$705,MATCH('SAIB Local'!$M40,'Consolidado Resultados'!$L$8:$L$705,0),3)=0,"",INDEX('Consolidado Resultados'!$A$8:$L$705,MATCH('SAIB Local'!$M40,'Consolidado Resultados'!$L$8:$L$705,0),5))</f>
        <v/>
      </c>
      <c r="F40" s="4" t="str">
        <f>IF(INDEX('Consolidado Resultados'!$A$8:$L$705,MATCH('SAIB Local'!$M40,'Consolidado Resultados'!$L$8:$L$705,0),3)=0,"",INDEX('Consolidado Resultados'!$A$8:$L$705,MATCH('SAIB Local'!$M40,'Consolidado Resultados'!$L$8:$L$705,0),6))</f>
        <v/>
      </c>
      <c r="G40" s="4" t="str">
        <f>IF(INDEX('Consolidado Resultados'!$A$8:$L$705,MATCH('SAIB Local'!$M40,'Consolidado Resultados'!$L$8:$L$705,0),3)=0,"",INDEX('Consolidado Resultados'!$A$8:$L$705,MATCH('SAIB Local'!$M40,'Consolidado Resultados'!$L$8:$L$705,0),7))</f>
        <v/>
      </c>
      <c r="H40" s="4" t="str">
        <f>IF(INDEX('Consolidado Resultados'!$A$8:$L$705,MATCH('SAIB Local'!$M40,'Consolidado Resultados'!$L$8:$L$705,0),3)=0,"",INDEX('Consolidado Resultados'!$A$8:$L$705,MATCH('SAIB Local'!$M40,'Consolidado Resultados'!$L$8:$L$705,0),8))</f>
        <v/>
      </c>
      <c r="I40" s="41" t="str">
        <f>IF(INDEX('Consolidado Resultados'!$A$8:$L$705,MATCH('SAIB Local'!$M40,'Consolidado Resultados'!$L$8:$L$705,0),3)=0,"",INDEX('Consolidado Resultados'!$A$8:$L$705,MATCH('SAIB Local'!$M40,'Consolidado Resultados'!$L$8:$L$705,0),9))</f>
        <v/>
      </c>
      <c r="J40" s="41" t="str">
        <f>IF(INDEX('Consolidado Resultados'!$A$8:$L$705,MATCH('SAIB Local'!$M40,'Consolidado Resultados'!$L$8:$L$705,0),3)=0,"",INDEX('Consolidado Resultados'!$A$8:$L$705,MATCH('SAIB Local'!$M40,'Consolidado Resultados'!$L$8:$L$705,0),10))</f>
        <v/>
      </c>
      <c r="K40" s="89" t="str">
        <f>+IFERROR(INDEX('Ofertas insignia'!$B$14:$Y$50,MATCH('SAIB Local'!$B40,'Ofertas insignia'!$B$14:$B$50,0),MATCH('SAIB Local'!$K$16,'Ofertas insignia'!$B$13:$Y$13,0)),"")</f>
        <v/>
      </c>
      <c r="L40" s="89" t="str">
        <f>+IFERROR(INDEX('Ofertas insignia'!$B$14:$Y$50,MATCH('SAIB Local'!$B40,'Ofertas insignia'!$B$14:$B$50,0),MATCH('SAIB Local'!$L$16,'Ofertas insignia'!$B$13:$Y$13,0)),"")</f>
        <v/>
      </c>
      <c r="M40" s="71" t="str">
        <f t="shared" si="0"/>
        <v>SAIB Local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Resultados'!$A$8:$L$705,MATCH('SAIB Local'!$M41,'Consolidado Resultados'!$L$8:$L$705,0),3)=0,"",INDEX('Consolidado Resultados'!$A$8:$L$705,MATCH('SAIB Local'!$M41,'Consolidado Resultados'!$L$8:$L$705,0),3))</f>
        <v/>
      </c>
      <c r="D41" s="4" t="str">
        <f>IF(INDEX('Consolidado Resultados'!$A$8:$L$705,MATCH('SAIB Local'!$M41,'Consolidado Resultados'!$L$8:$L$705,0),3)=0,"",INDEX('Consolidado Resultados'!$A$8:$L$705,MATCH('SAIB Local'!$M41,'Consolidado Resultados'!$L$8:$L$705,0),4))</f>
        <v/>
      </c>
      <c r="E41" s="4" t="str">
        <f>IF(INDEX('Consolidado Resultados'!$A$8:$L$705,MATCH('SAIB Local'!$M41,'Consolidado Resultados'!$L$8:$L$705,0),3)=0,"",INDEX('Consolidado Resultados'!$A$8:$L$705,MATCH('SAIB Local'!$M41,'Consolidado Resultados'!$L$8:$L$705,0),5))</f>
        <v/>
      </c>
      <c r="F41" s="4" t="str">
        <f>IF(INDEX('Consolidado Resultados'!$A$8:$L$705,MATCH('SAIB Local'!$M41,'Consolidado Resultados'!$L$8:$L$705,0),3)=0,"",INDEX('Consolidado Resultados'!$A$8:$L$705,MATCH('SAIB Local'!$M41,'Consolidado Resultados'!$L$8:$L$705,0),6))</f>
        <v/>
      </c>
      <c r="G41" s="4" t="str">
        <f>IF(INDEX('Consolidado Resultados'!$A$8:$L$705,MATCH('SAIB Local'!$M41,'Consolidado Resultados'!$L$8:$L$705,0),3)=0,"",INDEX('Consolidado Resultados'!$A$8:$L$705,MATCH('SAIB Local'!$M41,'Consolidado Resultados'!$L$8:$L$705,0),7))</f>
        <v/>
      </c>
      <c r="H41" s="4" t="str">
        <f>IF(INDEX('Consolidado Resultados'!$A$8:$L$705,MATCH('SAIB Local'!$M41,'Consolidado Resultados'!$L$8:$L$705,0),3)=0,"",INDEX('Consolidado Resultados'!$A$8:$L$705,MATCH('SAIB Local'!$M41,'Consolidado Resultados'!$L$8:$L$705,0),8))</f>
        <v/>
      </c>
      <c r="I41" s="41" t="str">
        <f>IF(INDEX('Consolidado Resultados'!$A$8:$L$705,MATCH('SAIB Local'!$M41,'Consolidado Resultados'!$L$8:$L$705,0),3)=0,"",INDEX('Consolidado Resultados'!$A$8:$L$705,MATCH('SAIB Local'!$M41,'Consolidado Resultados'!$L$8:$L$705,0),9))</f>
        <v/>
      </c>
      <c r="J41" s="41" t="str">
        <f>IF(INDEX('Consolidado Resultados'!$A$8:$L$705,MATCH('SAIB Local'!$M41,'Consolidado Resultados'!$L$8:$L$705,0),3)=0,"",INDEX('Consolidado Resultados'!$A$8:$L$705,MATCH('SAIB Local'!$M41,'Consolidado Resultados'!$L$8:$L$705,0),10))</f>
        <v/>
      </c>
      <c r="K41" s="89" t="str">
        <f>+IFERROR(INDEX('Ofertas insignia'!$B$14:$Y$50,MATCH('SAIB Local'!$B41,'Ofertas insignia'!$B$14:$B$50,0),MATCH('SAIB Local'!$K$16,'Ofertas insignia'!$B$13:$Y$13,0)),"")</f>
        <v/>
      </c>
      <c r="L41" s="89" t="str">
        <f>+IFERROR(INDEX('Ofertas insignia'!$B$14:$Y$50,MATCH('SAIB Local'!$B41,'Ofertas insignia'!$B$14:$B$50,0),MATCH('SAIB Local'!$L$16,'Ofertas insignia'!$B$13:$Y$13,0)),"")</f>
        <v/>
      </c>
      <c r="M41" s="71" t="str">
        <f t="shared" si="0"/>
        <v>SAIB Local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Resultados'!$A$8:$L$705,MATCH('SAIB Local'!$M42,'Consolidado Resultados'!$L$8:$L$705,0),3)=0,"",INDEX('Consolidado Resultados'!$A$8:$L$705,MATCH('SAIB Local'!$M42,'Consolidado Resultados'!$L$8:$L$705,0),3))</f>
        <v/>
      </c>
      <c r="D42" s="4" t="str">
        <f>IF(INDEX('Consolidado Resultados'!$A$8:$L$705,MATCH('SAIB Local'!$M42,'Consolidado Resultados'!$L$8:$L$705,0),3)=0,"",INDEX('Consolidado Resultados'!$A$8:$L$705,MATCH('SAIB Local'!$M42,'Consolidado Resultados'!$L$8:$L$705,0),4))</f>
        <v/>
      </c>
      <c r="E42" s="4" t="str">
        <f>IF(INDEX('Consolidado Resultados'!$A$8:$L$705,MATCH('SAIB Local'!$M42,'Consolidado Resultados'!$L$8:$L$705,0),3)=0,"",INDEX('Consolidado Resultados'!$A$8:$L$705,MATCH('SAIB Local'!$M42,'Consolidado Resultados'!$L$8:$L$705,0),5))</f>
        <v/>
      </c>
      <c r="F42" s="4" t="str">
        <f>IF(INDEX('Consolidado Resultados'!$A$8:$L$705,MATCH('SAIB Local'!$M42,'Consolidado Resultados'!$L$8:$L$705,0),3)=0,"",INDEX('Consolidado Resultados'!$A$8:$L$705,MATCH('SAIB Local'!$M42,'Consolidado Resultados'!$L$8:$L$705,0),6))</f>
        <v/>
      </c>
      <c r="G42" s="4" t="str">
        <f>IF(INDEX('Consolidado Resultados'!$A$8:$L$705,MATCH('SAIB Local'!$M42,'Consolidado Resultados'!$L$8:$L$705,0),3)=0,"",INDEX('Consolidado Resultados'!$A$8:$L$705,MATCH('SAIB Local'!$M42,'Consolidado Resultados'!$L$8:$L$705,0),7))</f>
        <v/>
      </c>
      <c r="H42" s="4" t="str">
        <f>IF(INDEX('Consolidado Resultados'!$A$8:$L$705,MATCH('SAIB Local'!$M42,'Consolidado Resultados'!$L$8:$L$705,0),3)=0,"",INDEX('Consolidado Resultados'!$A$8:$L$705,MATCH('SAIB Local'!$M42,'Consolidado Resultados'!$L$8:$L$705,0),8))</f>
        <v/>
      </c>
      <c r="I42" s="41" t="str">
        <f>IF(INDEX('Consolidado Resultados'!$A$8:$L$705,MATCH('SAIB Local'!$M42,'Consolidado Resultados'!$L$8:$L$705,0),3)=0,"",INDEX('Consolidado Resultados'!$A$8:$L$705,MATCH('SAIB Local'!$M42,'Consolidado Resultados'!$L$8:$L$705,0),9))</f>
        <v/>
      </c>
      <c r="J42" s="41" t="str">
        <f>IF(INDEX('Consolidado Resultados'!$A$8:$L$705,MATCH('SAIB Local'!$M42,'Consolidado Resultados'!$L$8:$L$705,0),3)=0,"",INDEX('Consolidado Resultados'!$A$8:$L$705,MATCH('SAIB Local'!$M42,'Consolidado Resultados'!$L$8:$L$705,0),10))</f>
        <v/>
      </c>
      <c r="K42" s="89" t="str">
        <f>+IFERROR(INDEX('Ofertas insignia'!$B$14:$Y$50,MATCH('SAIB Local'!$B42,'Ofertas insignia'!$B$14:$B$50,0),MATCH('SAIB Local'!$K$16,'Ofertas insignia'!$B$13:$Y$13,0)),"")</f>
        <v/>
      </c>
      <c r="L42" s="89" t="str">
        <f>+IFERROR(INDEX('Ofertas insignia'!$B$14:$Y$50,MATCH('SAIB Local'!$B42,'Ofertas insignia'!$B$14:$B$50,0),MATCH('SAIB Local'!$L$16,'Ofertas insignia'!$B$13:$Y$13,0)),"")</f>
        <v/>
      </c>
      <c r="M42" s="71" t="str">
        <f t="shared" si="0"/>
        <v>SAIB Local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Resultados'!$A$8:$L$705,MATCH('SAIB Local'!$M43,'Consolidado Resultados'!$L$8:$L$705,0),3)=0,"",INDEX('Consolidado Resultados'!$A$8:$L$705,MATCH('SAIB Local'!$M43,'Consolidado Resultados'!$L$8:$L$705,0),3))</f>
        <v/>
      </c>
      <c r="D43" s="4" t="str">
        <f>IF(INDEX('Consolidado Resultados'!$A$8:$L$705,MATCH('SAIB Local'!$M43,'Consolidado Resultados'!$L$8:$L$705,0),3)=0,"",INDEX('Consolidado Resultados'!$A$8:$L$705,MATCH('SAIB Local'!$M43,'Consolidado Resultados'!$L$8:$L$705,0),4))</f>
        <v/>
      </c>
      <c r="E43" s="4" t="str">
        <f>IF(INDEX('Consolidado Resultados'!$A$8:$L$705,MATCH('SAIB Local'!$M43,'Consolidado Resultados'!$L$8:$L$705,0),3)=0,"",INDEX('Consolidado Resultados'!$A$8:$L$705,MATCH('SAIB Local'!$M43,'Consolidado Resultados'!$L$8:$L$705,0),5))</f>
        <v/>
      </c>
      <c r="F43" s="4" t="str">
        <f>IF(INDEX('Consolidado Resultados'!$A$8:$L$705,MATCH('SAIB Local'!$M43,'Consolidado Resultados'!$L$8:$L$705,0),3)=0,"",INDEX('Consolidado Resultados'!$A$8:$L$705,MATCH('SAIB Local'!$M43,'Consolidado Resultados'!$L$8:$L$705,0),6))</f>
        <v/>
      </c>
      <c r="G43" s="4" t="str">
        <f>IF(INDEX('Consolidado Resultados'!$A$8:$L$705,MATCH('SAIB Local'!$M43,'Consolidado Resultados'!$L$8:$L$705,0),3)=0,"",INDEX('Consolidado Resultados'!$A$8:$L$705,MATCH('SAIB Local'!$M43,'Consolidado Resultados'!$L$8:$L$705,0),7))</f>
        <v/>
      </c>
      <c r="H43" s="4" t="str">
        <f>IF(INDEX('Consolidado Resultados'!$A$8:$L$705,MATCH('SAIB Local'!$M43,'Consolidado Resultados'!$L$8:$L$705,0),3)=0,"",INDEX('Consolidado Resultados'!$A$8:$L$705,MATCH('SAIB Local'!$M43,'Consolidado Resultados'!$L$8:$L$705,0),8))</f>
        <v/>
      </c>
      <c r="I43" s="41" t="str">
        <f>IF(INDEX('Consolidado Resultados'!$A$8:$L$705,MATCH('SAIB Local'!$M43,'Consolidado Resultados'!$L$8:$L$705,0),3)=0,"",INDEX('Consolidado Resultados'!$A$8:$L$705,MATCH('SAIB Local'!$M43,'Consolidado Resultados'!$L$8:$L$705,0),9))</f>
        <v/>
      </c>
      <c r="J43" s="41" t="str">
        <f>IF(INDEX('Consolidado Resultados'!$A$8:$L$705,MATCH('SAIB Local'!$M43,'Consolidado Resultados'!$L$8:$L$705,0),3)=0,"",INDEX('Consolidado Resultados'!$A$8:$L$705,MATCH('SAIB Local'!$M43,'Consolidado Resultados'!$L$8:$L$705,0),10))</f>
        <v/>
      </c>
      <c r="K43" s="89" t="str">
        <f>+IFERROR(INDEX('Ofertas insignia'!$B$14:$Y$50,MATCH('SAIB Local'!$B43,'Ofertas insignia'!$B$14:$B$50,0),MATCH('SAIB Local'!$K$16,'Ofertas insignia'!$B$13:$Y$13,0)),"")</f>
        <v/>
      </c>
      <c r="L43" s="89" t="str">
        <f>+IFERROR(INDEX('Ofertas insignia'!$B$14:$Y$50,MATCH('SAIB Local'!$B43,'Ofertas insignia'!$B$14:$B$50,0),MATCH('SAIB Local'!$L$16,'Ofertas insignia'!$B$13:$Y$13,0)),"")</f>
        <v/>
      </c>
      <c r="M43" s="71" t="str">
        <f t="shared" si="0"/>
        <v>SAIB Local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Resultados'!$A$8:$L$705,MATCH('SAIB Local'!$M44,'Consolidado Resultados'!$L$8:$L$705,0),3)=0,"",INDEX('Consolidado Resultados'!$A$8:$L$705,MATCH('SAIB Local'!$M44,'Consolidado Resultados'!$L$8:$L$705,0),3))</f>
        <v/>
      </c>
      <c r="D44" s="4" t="str">
        <f>IF(INDEX('Consolidado Resultados'!$A$8:$L$705,MATCH('SAIB Local'!$M44,'Consolidado Resultados'!$L$8:$L$705,0),3)=0,"",INDEX('Consolidado Resultados'!$A$8:$L$705,MATCH('SAIB Local'!$M44,'Consolidado Resultados'!$L$8:$L$705,0),4))</f>
        <v/>
      </c>
      <c r="E44" s="4" t="str">
        <f>IF(INDEX('Consolidado Resultados'!$A$8:$L$705,MATCH('SAIB Local'!$M44,'Consolidado Resultados'!$L$8:$L$705,0),3)=0,"",INDEX('Consolidado Resultados'!$A$8:$L$705,MATCH('SAIB Local'!$M44,'Consolidado Resultados'!$L$8:$L$705,0),5))</f>
        <v/>
      </c>
      <c r="F44" s="4" t="str">
        <f>IF(INDEX('Consolidado Resultados'!$A$8:$L$705,MATCH('SAIB Local'!$M44,'Consolidado Resultados'!$L$8:$L$705,0),3)=0,"",INDEX('Consolidado Resultados'!$A$8:$L$705,MATCH('SAIB Local'!$M44,'Consolidado Resultados'!$L$8:$L$705,0),6))</f>
        <v/>
      </c>
      <c r="G44" s="4" t="str">
        <f>IF(INDEX('Consolidado Resultados'!$A$8:$L$705,MATCH('SAIB Local'!$M44,'Consolidado Resultados'!$L$8:$L$705,0),3)=0,"",INDEX('Consolidado Resultados'!$A$8:$L$705,MATCH('SAIB Local'!$M44,'Consolidado Resultados'!$L$8:$L$705,0),7))</f>
        <v/>
      </c>
      <c r="H44" s="4" t="str">
        <f>IF(INDEX('Consolidado Resultados'!$A$8:$L$705,MATCH('SAIB Local'!$M44,'Consolidado Resultados'!$L$8:$L$705,0),3)=0,"",INDEX('Consolidado Resultados'!$A$8:$L$705,MATCH('SAIB Local'!$M44,'Consolidado Resultados'!$L$8:$L$705,0),8))</f>
        <v/>
      </c>
      <c r="I44" s="41" t="str">
        <f>IF(INDEX('Consolidado Resultados'!$A$8:$L$705,MATCH('SAIB Local'!$M44,'Consolidado Resultados'!$L$8:$L$705,0),3)=0,"",INDEX('Consolidado Resultados'!$A$8:$L$705,MATCH('SAIB Local'!$M44,'Consolidado Resultados'!$L$8:$L$705,0),9))</f>
        <v/>
      </c>
      <c r="J44" s="41" t="str">
        <f>IF(INDEX('Consolidado Resultados'!$A$8:$L$705,MATCH('SAIB Local'!$M44,'Consolidado Resultados'!$L$8:$L$705,0),3)=0,"",INDEX('Consolidado Resultados'!$A$8:$L$705,MATCH('SAIB Local'!$M44,'Consolidado Resultados'!$L$8:$L$705,0),10))</f>
        <v/>
      </c>
      <c r="K44" s="89" t="str">
        <f>+IFERROR(INDEX('Ofertas insignia'!$B$14:$Y$50,MATCH('SAIB Local'!$B44,'Ofertas insignia'!$B$14:$B$50,0),MATCH('SAIB Local'!$K$16,'Ofertas insignia'!$B$13:$Y$13,0)),"")</f>
        <v/>
      </c>
      <c r="L44" s="89" t="str">
        <f>+IFERROR(INDEX('Ofertas insignia'!$B$14:$Y$50,MATCH('SAIB Local'!$B44,'Ofertas insignia'!$B$14:$B$50,0),MATCH('SAIB Local'!$L$16,'Ofertas insignia'!$B$13:$Y$13,0)),"")</f>
        <v/>
      </c>
      <c r="M44" s="71" t="str">
        <f t="shared" si="0"/>
        <v>SAIB Local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Resultados'!$A$8:$L$705,MATCH('SAIB Local'!$M45,'Consolidado Resultados'!$L$8:$L$705,0),3)=0,"",INDEX('Consolidado Resultados'!$A$8:$L$705,MATCH('SAIB Local'!$M45,'Consolidado Resultados'!$L$8:$L$705,0),3))</f>
        <v/>
      </c>
      <c r="D45" s="4" t="str">
        <f>IF(INDEX('Consolidado Resultados'!$A$8:$L$705,MATCH('SAIB Local'!$M45,'Consolidado Resultados'!$L$8:$L$705,0),3)=0,"",INDEX('Consolidado Resultados'!$A$8:$L$705,MATCH('SAIB Local'!$M45,'Consolidado Resultados'!$L$8:$L$705,0),4))</f>
        <v/>
      </c>
      <c r="E45" s="4" t="str">
        <f>IF(INDEX('Consolidado Resultados'!$A$8:$L$705,MATCH('SAIB Local'!$M45,'Consolidado Resultados'!$L$8:$L$705,0),3)=0,"",INDEX('Consolidado Resultados'!$A$8:$L$705,MATCH('SAIB Local'!$M45,'Consolidado Resultados'!$L$8:$L$705,0),5))</f>
        <v/>
      </c>
      <c r="F45" s="4" t="str">
        <f>IF(INDEX('Consolidado Resultados'!$A$8:$L$705,MATCH('SAIB Local'!$M45,'Consolidado Resultados'!$L$8:$L$705,0),3)=0,"",INDEX('Consolidado Resultados'!$A$8:$L$705,MATCH('SAIB Local'!$M45,'Consolidado Resultados'!$L$8:$L$705,0),6))</f>
        <v/>
      </c>
      <c r="G45" s="4" t="str">
        <f>IF(INDEX('Consolidado Resultados'!$A$8:$L$705,MATCH('SAIB Local'!$M45,'Consolidado Resultados'!$L$8:$L$705,0),3)=0,"",INDEX('Consolidado Resultados'!$A$8:$L$705,MATCH('SAIB Local'!$M45,'Consolidado Resultados'!$L$8:$L$705,0),7))</f>
        <v/>
      </c>
      <c r="H45" s="4" t="str">
        <f>IF(INDEX('Consolidado Resultados'!$A$8:$L$705,MATCH('SAIB Local'!$M45,'Consolidado Resultados'!$L$8:$L$705,0),3)=0,"",INDEX('Consolidado Resultados'!$A$8:$L$705,MATCH('SAIB Local'!$M45,'Consolidado Resultados'!$L$8:$L$705,0),8))</f>
        <v/>
      </c>
      <c r="I45" s="41" t="str">
        <f>IF(INDEX('Consolidado Resultados'!$A$8:$L$705,MATCH('SAIB Local'!$M45,'Consolidado Resultados'!$L$8:$L$705,0),3)=0,"",INDEX('Consolidado Resultados'!$A$8:$L$705,MATCH('SAIB Local'!$M45,'Consolidado Resultados'!$L$8:$L$705,0),9))</f>
        <v/>
      </c>
      <c r="J45" s="41" t="str">
        <f>IF(INDEX('Consolidado Resultados'!$A$8:$L$705,MATCH('SAIB Local'!$M45,'Consolidado Resultados'!$L$8:$L$705,0),3)=0,"",INDEX('Consolidado Resultados'!$A$8:$L$705,MATCH('SAIB Local'!$M45,'Consolidado Resultados'!$L$8:$L$705,0),10))</f>
        <v/>
      </c>
      <c r="K45" s="89" t="str">
        <f>+IFERROR(INDEX('Ofertas insignia'!$B$14:$Y$50,MATCH('SAIB Local'!$B45,'Ofertas insignia'!$B$14:$B$50,0),MATCH('SAIB Local'!$K$16,'Ofertas insignia'!$B$13:$Y$13,0)),"")</f>
        <v/>
      </c>
      <c r="L45" s="89" t="str">
        <f>+IFERROR(INDEX('Ofertas insignia'!$B$14:$Y$50,MATCH('SAIB Local'!$B45,'Ofertas insignia'!$B$14:$B$50,0),MATCH('SAIB Local'!$L$16,'Ofertas insignia'!$B$13:$Y$13,0)),"")</f>
        <v/>
      </c>
      <c r="M45" s="71" t="str">
        <f t="shared" si="0"/>
        <v>SAIB Local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Resultados'!$A$8:$L$705,MATCH('SAIB Local'!$M46,'Consolidado Resultados'!$L$8:$L$705,0),3)=0,"",INDEX('Consolidado Resultados'!$A$8:$L$705,MATCH('SAIB Local'!$M46,'Consolidado Resultados'!$L$8:$L$705,0),3))</f>
        <v/>
      </c>
      <c r="D46" s="4" t="str">
        <f>IF(INDEX('Consolidado Resultados'!$A$8:$L$705,MATCH('SAIB Local'!$M46,'Consolidado Resultados'!$L$8:$L$705,0),3)=0,"",INDEX('Consolidado Resultados'!$A$8:$L$705,MATCH('SAIB Local'!$M46,'Consolidado Resultados'!$L$8:$L$705,0),4))</f>
        <v/>
      </c>
      <c r="E46" s="4" t="str">
        <f>IF(INDEX('Consolidado Resultados'!$A$8:$L$705,MATCH('SAIB Local'!$M46,'Consolidado Resultados'!$L$8:$L$705,0),3)=0,"",INDEX('Consolidado Resultados'!$A$8:$L$705,MATCH('SAIB Local'!$M46,'Consolidado Resultados'!$L$8:$L$705,0),5))</f>
        <v/>
      </c>
      <c r="F46" s="4" t="str">
        <f>IF(INDEX('Consolidado Resultados'!$A$8:$L$705,MATCH('SAIB Local'!$M46,'Consolidado Resultados'!$L$8:$L$705,0),3)=0,"",INDEX('Consolidado Resultados'!$A$8:$L$705,MATCH('SAIB Local'!$M46,'Consolidado Resultados'!$L$8:$L$705,0),6))</f>
        <v/>
      </c>
      <c r="G46" s="4" t="str">
        <f>IF(INDEX('Consolidado Resultados'!$A$8:$L$705,MATCH('SAIB Local'!$M46,'Consolidado Resultados'!$L$8:$L$705,0),3)=0,"",INDEX('Consolidado Resultados'!$A$8:$L$705,MATCH('SAIB Local'!$M46,'Consolidado Resultados'!$L$8:$L$705,0),7))</f>
        <v/>
      </c>
      <c r="H46" s="4" t="str">
        <f>IF(INDEX('Consolidado Resultados'!$A$8:$L$705,MATCH('SAIB Local'!$M46,'Consolidado Resultados'!$L$8:$L$705,0),3)=0,"",INDEX('Consolidado Resultados'!$A$8:$L$705,MATCH('SAIB Local'!$M46,'Consolidado Resultados'!$L$8:$L$705,0),8))</f>
        <v/>
      </c>
      <c r="I46" s="41" t="str">
        <f>IF(INDEX('Consolidado Resultados'!$A$8:$L$705,MATCH('SAIB Local'!$M46,'Consolidado Resultados'!$L$8:$L$705,0),3)=0,"",INDEX('Consolidado Resultados'!$A$8:$L$705,MATCH('SAIB Local'!$M46,'Consolidado Resultados'!$L$8:$L$705,0),9))</f>
        <v/>
      </c>
      <c r="J46" s="41" t="str">
        <f>IF(INDEX('Consolidado Resultados'!$A$8:$L$705,MATCH('SAIB Local'!$M46,'Consolidado Resultados'!$L$8:$L$705,0),3)=0,"",INDEX('Consolidado Resultados'!$A$8:$L$705,MATCH('SAIB Local'!$M46,'Consolidado Resultados'!$L$8:$L$705,0),10))</f>
        <v/>
      </c>
      <c r="K46" s="89" t="str">
        <f>+IFERROR(INDEX('Ofertas insignia'!$B$14:$Y$50,MATCH('SAIB Local'!$B46,'Ofertas insignia'!$B$14:$B$50,0),MATCH('SAIB Local'!$K$16,'Ofertas insignia'!$B$13:$Y$13,0)),"")</f>
        <v/>
      </c>
      <c r="L46" s="89" t="str">
        <f>+IFERROR(INDEX('Ofertas insignia'!$B$14:$Y$50,MATCH('SAIB Local'!$B46,'Ofertas insignia'!$B$14:$B$50,0),MATCH('SAIB Local'!$L$16,'Ofertas insignia'!$B$13:$Y$13,0)),"")</f>
        <v/>
      </c>
      <c r="M46" s="71" t="str">
        <f t="shared" si="0"/>
        <v>SAIB Local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Resultados'!$A$8:$L$705,MATCH('SAIB Local'!$M47,'Consolidado Resultados'!$L$8:$L$705,0),3)=0,"",INDEX('Consolidado Resultados'!$A$8:$L$705,MATCH('SAIB Local'!$M47,'Consolidado Resultados'!$L$8:$L$705,0),3))</f>
        <v/>
      </c>
      <c r="D47" s="4" t="str">
        <f>IF(INDEX('Consolidado Resultados'!$A$8:$L$705,MATCH('SAIB Local'!$M47,'Consolidado Resultados'!$L$8:$L$705,0),3)=0,"",INDEX('Consolidado Resultados'!$A$8:$L$705,MATCH('SAIB Local'!$M47,'Consolidado Resultados'!$L$8:$L$705,0),4))</f>
        <v/>
      </c>
      <c r="E47" s="4" t="str">
        <f>IF(INDEX('Consolidado Resultados'!$A$8:$L$705,MATCH('SAIB Local'!$M47,'Consolidado Resultados'!$L$8:$L$705,0),3)=0,"",INDEX('Consolidado Resultados'!$A$8:$L$705,MATCH('SAIB Local'!$M47,'Consolidado Resultados'!$L$8:$L$705,0),5))</f>
        <v/>
      </c>
      <c r="F47" s="4" t="str">
        <f>IF(INDEX('Consolidado Resultados'!$A$8:$L$705,MATCH('SAIB Local'!$M47,'Consolidado Resultados'!$L$8:$L$705,0),3)=0,"",INDEX('Consolidado Resultados'!$A$8:$L$705,MATCH('SAIB Local'!$M47,'Consolidado Resultados'!$L$8:$L$705,0),6))</f>
        <v/>
      </c>
      <c r="G47" s="4" t="str">
        <f>IF(INDEX('Consolidado Resultados'!$A$8:$L$705,MATCH('SAIB Local'!$M47,'Consolidado Resultados'!$L$8:$L$705,0),3)=0,"",INDEX('Consolidado Resultados'!$A$8:$L$705,MATCH('SAIB Local'!$M47,'Consolidado Resultados'!$L$8:$L$705,0),7))</f>
        <v/>
      </c>
      <c r="H47" s="4" t="str">
        <f>IF(INDEX('Consolidado Resultados'!$A$8:$L$705,MATCH('SAIB Local'!$M47,'Consolidado Resultados'!$L$8:$L$705,0),3)=0,"",INDEX('Consolidado Resultados'!$A$8:$L$705,MATCH('SAIB Local'!$M47,'Consolidado Resultados'!$L$8:$L$705,0),8))</f>
        <v/>
      </c>
      <c r="I47" s="41" t="str">
        <f>IF(INDEX('Consolidado Resultados'!$A$8:$L$705,MATCH('SAIB Local'!$M47,'Consolidado Resultados'!$L$8:$L$705,0),3)=0,"",INDEX('Consolidado Resultados'!$A$8:$L$705,MATCH('SAIB Local'!$M47,'Consolidado Resultados'!$L$8:$L$705,0),9))</f>
        <v/>
      </c>
      <c r="J47" s="41" t="str">
        <f>IF(INDEX('Consolidado Resultados'!$A$8:$L$705,MATCH('SAIB Local'!$M47,'Consolidado Resultados'!$L$8:$L$705,0),3)=0,"",INDEX('Consolidado Resultados'!$A$8:$L$705,MATCH('SAIB Local'!$M47,'Consolidado Resultados'!$L$8:$L$705,0),10))</f>
        <v/>
      </c>
      <c r="K47" s="89" t="str">
        <f>+IFERROR(INDEX('Ofertas insignia'!$B$14:$Y$50,MATCH('SAIB Local'!$B47,'Ofertas insignia'!$B$14:$B$50,0),MATCH('SAIB Local'!$K$16,'Ofertas insignia'!$B$13:$Y$13,0)),"")</f>
        <v/>
      </c>
      <c r="L47" s="89" t="str">
        <f>+IFERROR(INDEX('Ofertas insignia'!$B$14:$Y$50,MATCH('SAIB Local'!$B47,'Ofertas insignia'!$B$14:$B$50,0),MATCH('SAIB Local'!$L$16,'Ofertas insignia'!$B$13:$Y$13,0)),"")</f>
        <v/>
      </c>
      <c r="M47" s="71" t="str">
        <f t="shared" si="0"/>
        <v>SAIB Local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Resultados'!$A$8:$L$705,MATCH('SAIB Local'!$M48,'Consolidado Resultados'!$L$8:$L$705,0),3)=0,"",INDEX('Consolidado Resultados'!$A$8:$L$705,MATCH('SAIB Local'!$M48,'Consolidado Resultados'!$L$8:$L$705,0),3))</f>
        <v/>
      </c>
      <c r="D48" s="4" t="str">
        <f>IF(INDEX('Consolidado Resultados'!$A$8:$L$705,MATCH('SAIB Local'!$M48,'Consolidado Resultados'!$L$8:$L$705,0),3)=0,"",INDEX('Consolidado Resultados'!$A$8:$L$705,MATCH('SAIB Local'!$M48,'Consolidado Resultados'!$L$8:$L$705,0),4))</f>
        <v/>
      </c>
      <c r="E48" s="4" t="str">
        <f>IF(INDEX('Consolidado Resultados'!$A$8:$L$705,MATCH('SAIB Local'!$M48,'Consolidado Resultados'!$L$8:$L$705,0),3)=0,"",INDEX('Consolidado Resultados'!$A$8:$L$705,MATCH('SAIB Local'!$M48,'Consolidado Resultados'!$L$8:$L$705,0),5))</f>
        <v/>
      </c>
      <c r="F48" s="4" t="str">
        <f>IF(INDEX('Consolidado Resultados'!$A$8:$L$705,MATCH('SAIB Local'!$M48,'Consolidado Resultados'!$L$8:$L$705,0),3)=0,"",INDEX('Consolidado Resultados'!$A$8:$L$705,MATCH('SAIB Local'!$M48,'Consolidado Resultados'!$L$8:$L$705,0),6))</f>
        <v/>
      </c>
      <c r="G48" s="4" t="str">
        <f>IF(INDEX('Consolidado Resultados'!$A$8:$L$705,MATCH('SAIB Local'!$M48,'Consolidado Resultados'!$L$8:$L$705,0),3)=0,"",INDEX('Consolidado Resultados'!$A$8:$L$705,MATCH('SAIB Local'!$M48,'Consolidado Resultados'!$L$8:$L$705,0),7))</f>
        <v/>
      </c>
      <c r="H48" s="4" t="str">
        <f>IF(INDEX('Consolidado Resultados'!$A$8:$L$705,MATCH('SAIB Local'!$M48,'Consolidado Resultados'!$L$8:$L$705,0),3)=0,"",INDEX('Consolidado Resultados'!$A$8:$L$705,MATCH('SAIB Local'!$M48,'Consolidado Resultados'!$L$8:$L$705,0),8))</f>
        <v/>
      </c>
      <c r="I48" s="41" t="str">
        <f>IF(INDEX('Consolidado Resultados'!$A$8:$L$705,MATCH('SAIB Local'!$M48,'Consolidado Resultados'!$L$8:$L$705,0),3)=0,"",INDEX('Consolidado Resultados'!$A$8:$L$705,MATCH('SAIB Local'!$M48,'Consolidado Resultados'!$L$8:$L$705,0),9))</f>
        <v/>
      </c>
      <c r="J48" s="41" t="str">
        <f>IF(INDEX('Consolidado Resultados'!$A$8:$L$705,MATCH('SAIB Local'!$M48,'Consolidado Resultados'!$L$8:$L$705,0),3)=0,"",INDEX('Consolidado Resultados'!$A$8:$L$705,MATCH('SAIB Local'!$M48,'Consolidado Resultados'!$L$8:$L$705,0),10))</f>
        <v/>
      </c>
      <c r="K48" s="89" t="str">
        <f>+IFERROR(INDEX('Ofertas insignia'!$B$14:$Y$50,MATCH('SAIB Local'!$B48,'Ofertas insignia'!$B$14:$B$50,0),MATCH('SAIB Local'!$K$16,'Ofertas insignia'!$B$13:$Y$13,0)),"")</f>
        <v/>
      </c>
      <c r="L48" s="89" t="str">
        <f>+IFERROR(INDEX('Ofertas insignia'!$B$14:$Y$50,MATCH('SAIB Local'!$B48,'Ofertas insignia'!$B$14:$B$50,0),MATCH('SAIB Local'!$L$16,'Ofertas insignia'!$B$13:$Y$13,0)),"")</f>
        <v/>
      </c>
      <c r="M48" s="71" t="str">
        <f t="shared" si="0"/>
        <v>SAIB Local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Resultados'!$A$8:$L$705,MATCH('SAIB Local'!$M49,'Consolidado Resultados'!$L$8:$L$705,0),3)=0,"",INDEX('Consolidado Resultados'!$A$8:$L$705,MATCH('SAIB Local'!$M49,'Consolidado Resultados'!$L$8:$L$705,0),3))</f>
        <v/>
      </c>
      <c r="D49" s="4" t="str">
        <f>IF(INDEX('Consolidado Resultados'!$A$8:$L$705,MATCH('SAIB Local'!$M49,'Consolidado Resultados'!$L$8:$L$705,0),3)=0,"",INDEX('Consolidado Resultados'!$A$8:$L$705,MATCH('SAIB Local'!$M49,'Consolidado Resultados'!$L$8:$L$705,0),4))</f>
        <v/>
      </c>
      <c r="E49" s="4" t="str">
        <f>IF(INDEX('Consolidado Resultados'!$A$8:$L$705,MATCH('SAIB Local'!$M49,'Consolidado Resultados'!$L$8:$L$705,0),3)=0,"",INDEX('Consolidado Resultados'!$A$8:$L$705,MATCH('SAIB Local'!$M49,'Consolidado Resultados'!$L$8:$L$705,0),5))</f>
        <v/>
      </c>
      <c r="F49" s="4" t="str">
        <f>IF(INDEX('Consolidado Resultados'!$A$8:$L$705,MATCH('SAIB Local'!$M49,'Consolidado Resultados'!$L$8:$L$705,0),3)=0,"",INDEX('Consolidado Resultados'!$A$8:$L$705,MATCH('SAIB Local'!$M49,'Consolidado Resultados'!$L$8:$L$705,0),6))</f>
        <v/>
      </c>
      <c r="G49" s="4" t="str">
        <f>IF(INDEX('Consolidado Resultados'!$A$8:$L$705,MATCH('SAIB Local'!$M49,'Consolidado Resultados'!$L$8:$L$705,0),3)=0,"",INDEX('Consolidado Resultados'!$A$8:$L$705,MATCH('SAIB Local'!$M49,'Consolidado Resultados'!$L$8:$L$705,0),7))</f>
        <v/>
      </c>
      <c r="H49" s="4" t="str">
        <f>IF(INDEX('Consolidado Resultados'!$A$8:$L$705,MATCH('SAIB Local'!$M49,'Consolidado Resultados'!$L$8:$L$705,0),3)=0,"",INDEX('Consolidado Resultados'!$A$8:$L$705,MATCH('SAIB Local'!$M49,'Consolidado Resultados'!$L$8:$L$705,0),8))</f>
        <v/>
      </c>
      <c r="I49" s="41" t="str">
        <f>IF(INDEX('Consolidado Resultados'!$A$8:$L$705,MATCH('SAIB Local'!$M49,'Consolidado Resultados'!$L$8:$L$705,0),3)=0,"",INDEX('Consolidado Resultados'!$A$8:$L$705,MATCH('SAIB Local'!$M49,'Consolidado Resultados'!$L$8:$L$705,0),9))</f>
        <v/>
      </c>
      <c r="J49" s="41" t="str">
        <f>IF(INDEX('Consolidado Resultados'!$A$8:$L$705,MATCH('SAIB Local'!$M49,'Consolidado Resultados'!$L$8:$L$705,0),3)=0,"",INDEX('Consolidado Resultados'!$A$8:$L$705,MATCH('SAIB Local'!$M49,'Consolidado Resultados'!$L$8:$L$705,0),10))</f>
        <v/>
      </c>
      <c r="K49" s="89" t="str">
        <f>+IFERROR(INDEX('Ofertas insignia'!$B$14:$Y$50,MATCH('SAIB Local'!$B49,'Ofertas insignia'!$B$14:$B$50,0),MATCH('SAIB Local'!$K$16,'Ofertas insignia'!$B$13:$Y$13,0)),"")</f>
        <v/>
      </c>
      <c r="L49" s="89" t="str">
        <f>+IFERROR(INDEX('Ofertas insignia'!$B$14:$Y$50,MATCH('SAIB Local'!$B49,'Ofertas insignia'!$B$14:$B$50,0),MATCH('SAIB Local'!$L$16,'Ofertas insignia'!$B$13:$Y$13,0)),"")</f>
        <v/>
      </c>
      <c r="M49" s="71" t="str">
        <f t="shared" si="0"/>
        <v>SAIB Local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Resultados'!$A$8:$L$705,MATCH('SAIB Local'!$M50,'Consolidado Resultados'!$L$8:$L$705,0),3)=0,"",INDEX('Consolidado Resultados'!$A$8:$L$705,MATCH('SAIB Local'!$M50,'Consolidado Resultados'!$L$8:$L$705,0),3))</f>
        <v/>
      </c>
      <c r="D50" s="4" t="str">
        <f>IF(INDEX('Consolidado Resultados'!$A$8:$L$705,MATCH('SAIB Local'!$M50,'Consolidado Resultados'!$L$8:$L$705,0),3)=0,"",INDEX('Consolidado Resultados'!$A$8:$L$705,MATCH('SAIB Local'!$M50,'Consolidado Resultados'!$L$8:$L$705,0),4))</f>
        <v/>
      </c>
      <c r="E50" s="4" t="str">
        <f>IF(INDEX('Consolidado Resultados'!$A$8:$L$705,MATCH('SAIB Local'!$M50,'Consolidado Resultados'!$L$8:$L$705,0),3)=0,"",INDEX('Consolidado Resultados'!$A$8:$L$705,MATCH('SAIB Local'!$M50,'Consolidado Resultados'!$L$8:$L$705,0),5))</f>
        <v/>
      </c>
      <c r="F50" s="4" t="str">
        <f>IF(INDEX('Consolidado Resultados'!$A$8:$L$705,MATCH('SAIB Local'!$M50,'Consolidado Resultados'!$L$8:$L$705,0),3)=0,"",INDEX('Consolidado Resultados'!$A$8:$L$705,MATCH('SAIB Local'!$M50,'Consolidado Resultados'!$L$8:$L$705,0),6))</f>
        <v/>
      </c>
      <c r="G50" s="4" t="str">
        <f>IF(INDEX('Consolidado Resultados'!$A$8:$L$705,MATCH('SAIB Local'!$M50,'Consolidado Resultados'!$L$8:$L$705,0),3)=0,"",INDEX('Consolidado Resultados'!$A$8:$L$705,MATCH('SAIB Local'!$M50,'Consolidado Resultados'!$L$8:$L$705,0),7))</f>
        <v/>
      </c>
      <c r="H50" s="4" t="str">
        <f>IF(INDEX('Consolidado Resultados'!$A$8:$L$705,MATCH('SAIB Local'!$M50,'Consolidado Resultados'!$L$8:$L$705,0),3)=0,"",INDEX('Consolidado Resultados'!$A$8:$L$705,MATCH('SAIB Local'!$M50,'Consolidado Resultados'!$L$8:$L$705,0),8))</f>
        <v/>
      </c>
      <c r="I50" s="41" t="str">
        <f>IF(INDEX('Consolidado Resultados'!$A$8:$L$705,MATCH('SAIB Local'!$M50,'Consolidado Resultados'!$L$8:$L$705,0),3)=0,"",INDEX('Consolidado Resultados'!$A$8:$L$705,MATCH('SAIB Local'!$M50,'Consolidado Resultados'!$L$8:$L$705,0),9))</f>
        <v/>
      </c>
      <c r="J50" s="41" t="str">
        <f>IF(INDEX('Consolidado Resultados'!$A$8:$L$705,MATCH('SAIB Local'!$M50,'Consolidado Resultados'!$L$8:$L$705,0),3)=0,"",INDEX('Consolidado Resultados'!$A$8:$L$705,MATCH('SAIB Local'!$M50,'Consolidado Resultados'!$L$8:$L$705,0),10))</f>
        <v/>
      </c>
      <c r="K50" s="89" t="str">
        <f>+IFERROR(INDEX('Ofertas insignia'!$B$14:$Y$50,MATCH('SAIB Local'!$B50,'Ofertas insignia'!$B$14:$B$50,0),MATCH('SAIB Local'!$K$16,'Ofertas insignia'!$B$13:$Y$13,0)),"")</f>
        <v/>
      </c>
      <c r="L50" s="89" t="str">
        <f>+IFERROR(INDEX('Ofertas insignia'!$B$14:$Y$50,MATCH('SAIB Local'!$B50,'Ofertas insignia'!$B$14:$B$50,0),MATCH('SAIB Local'!$L$16,'Ofertas insignia'!$B$13:$Y$13,0)),"")</f>
        <v/>
      </c>
      <c r="M50" s="71" t="str">
        <f t="shared" si="0"/>
        <v>SAIB Local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Resultados'!$A$8:$L$705,MATCH('SAIB Local'!$M51,'Consolidado Resultados'!$L$8:$L$705,0),3)=0,"",INDEX('Consolidado Resultados'!$A$8:$L$705,MATCH('SAIB Local'!$M51,'Consolidado Resultados'!$L$8:$L$705,0),3))</f>
        <v/>
      </c>
      <c r="D51" s="4" t="str">
        <f>IF(INDEX('Consolidado Resultados'!$A$8:$L$705,MATCH('SAIB Local'!$M51,'Consolidado Resultados'!$L$8:$L$705,0),3)=0,"",INDEX('Consolidado Resultados'!$A$8:$L$705,MATCH('SAIB Local'!$M51,'Consolidado Resultados'!$L$8:$L$705,0),4))</f>
        <v/>
      </c>
      <c r="E51" s="4" t="str">
        <f>IF(INDEX('Consolidado Resultados'!$A$8:$L$705,MATCH('SAIB Local'!$M51,'Consolidado Resultados'!$L$8:$L$705,0),3)=0,"",INDEX('Consolidado Resultados'!$A$8:$L$705,MATCH('SAIB Local'!$M51,'Consolidado Resultados'!$L$8:$L$705,0),5))</f>
        <v/>
      </c>
      <c r="F51" s="4" t="str">
        <f>IF(INDEX('Consolidado Resultados'!$A$8:$L$705,MATCH('SAIB Local'!$M51,'Consolidado Resultados'!$L$8:$L$705,0),3)=0,"",INDEX('Consolidado Resultados'!$A$8:$L$705,MATCH('SAIB Local'!$M51,'Consolidado Resultados'!$L$8:$L$705,0),6))</f>
        <v/>
      </c>
      <c r="G51" s="4" t="str">
        <f>IF(INDEX('Consolidado Resultados'!$A$8:$L$705,MATCH('SAIB Local'!$M51,'Consolidado Resultados'!$L$8:$L$705,0),3)=0,"",INDEX('Consolidado Resultados'!$A$8:$L$705,MATCH('SAIB Local'!$M51,'Consolidado Resultados'!$L$8:$L$705,0),7))</f>
        <v/>
      </c>
      <c r="H51" s="4" t="str">
        <f>IF(INDEX('Consolidado Resultados'!$A$8:$L$705,MATCH('SAIB Local'!$M51,'Consolidado Resultados'!$L$8:$L$705,0),3)=0,"",INDEX('Consolidado Resultados'!$A$8:$L$705,MATCH('SAIB Local'!$M51,'Consolidado Resultados'!$L$8:$L$705,0),8))</f>
        <v/>
      </c>
      <c r="I51" s="41" t="str">
        <f>IF(INDEX('Consolidado Resultados'!$A$8:$L$705,MATCH('SAIB Local'!$M51,'Consolidado Resultados'!$L$8:$L$705,0),3)=0,"",INDEX('Consolidado Resultados'!$A$8:$L$705,MATCH('SAIB Local'!$M51,'Consolidado Resultados'!$L$8:$L$705,0),9))</f>
        <v/>
      </c>
      <c r="J51" s="41" t="str">
        <f>IF(INDEX('Consolidado Resultados'!$A$8:$L$705,MATCH('SAIB Local'!$M51,'Consolidado Resultados'!$L$8:$L$705,0),3)=0,"",INDEX('Consolidado Resultados'!$A$8:$L$705,MATCH('SAIB Local'!$M51,'Consolidado Resultados'!$L$8:$L$705,0),10))</f>
        <v/>
      </c>
      <c r="K51" s="89" t="str">
        <f>+IFERROR(INDEX('Ofertas insignia'!$B$14:$Y$50,MATCH('SAIB Local'!$B51,'Ofertas insignia'!$B$14:$B$50,0),MATCH('SAIB Local'!$K$16,'Ofertas insignia'!$B$13:$Y$13,0)),"")</f>
        <v/>
      </c>
      <c r="L51" s="89" t="str">
        <f>+IFERROR(INDEX('Ofertas insignia'!$B$14:$Y$50,MATCH('SAIB Local'!$B51,'Ofertas insignia'!$B$14:$B$50,0),MATCH('SAIB Local'!$L$16,'Ofertas insignia'!$B$13:$Y$13,0)),"")</f>
        <v/>
      </c>
      <c r="M51" s="71" t="str">
        <f t="shared" si="0"/>
        <v>SAIB Local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Resultados'!$A$8:$L$705,MATCH('SAIB Local'!$M52,'Consolidado Resultados'!$L$8:$L$705,0),3)=0,"",INDEX('Consolidado Resultados'!$A$8:$L$705,MATCH('SAIB Local'!$M52,'Consolidado Resultados'!$L$8:$L$705,0),3))</f>
        <v/>
      </c>
      <c r="D52" s="4" t="str">
        <f>IF(INDEX('Consolidado Resultados'!$A$8:$L$705,MATCH('SAIB Local'!$M52,'Consolidado Resultados'!$L$8:$L$705,0),3)=0,"",INDEX('Consolidado Resultados'!$A$8:$L$705,MATCH('SAIB Local'!$M52,'Consolidado Resultados'!$L$8:$L$705,0),4))</f>
        <v/>
      </c>
      <c r="E52" s="4" t="str">
        <f>IF(INDEX('Consolidado Resultados'!$A$8:$L$705,MATCH('SAIB Local'!$M52,'Consolidado Resultados'!$L$8:$L$705,0),3)=0,"",INDEX('Consolidado Resultados'!$A$8:$L$705,MATCH('SAIB Local'!$M52,'Consolidado Resultados'!$L$8:$L$705,0),5))</f>
        <v/>
      </c>
      <c r="F52" s="4" t="str">
        <f>IF(INDEX('Consolidado Resultados'!$A$8:$L$705,MATCH('SAIB Local'!$M52,'Consolidado Resultados'!$L$8:$L$705,0),3)=0,"",INDEX('Consolidado Resultados'!$A$8:$L$705,MATCH('SAIB Local'!$M52,'Consolidado Resultados'!$L$8:$L$705,0),6))</f>
        <v/>
      </c>
      <c r="G52" s="4" t="str">
        <f>IF(INDEX('Consolidado Resultados'!$A$8:$L$705,MATCH('SAIB Local'!$M52,'Consolidado Resultados'!$L$8:$L$705,0),3)=0,"",INDEX('Consolidado Resultados'!$A$8:$L$705,MATCH('SAIB Local'!$M52,'Consolidado Resultados'!$L$8:$L$705,0),7))</f>
        <v/>
      </c>
      <c r="H52" s="4" t="str">
        <f>IF(INDEX('Consolidado Resultados'!$A$8:$L$705,MATCH('SAIB Local'!$M52,'Consolidado Resultados'!$L$8:$L$705,0),3)=0,"",INDEX('Consolidado Resultados'!$A$8:$L$705,MATCH('SAIB Local'!$M52,'Consolidado Resultados'!$L$8:$L$705,0),8))</f>
        <v/>
      </c>
      <c r="I52" s="41" t="str">
        <f>IF(INDEX('Consolidado Resultados'!$A$8:$L$705,MATCH('SAIB Local'!$M52,'Consolidado Resultados'!$L$8:$L$705,0),3)=0,"",INDEX('Consolidado Resultados'!$A$8:$L$705,MATCH('SAIB Local'!$M52,'Consolidado Resultados'!$L$8:$L$705,0),9))</f>
        <v/>
      </c>
      <c r="J52" s="41" t="str">
        <f>IF(INDEX('Consolidado Resultados'!$A$8:$L$705,MATCH('SAIB Local'!$M52,'Consolidado Resultados'!$L$8:$L$705,0),3)=0,"",INDEX('Consolidado Resultados'!$A$8:$L$705,MATCH('SAIB Local'!$M52,'Consolidado Resultados'!$L$8:$L$705,0),10))</f>
        <v/>
      </c>
      <c r="K52" s="89" t="str">
        <f>+IFERROR(INDEX('Ofertas insignia'!$B$14:$Y$50,MATCH('SAIB Local'!$B52,'Ofertas insignia'!$B$14:$B$50,0),MATCH('SAIB Local'!$K$16,'Ofertas insignia'!$B$13:$Y$13,0)),"")</f>
        <v/>
      </c>
      <c r="L52" s="89" t="str">
        <f>+IFERROR(INDEX('Ofertas insignia'!$B$14:$Y$50,MATCH('SAIB Local'!$B52,'Ofertas insignia'!$B$14:$B$50,0),MATCH('SAIB Local'!$L$16,'Ofertas insignia'!$B$13:$Y$13,0)),"")</f>
        <v/>
      </c>
      <c r="M52" s="71" t="str">
        <f t="shared" si="0"/>
        <v>SAIB Local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Resultados'!$A$8:$L$705,MATCH('SAIB Local'!$M53,'Consolidado Resultados'!$L$8:$L$705,0),3)=0,"",INDEX('Consolidado Resultados'!$A$8:$L$705,MATCH('SAIB Local'!$M53,'Consolidado Resultados'!$L$8:$L$705,0),3))</f>
        <v/>
      </c>
      <c r="D53" s="4" t="str">
        <f>IF(INDEX('Consolidado Resultados'!$A$8:$L$705,MATCH('SAIB Local'!$M53,'Consolidado Resultados'!$L$8:$L$705,0),3)=0,"",INDEX('Consolidado Resultados'!$A$8:$L$705,MATCH('SAIB Local'!$M53,'Consolidado Resultados'!$L$8:$L$705,0),4))</f>
        <v/>
      </c>
      <c r="E53" s="4" t="str">
        <f>IF(INDEX('Consolidado Resultados'!$A$8:$L$705,MATCH('SAIB Local'!$M53,'Consolidado Resultados'!$L$8:$L$705,0),3)=0,"",INDEX('Consolidado Resultados'!$A$8:$L$705,MATCH('SAIB Local'!$M53,'Consolidado Resultados'!$L$8:$L$705,0),5))</f>
        <v/>
      </c>
      <c r="F53" s="4" t="str">
        <f>IF(INDEX('Consolidado Resultados'!$A$8:$L$705,MATCH('SAIB Local'!$M53,'Consolidado Resultados'!$L$8:$L$705,0),3)=0,"",INDEX('Consolidado Resultados'!$A$8:$L$705,MATCH('SAIB Local'!$M53,'Consolidado Resultados'!$L$8:$L$705,0),6))</f>
        <v/>
      </c>
      <c r="G53" s="4" t="str">
        <f>IF(INDEX('Consolidado Resultados'!$A$8:$L$705,MATCH('SAIB Local'!$M53,'Consolidado Resultados'!$L$8:$L$705,0),3)=0,"",INDEX('Consolidado Resultados'!$A$8:$L$705,MATCH('SAIB Local'!$M53,'Consolidado Resultados'!$L$8:$L$705,0),7))</f>
        <v/>
      </c>
      <c r="H53" s="4" t="str">
        <f>IF(INDEX('Consolidado Resultados'!$A$8:$L$705,MATCH('SAIB Local'!$M53,'Consolidado Resultados'!$L$8:$L$705,0),3)=0,"",INDEX('Consolidado Resultados'!$A$8:$L$705,MATCH('SAIB Local'!$M53,'Consolidado Resultados'!$L$8:$L$705,0),8))</f>
        <v/>
      </c>
      <c r="I53" s="41" t="str">
        <f>IF(INDEX('Consolidado Resultados'!$A$8:$L$705,MATCH('SAIB Local'!$M53,'Consolidado Resultados'!$L$8:$L$705,0),3)=0,"",INDEX('Consolidado Resultados'!$A$8:$L$705,MATCH('SAIB Local'!$M53,'Consolidado Resultados'!$L$8:$L$705,0),9))</f>
        <v/>
      </c>
      <c r="J53" s="41" t="str">
        <f>IF(INDEX('Consolidado Resultados'!$A$8:$L$705,MATCH('SAIB Local'!$M53,'Consolidado Resultados'!$L$8:$L$705,0),3)=0,"",INDEX('Consolidado Resultados'!$A$8:$L$705,MATCH('SAIB Local'!$M53,'Consolidado Resultados'!$L$8:$L$705,0),10))</f>
        <v/>
      </c>
      <c r="K53" s="89" t="str">
        <f>+IFERROR(INDEX('Ofertas insignia'!$B$14:$Y$50,MATCH('SAIB Local'!$B53,'Ofertas insignia'!$B$14:$B$50,0),MATCH('SAIB Local'!$K$16,'Ofertas insignia'!$B$13:$Y$13,0)),"")</f>
        <v/>
      </c>
      <c r="L53" s="89" t="str">
        <f>+IFERROR(INDEX('Ofertas insignia'!$B$14:$Y$50,MATCH('SAIB Local'!$B53,'Ofertas insignia'!$B$14:$B$50,0),MATCH('SAIB Local'!$L$16,'Ofertas insignia'!$B$13:$Y$13,0)),"")</f>
        <v/>
      </c>
      <c r="M53" s="71" t="str">
        <f t="shared" si="0"/>
        <v>SAIB Local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Resultados'!$A$8:$L$705,MATCH('SAIB Local'!$M54,'Consolidado Resultados'!$L$8:$L$705,0),3)=0,"",INDEX('Consolidado Resultados'!$A$8:$L$705,MATCH('SAIB Local'!$M54,'Consolidado Resultados'!$L$8:$L$705,0),3))</f>
        <v/>
      </c>
      <c r="D54" s="4" t="str">
        <f>IF(INDEX('Consolidado Resultados'!$A$8:$L$705,MATCH('SAIB Local'!$M54,'Consolidado Resultados'!$L$8:$L$705,0),3)=0,"",INDEX('Consolidado Resultados'!$A$8:$L$705,MATCH('SAIB Local'!$M54,'Consolidado Resultados'!$L$8:$L$705,0),4))</f>
        <v/>
      </c>
      <c r="E54" s="4" t="str">
        <f>IF(INDEX('Consolidado Resultados'!$A$8:$L$705,MATCH('SAIB Local'!$M54,'Consolidado Resultados'!$L$8:$L$705,0),3)=0,"",INDEX('Consolidado Resultados'!$A$8:$L$705,MATCH('SAIB Local'!$M54,'Consolidado Resultados'!$L$8:$L$705,0),5))</f>
        <v/>
      </c>
      <c r="F54" s="4" t="str">
        <f>IF(INDEX('Consolidado Resultados'!$A$8:$L$705,MATCH('SAIB Local'!$M54,'Consolidado Resultados'!$L$8:$L$705,0),3)=0,"",INDEX('Consolidado Resultados'!$A$8:$L$705,MATCH('SAIB Local'!$M54,'Consolidado Resultados'!$L$8:$L$705,0),6))</f>
        <v/>
      </c>
      <c r="G54" s="4" t="str">
        <f>IF(INDEX('Consolidado Resultados'!$A$8:$L$705,MATCH('SAIB Local'!$M54,'Consolidado Resultados'!$L$8:$L$705,0),3)=0,"",INDEX('Consolidado Resultados'!$A$8:$L$705,MATCH('SAIB Local'!$M54,'Consolidado Resultados'!$L$8:$L$705,0),7))</f>
        <v/>
      </c>
      <c r="H54" s="4" t="str">
        <f>IF(INDEX('Consolidado Resultados'!$A$8:$L$705,MATCH('SAIB Local'!$M54,'Consolidado Resultados'!$L$8:$L$705,0),3)=0,"",INDEX('Consolidado Resultados'!$A$8:$L$705,MATCH('SAIB Local'!$M54,'Consolidado Resultados'!$L$8:$L$705,0),8))</f>
        <v/>
      </c>
      <c r="I54" s="41" t="str">
        <f>IF(INDEX('Consolidado Resultados'!$A$8:$L$705,MATCH('SAIB Local'!$M54,'Consolidado Resultados'!$L$8:$L$705,0),3)=0,"",INDEX('Consolidado Resultados'!$A$8:$L$705,MATCH('SAIB Local'!$M54,'Consolidado Resultados'!$L$8:$L$705,0),9))</f>
        <v/>
      </c>
      <c r="J54" s="41" t="str">
        <f>IF(INDEX('Consolidado Resultados'!$A$8:$L$705,MATCH('SAIB Local'!$M54,'Consolidado Resultados'!$L$8:$L$705,0),3)=0,"",INDEX('Consolidado Resultados'!$A$8:$L$705,MATCH('SAIB Local'!$M54,'Consolidado Resultados'!$L$8:$L$705,0),10))</f>
        <v/>
      </c>
      <c r="K54" s="89" t="str">
        <f>+IFERROR(INDEX('Ofertas insignia'!$B$14:$Y$50,MATCH('SAIB Local'!$B54,'Ofertas insignia'!$B$14:$B$50,0),MATCH('SAIB Local'!$K$16,'Ofertas insignia'!$B$13:$Y$13,0)),"")</f>
        <v/>
      </c>
      <c r="L54" s="89" t="str">
        <f>+IFERROR(INDEX('Ofertas insignia'!$B$14:$Y$50,MATCH('SAIB Local'!$B54,'Ofertas insignia'!$B$14:$B$50,0),MATCH('SAIB Local'!$L$16,'Ofertas insignia'!$B$13:$Y$13,0)),"")</f>
        <v/>
      </c>
      <c r="M54" s="71" t="str">
        <f t="shared" si="0"/>
        <v>SAIB Local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Resultados'!$A$8:$L$705,MATCH('SAIB Local'!$M55,'Consolidado Resultados'!$L$8:$L$705,0),3)=0,"",INDEX('Consolidado Resultados'!$A$8:$L$705,MATCH('SAIB Local'!$M55,'Consolidado Resultados'!$L$8:$L$705,0),3))</f>
        <v/>
      </c>
      <c r="D55" s="4" t="str">
        <f>IF(INDEX('Consolidado Resultados'!$A$8:$L$705,MATCH('SAIB Local'!$M55,'Consolidado Resultados'!$L$8:$L$705,0),3)=0,"",INDEX('Consolidado Resultados'!$A$8:$L$705,MATCH('SAIB Local'!$M55,'Consolidado Resultados'!$L$8:$L$705,0),4))</f>
        <v/>
      </c>
      <c r="E55" s="4" t="str">
        <f>IF(INDEX('Consolidado Resultados'!$A$8:$L$705,MATCH('SAIB Local'!$M55,'Consolidado Resultados'!$L$8:$L$705,0),3)=0,"",INDEX('Consolidado Resultados'!$A$8:$L$705,MATCH('SAIB Local'!$M55,'Consolidado Resultados'!$L$8:$L$705,0),5))</f>
        <v/>
      </c>
      <c r="F55" s="4" t="str">
        <f>IF(INDEX('Consolidado Resultados'!$A$8:$L$705,MATCH('SAIB Local'!$M55,'Consolidado Resultados'!$L$8:$L$705,0),3)=0,"",INDEX('Consolidado Resultados'!$A$8:$L$705,MATCH('SAIB Local'!$M55,'Consolidado Resultados'!$L$8:$L$705,0),6))</f>
        <v/>
      </c>
      <c r="G55" s="4" t="str">
        <f>IF(INDEX('Consolidado Resultados'!$A$8:$L$705,MATCH('SAIB Local'!$M55,'Consolidado Resultados'!$L$8:$L$705,0),3)=0,"",INDEX('Consolidado Resultados'!$A$8:$L$705,MATCH('SAIB Local'!$M55,'Consolidado Resultados'!$L$8:$L$705,0),7))</f>
        <v/>
      </c>
      <c r="H55" s="4" t="str">
        <f>IF(INDEX('Consolidado Resultados'!$A$8:$L$705,MATCH('SAIB Local'!$M55,'Consolidado Resultados'!$L$8:$L$705,0),3)=0,"",INDEX('Consolidado Resultados'!$A$8:$L$705,MATCH('SAIB Local'!$M55,'Consolidado Resultados'!$L$8:$L$705,0),8))</f>
        <v/>
      </c>
      <c r="I55" s="41" t="str">
        <f>IF(INDEX('Consolidado Resultados'!$A$8:$L$705,MATCH('SAIB Local'!$M55,'Consolidado Resultados'!$L$8:$L$705,0),3)=0,"",INDEX('Consolidado Resultados'!$A$8:$L$705,MATCH('SAIB Local'!$M55,'Consolidado Resultados'!$L$8:$L$705,0),9))</f>
        <v/>
      </c>
      <c r="J55" s="41" t="str">
        <f>IF(INDEX('Consolidado Resultados'!$A$8:$L$705,MATCH('SAIB Local'!$M55,'Consolidado Resultados'!$L$8:$L$705,0),3)=0,"",INDEX('Consolidado Resultados'!$A$8:$L$705,MATCH('SAIB Local'!$M55,'Consolidado Resultados'!$L$8:$L$705,0),10))</f>
        <v/>
      </c>
      <c r="K55" s="89" t="str">
        <f>+IFERROR(INDEX('Ofertas insignia'!$B$14:$Y$50,MATCH('SAIB Local'!$B55,'Ofertas insignia'!$B$14:$B$50,0),MATCH('SAIB Local'!$K$16,'Ofertas insignia'!$B$13:$Y$13,0)),"")</f>
        <v/>
      </c>
      <c r="L55" s="89" t="str">
        <f>+IFERROR(INDEX('Ofertas insignia'!$B$14:$Y$50,MATCH('SAIB Local'!$B55,'Ofertas insignia'!$B$14:$B$50,0),MATCH('SAIB Local'!$L$16,'Ofertas insignia'!$B$13:$Y$13,0)),"")</f>
        <v/>
      </c>
      <c r="M55" s="71" t="str">
        <f t="shared" si="0"/>
        <v>SAIB Local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Resultados'!$A$8:$L$705,MATCH('SAIB Local'!$M56,'Consolidado Resultados'!$L$8:$L$705,0),3)=0,"",INDEX('Consolidado Resultados'!$A$8:$L$705,MATCH('SAIB Local'!$M56,'Consolidado Resultados'!$L$8:$L$705,0),3))</f>
        <v/>
      </c>
      <c r="D56" s="4" t="str">
        <f>IF(INDEX('Consolidado Resultados'!$A$8:$L$705,MATCH('SAIB Local'!$M56,'Consolidado Resultados'!$L$8:$L$705,0),3)=0,"",INDEX('Consolidado Resultados'!$A$8:$L$705,MATCH('SAIB Local'!$M56,'Consolidado Resultados'!$L$8:$L$705,0),4))</f>
        <v/>
      </c>
      <c r="E56" s="4" t="str">
        <f>IF(INDEX('Consolidado Resultados'!$A$8:$L$705,MATCH('SAIB Local'!$M56,'Consolidado Resultados'!$L$8:$L$705,0),3)=0,"",INDEX('Consolidado Resultados'!$A$8:$L$705,MATCH('SAIB Local'!$M56,'Consolidado Resultados'!$L$8:$L$705,0),5))</f>
        <v/>
      </c>
      <c r="F56" s="4" t="str">
        <f>IF(INDEX('Consolidado Resultados'!$A$8:$L$705,MATCH('SAIB Local'!$M56,'Consolidado Resultados'!$L$8:$L$705,0),3)=0,"",INDEX('Consolidado Resultados'!$A$8:$L$705,MATCH('SAIB Local'!$M56,'Consolidado Resultados'!$L$8:$L$705,0),6))</f>
        <v/>
      </c>
      <c r="G56" s="4" t="str">
        <f>IF(INDEX('Consolidado Resultados'!$A$8:$L$705,MATCH('SAIB Local'!$M56,'Consolidado Resultados'!$L$8:$L$705,0),3)=0,"",INDEX('Consolidado Resultados'!$A$8:$L$705,MATCH('SAIB Local'!$M56,'Consolidado Resultados'!$L$8:$L$705,0),7))</f>
        <v/>
      </c>
      <c r="H56" s="4" t="str">
        <f>IF(INDEX('Consolidado Resultados'!$A$8:$L$705,MATCH('SAIB Local'!$M56,'Consolidado Resultados'!$L$8:$L$705,0),3)=0,"",INDEX('Consolidado Resultados'!$A$8:$L$705,MATCH('SAIB Local'!$M56,'Consolidado Resultados'!$L$8:$L$705,0),8))</f>
        <v/>
      </c>
      <c r="I56" s="41" t="str">
        <f>IF(INDEX('Consolidado Resultados'!$A$8:$L$705,MATCH('SAIB Local'!$M56,'Consolidado Resultados'!$L$8:$L$705,0),3)=0,"",INDEX('Consolidado Resultados'!$A$8:$L$705,MATCH('SAIB Local'!$M56,'Consolidado Resultados'!$L$8:$L$705,0),9))</f>
        <v/>
      </c>
      <c r="J56" s="41" t="str">
        <f>IF(INDEX('Consolidado Resultados'!$A$8:$L$705,MATCH('SAIB Local'!$M56,'Consolidado Resultados'!$L$8:$L$705,0),3)=0,"",INDEX('Consolidado Resultados'!$A$8:$L$705,MATCH('SAIB Local'!$M56,'Consolidado Resultados'!$L$8:$L$705,0),10))</f>
        <v/>
      </c>
      <c r="K56" s="89" t="str">
        <f>+IFERROR(INDEX('Ofertas insignia'!$B$14:$Y$50,MATCH('SAIB Local'!$B56,'Ofertas insignia'!$B$14:$B$50,0),MATCH('SAIB Local'!$K$16,'Ofertas insignia'!$B$13:$Y$13,0)),"")</f>
        <v/>
      </c>
      <c r="L56" s="89" t="str">
        <f>+IFERROR(INDEX('Ofertas insignia'!$B$14:$Y$50,MATCH('SAIB Local'!$B56,'Ofertas insignia'!$B$14:$B$50,0),MATCH('SAIB Local'!$L$16,'Ofertas insignia'!$B$13:$Y$13,0)),"")</f>
        <v/>
      </c>
      <c r="M56" s="71" t="str">
        <f t="shared" si="0"/>
        <v>SAIB Local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Resultados'!$A$8:$L$705,MATCH('SAIB Local'!$M57,'Consolidado Resultados'!$L$8:$L$705,0),3)=0,"",INDEX('Consolidado Resultados'!$A$8:$L$705,MATCH('SAIB Local'!$M57,'Consolidado Resultados'!$L$8:$L$705,0),3))</f>
        <v/>
      </c>
      <c r="D57" s="4" t="str">
        <f>IF(INDEX('Consolidado Resultados'!$A$8:$L$705,MATCH('SAIB Local'!$M57,'Consolidado Resultados'!$L$8:$L$705,0),3)=0,"",INDEX('Consolidado Resultados'!$A$8:$L$705,MATCH('SAIB Local'!$M57,'Consolidado Resultados'!$L$8:$L$705,0),4))</f>
        <v/>
      </c>
      <c r="E57" s="4" t="str">
        <f>IF(INDEX('Consolidado Resultados'!$A$8:$L$705,MATCH('SAIB Local'!$M57,'Consolidado Resultados'!$L$8:$L$705,0),3)=0,"",INDEX('Consolidado Resultados'!$A$8:$L$705,MATCH('SAIB Local'!$M57,'Consolidado Resultados'!$L$8:$L$705,0),5))</f>
        <v/>
      </c>
      <c r="F57" s="4" t="str">
        <f>IF(INDEX('Consolidado Resultados'!$A$8:$L$705,MATCH('SAIB Local'!$M57,'Consolidado Resultados'!$L$8:$L$705,0),3)=0,"",INDEX('Consolidado Resultados'!$A$8:$L$705,MATCH('SAIB Local'!$M57,'Consolidado Resultados'!$L$8:$L$705,0),6))</f>
        <v/>
      </c>
      <c r="G57" s="4" t="str">
        <f>IF(INDEX('Consolidado Resultados'!$A$8:$L$705,MATCH('SAIB Local'!$M57,'Consolidado Resultados'!$L$8:$L$705,0),3)=0,"",INDEX('Consolidado Resultados'!$A$8:$L$705,MATCH('SAIB Local'!$M57,'Consolidado Resultados'!$L$8:$L$705,0),7))</f>
        <v/>
      </c>
      <c r="H57" s="4" t="str">
        <f>IF(INDEX('Consolidado Resultados'!$A$8:$L$705,MATCH('SAIB Local'!$M57,'Consolidado Resultados'!$L$8:$L$705,0),3)=0,"",INDEX('Consolidado Resultados'!$A$8:$L$705,MATCH('SAIB Local'!$M57,'Consolidado Resultados'!$L$8:$L$705,0),8))</f>
        <v/>
      </c>
      <c r="I57" s="41" t="str">
        <f>IF(INDEX('Consolidado Resultados'!$A$8:$L$705,MATCH('SAIB Local'!$M57,'Consolidado Resultados'!$L$8:$L$705,0),3)=0,"",INDEX('Consolidado Resultados'!$A$8:$L$705,MATCH('SAIB Local'!$M57,'Consolidado Resultados'!$L$8:$L$705,0),9))</f>
        <v/>
      </c>
      <c r="J57" s="41" t="str">
        <f>IF(INDEX('Consolidado Resultados'!$A$8:$L$705,MATCH('SAIB Local'!$M57,'Consolidado Resultados'!$L$8:$L$705,0),3)=0,"",INDEX('Consolidado Resultados'!$A$8:$L$705,MATCH('SAIB Local'!$M57,'Consolidado Resultados'!$L$8:$L$705,0),10))</f>
        <v/>
      </c>
      <c r="K57" s="89" t="str">
        <f>+IFERROR(INDEX('Ofertas insignia'!$B$14:$Y$50,MATCH('SAIB Local'!$B57,'Ofertas insignia'!$B$14:$B$50,0),MATCH('SAIB Local'!$K$16,'Ofertas insignia'!$B$13:$Y$13,0)),"")</f>
        <v/>
      </c>
      <c r="L57" s="89" t="str">
        <f>+IFERROR(INDEX('Ofertas insignia'!$B$14:$Y$50,MATCH('SAIB Local'!$B57,'Ofertas insignia'!$B$14:$B$50,0),MATCH('SAIB Local'!$L$16,'Ofertas insignia'!$B$13:$Y$13,0)),"")</f>
        <v/>
      </c>
      <c r="M57" s="71" t="str">
        <f t="shared" si="0"/>
        <v>SAIB Local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Resultados'!$A$8:$L$705,MATCH('SAIB Local'!$M58,'Consolidado Resultados'!$L$8:$L$705,0),3)=0,"",INDEX('Consolidado Resultados'!$A$8:$L$705,MATCH('SAIB Local'!$M58,'Consolidado Resultados'!$L$8:$L$705,0),3))</f>
        <v/>
      </c>
      <c r="D58" s="4" t="str">
        <f>IF(INDEX('Consolidado Resultados'!$A$8:$L$705,MATCH('SAIB Local'!$M58,'Consolidado Resultados'!$L$8:$L$705,0),3)=0,"",INDEX('Consolidado Resultados'!$A$8:$L$705,MATCH('SAIB Local'!$M58,'Consolidado Resultados'!$L$8:$L$705,0),4))</f>
        <v/>
      </c>
      <c r="E58" s="4" t="str">
        <f>IF(INDEX('Consolidado Resultados'!$A$8:$L$705,MATCH('SAIB Local'!$M58,'Consolidado Resultados'!$L$8:$L$705,0),3)=0,"",INDEX('Consolidado Resultados'!$A$8:$L$705,MATCH('SAIB Local'!$M58,'Consolidado Resultados'!$L$8:$L$705,0),5))</f>
        <v/>
      </c>
      <c r="F58" s="4" t="str">
        <f>IF(INDEX('Consolidado Resultados'!$A$8:$L$705,MATCH('SAIB Local'!$M58,'Consolidado Resultados'!$L$8:$L$705,0),3)=0,"",INDEX('Consolidado Resultados'!$A$8:$L$705,MATCH('SAIB Local'!$M58,'Consolidado Resultados'!$L$8:$L$705,0),6))</f>
        <v/>
      </c>
      <c r="G58" s="4" t="str">
        <f>IF(INDEX('Consolidado Resultados'!$A$8:$L$705,MATCH('SAIB Local'!$M58,'Consolidado Resultados'!$L$8:$L$705,0),3)=0,"",INDEX('Consolidado Resultados'!$A$8:$L$705,MATCH('SAIB Local'!$M58,'Consolidado Resultados'!$L$8:$L$705,0),7))</f>
        <v/>
      </c>
      <c r="H58" s="4" t="str">
        <f>IF(INDEX('Consolidado Resultados'!$A$8:$L$705,MATCH('SAIB Local'!$M58,'Consolidado Resultados'!$L$8:$L$705,0),3)=0,"",INDEX('Consolidado Resultados'!$A$8:$L$705,MATCH('SAIB Local'!$M58,'Consolidado Resultados'!$L$8:$L$705,0),8))</f>
        <v/>
      </c>
      <c r="I58" s="41" t="str">
        <f>IF(INDEX('Consolidado Resultados'!$A$8:$L$705,MATCH('SAIB Local'!$M58,'Consolidado Resultados'!$L$8:$L$705,0),3)=0,"",INDEX('Consolidado Resultados'!$A$8:$L$705,MATCH('SAIB Local'!$M58,'Consolidado Resultados'!$L$8:$L$705,0),9))</f>
        <v/>
      </c>
      <c r="J58" s="41" t="str">
        <f>IF(INDEX('Consolidado Resultados'!$A$8:$L$705,MATCH('SAIB Local'!$M58,'Consolidado Resultados'!$L$8:$L$705,0),3)=0,"",INDEX('Consolidado Resultados'!$A$8:$L$705,MATCH('SAIB Local'!$M58,'Consolidado Resultados'!$L$8:$L$705,0),10))</f>
        <v/>
      </c>
      <c r="K58" s="89" t="str">
        <f>+IFERROR(INDEX('Ofertas insignia'!$B$14:$Y$50,MATCH('SAIB Local'!$B58,'Ofertas insignia'!$B$14:$B$50,0),MATCH('SAIB Local'!$K$16,'Ofertas insignia'!$B$13:$Y$13,0)),"")</f>
        <v/>
      </c>
      <c r="L58" s="89" t="str">
        <f>+IFERROR(INDEX('Ofertas insignia'!$B$14:$Y$50,MATCH('SAIB Local'!$B58,'Ofertas insignia'!$B$14:$B$50,0),MATCH('SAIB Local'!$L$16,'Ofertas insignia'!$B$13:$Y$13,0)),"")</f>
        <v/>
      </c>
      <c r="M58" s="71" t="str">
        <f t="shared" si="0"/>
        <v>SAIB Local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Resultados'!$A$8:$L$705,MATCH('SAIB Local'!$M59,'Consolidado Resultados'!$L$8:$L$705,0),3)=0,"",INDEX('Consolidado Resultados'!$A$8:$L$705,MATCH('SAIB Local'!$M59,'Consolidado Resultados'!$L$8:$L$705,0),3))</f>
        <v/>
      </c>
      <c r="D59" s="4" t="str">
        <f>IF(INDEX('Consolidado Resultados'!$A$8:$L$705,MATCH('SAIB Local'!$M59,'Consolidado Resultados'!$L$8:$L$705,0),3)=0,"",INDEX('Consolidado Resultados'!$A$8:$L$705,MATCH('SAIB Local'!$M59,'Consolidado Resultados'!$L$8:$L$705,0),4))</f>
        <v/>
      </c>
      <c r="E59" s="4" t="str">
        <f>IF(INDEX('Consolidado Resultados'!$A$8:$L$705,MATCH('SAIB Local'!$M59,'Consolidado Resultados'!$L$8:$L$705,0),3)=0,"",INDEX('Consolidado Resultados'!$A$8:$L$705,MATCH('SAIB Local'!$M59,'Consolidado Resultados'!$L$8:$L$705,0),5))</f>
        <v/>
      </c>
      <c r="F59" s="4" t="str">
        <f>IF(INDEX('Consolidado Resultados'!$A$8:$L$705,MATCH('SAIB Local'!$M59,'Consolidado Resultados'!$L$8:$L$705,0),3)=0,"",INDEX('Consolidado Resultados'!$A$8:$L$705,MATCH('SAIB Local'!$M59,'Consolidado Resultados'!$L$8:$L$705,0),6))</f>
        <v/>
      </c>
      <c r="G59" s="4" t="str">
        <f>IF(INDEX('Consolidado Resultados'!$A$8:$L$705,MATCH('SAIB Local'!$M59,'Consolidado Resultados'!$L$8:$L$705,0),3)=0,"",INDEX('Consolidado Resultados'!$A$8:$L$705,MATCH('SAIB Local'!$M59,'Consolidado Resultados'!$L$8:$L$705,0),7))</f>
        <v/>
      </c>
      <c r="H59" s="4" t="str">
        <f>IF(INDEX('Consolidado Resultados'!$A$8:$L$705,MATCH('SAIB Local'!$M59,'Consolidado Resultados'!$L$8:$L$705,0),3)=0,"",INDEX('Consolidado Resultados'!$A$8:$L$705,MATCH('SAIB Local'!$M59,'Consolidado Resultados'!$L$8:$L$705,0),8))</f>
        <v/>
      </c>
      <c r="I59" s="41" t="str">
        <f>IF(INDEX('Consolidado Resultados'!$A$8:$L$705,MATCH('SAIB Local'!$M59,'Consolidado Resultados'!$L$8:$L$705,0),3)=0,"",INDEX('Consolidado Resultados'!$A$8:$L$705,MATCH('SAIB Local'!$M59,'Consolidado Resultados'!$L$8:$L$705,0),9))</f>
        <v/>
      </c>
      <c r="J59" s="41" t="str">
        <f>IF(INDEX('Consolidado Resultados'!$A$8:$L$705,MATCH('SAIB Local'!$M59,'Consolidado Resultados'!$L$8:$L$705,0),3)=0,"",INDEX('Consolidado Resultados'!$A$8:$L$705,MATCH('SAIB Local'!$M59,'Consolidado Resultados'!$L$8:$L$705,0),10))</f>
        <v/>
      </c>
      <c r="K59" s="89" t="str">
        <f>+IFERROR(INDEX('Ofertas insignia'!$B$14:$Y$50,MATCH('SAIB Local'!$B59,'Ofertas insignia'!$B$14:$B$50,0),MATCH('SAIB Local'!$K$16,'Ofertas insignia'!$B$13:$Y$13,0)),"")</f>
        <v/>
      </c>
      <c r="L59" s="89" t="str">
        <f>+IFERROR(INDEX('Ofertas insignia'!$B$14:$Y$50,MATCH('SAIB Local'!$B59,'Ofertas insignia'!$B$14:$B$50,0),MATCH('SAIB Local'!$L$16,'Ofertas insignia'!$B$13:$Y$13,0)),"")</f>
        <v/>
      </c>
      <c r="M59" s="71" t="str">
        <f t="shared" si="0"/>
        <v>SAIB Local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Resultados'!$A$8:$L$705,MATCH('SAIB Local'!$M60,'Consolidado Resultados'!$L$8:$L$705,0),3)=0,"",INDEX('Consolidado Resultados'!$A$8:$L$705,MATCH('SAIB Local'!$M60,'Consolidado Resultados'!$L$8:$L$705,0),3))</f>
        <v/>
      </c>
      <c r="D60" s="4" t="str">
        <f>IF(INDEX('Consolidado Resultados'!$A$8:$L$705,MATCH('SAIB Local'!$M60,'Consolidado Resultados'!$L$8:$L$705,0),3)=0,"",INDEX('Consolidado Resultados'!$A$8:$L$705,MATCH('SAIB Local'!$M60,'Consolidado Resultados'!$L$8:$L$705,0),4))</f>
        <v/>
      </c>
      <c r="E60" s="4" t="str">
        <f>IF(INDEX('Consolidado Resultados'!$A$8:$L$705,MATCH('SAIB Local'!$M60,'Consolidado Resultados'!$L$8:$L$705,0),3)=0,"",INDEX('Consolidado Resultados'!$A$8:$L$705,MATCH('SAIB Local'!$M60,'Consolidado Resultados'!$L$8:$L$705,0),5))</f>
        <v/>
      </c>
      <c r="F60" s="4" t="str">
        <f>IF(INDEX('Consolidado Resultados'!$A$8:$L$705,MATCH('SAIB Local'!$M60,'Consolidado Resultados'!$L$8:$L$705,0),3)=0,"",INDEX('Consolidado Resultados'!$A$8:$L$705,MATCH('SAIB Local'!$M60,'Consolidado Resultados'!$L$8:$L$705,0),6))</f>
        <v/>
      </c>
      <c r="G60" s="4" t="str">
        <f>IF(INDEX('Consolidado Resultados'!$A$8:$L$705,MATCH('SAIB Local'!$M60,'Consolidado Resultados'!$L$8:$L$705,0),3)=0,"",INDEX('Consolidado Resultados'!$A$8:$L$705,MATCH('SAIB Local'!$M60,'Consolidado Resultados'!$L$8:$L$705,0),7))</f>
        <v/>
      </c>
      <c r="H60" s="4" t="str">
        <f>IF(INDEX('Consolidado Resultados'!$A$8:$L$705,MATCH('SAIB Local'!$M60,'Consolidado Resultados'!$L$8:$L$705,0),3)=0,"",INDEX('Consolidado Resultados'!$A$8:$L$705,MATCH('SAIB Local'!$M60,'Consolidado Resultados'!$L$8:$L$705,0),8))</f>
        <v/>
      </c>
      <c r="I60" s="41" t="str">
        <f>IF(INDEX('Consolidado Resultados'!$A$8:$L$705,MATCH('SAIB Local'!$M60,'Consolidado Resultados'!$L$8:$L$705,0),3)=0,"",INDEX('Consolidado Resultados'!$A$8:$L$705,MATCH('SAIB Local'!$M60,'Consolidado Resultados'!$L$8:$L$705,0),9))</f>
        <v/>
      </c>
      <c r="J60" s="41" t="str">
        <f>IF(INDEX('Consolidado Resultados'!$A$8:$L$705,MATCH('SAIB Local'!$M60,'Consolidado Resultados'!$L$8:$L$705,0),3)=0,"",INDEX('Consolidado Resultados'!$A$8:$L$705,MATCH('SAIB Local'!$M60,'Consolidado Resultados'!$L$8:$L$705,0),10))</f>
        <v/>
      </c>
      <c r="K60" s="89" t="str">
        <f>+IFERROR(INDEX('Ofertas insignia'!$B$14:$Y$50,MATCH('SAIB Local'!$B60,'Ofertas insignia'!$B$14:$B$50,0),MATCH('SAIB Local'!$K$16,'Ofertas insignia'!$B$13:$Y$13,0)),"")</f>
        <v/>
      </c>
      <c r="L60" s="89" t="str">
        <f>+IFERROR(INDEX('Ofertas insignia'!$B$14:$Y$50,MATCH('SAIB Local'!$B60,'Ofertas insignia'!$B$14:$B$50,0),MATCH('SAIB Local'!$L$16,'Ofertas insignia'!$B$13:$Y$13,0)),"")</f>
        <v/>
      </c>
      <c r="M60" s="71" t="str">
        <f t="shared" si="0"/>
        <v>SAIB Local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Resultados'!$A$8:$L$705,MATCH('SAIB Local'!$M61,'Consolidado Resultados'!$L$8:$L$705,0),3)=0,"",INDEX('Consolidado Resultados'!$A$8:$L$705,MATCH('SAIB Local'!$M61,'Consolidado Resultados'!$L$8:$L$705,0),3))</f>
        <v/>
      </c>
      <c r="D61" s="4" t="str">
        <f>IF(INDEX('Consolidado Resultados'!$A$8:$L$705,MATCH('SAIB Local'!$M61,'Consolidado Resultados'!$L$8:$L$705,0),3)=0,"",INDEX('Consolidado Resultados'!$A$8:$L$705,MATCH('SAIB Local'!$M61,'Consolidado Resultados'!$L$8:$L$705,0),4))</f>
        <v/>
      </c>
      <c r="E61" s="4" t="str">
        <f>IF(INDEX('Consolidado Resultados'!$A$8:$L$705,MATCH('SAIB Local'!$M61,'Consolidado Resultados'!$L$8:$L$705,0),3)=0,"",INDEX('Consolidado Resultados'!$A$8:$L$705,MATCH('SAIB Local'!$M61,'Consolidado Resultados'!$L$8:$L$705,0),5))</f>
        <v/>
      </c>
      <c r="F61" s="4" t="str">
        <f>IF(INDEX('Consolidado Resultados'!$A$8:$L$705,MATCH('SAIB Local'!$M61,'Consolidado Resultados'!$L$8:$L$705,0),3)=0,"",INDEX('Consolidado Resultados'!$A$8:$L$705,MATCH('SAIB Local'!$M61,'Consolidado Resultados'!$L$8:$L$705,0),6))</f>
        <v/>
      </c>
      <c r="G61" s="4" t="str">
        <f>IF(INDEX('Consolidado Resultados'!$A$8:$L$705,MATCH('SAIB Local'!$M61,'Consolidado Resultados'!$L$8:$L$705,0),3)=0,"",INDEX('Consolidado Resultados'!$A$8:$L$705,MATCH('SAIB Local'!$M61,'Consolidado Resultados'!$L$8:$L$705,0),7))</f>
        <v/>
      </c>
      <c r="H61" s="4" t="str">
        <f>IF(INDEX('Consolidado Resultados'!$A$8:$L$705,MATCH('SAIB Local'!$M61,'Consolidado Resultados'!$L$8:$L$705,0),3)=0,"",INDEX('Consolidado Resultados'!$A$8:$L$705,MATCH('SAIB Local'!$M61,'Consolidado Resultados'!$L$8:$L$705,0),8))</f>
        <v/>
      </c>
      <c r="I61" s="41" t="str">
        <f>IF(INDEX('Consolidado Resultados'!$A$8:$L$705,MATCH('SAIB Local'!$M61,'Consolidado Resultados'!$L$8:$L$705,0),3)=0,"",INDEX('Consolidado Resultados'!$A$8:$L$705,MATCH('SAIB Local'!$M61,'Consolidado Resultados'!$L$8:$L$705,0),9))</f>
        <v/>
      </c>
      <c r="J61" s="41" t="str">
        <f>IF(INDEX('Consolidado Resultados'!$A$8:$L$705,MATCH('SAIB Local'!$M61,'Consolidado Resultados'!$L$8:$L$705,0),3)=0,"",INDEX('Consolidado Resultados'!$A$8:$L$705,MATCH('SAIB Local'!$M61,'Consolidado Resultados'!$L$8:$L$705,0),10))</f>
        <v/>
      </c>
      <c r="K61" s="89" t="str">
        <f>+IFERROR(INDEX('Ofertas insignia'!$B$14:$Y$50,MATCH('SAIB Local'!$B61,'Ofertas insignia'!$B$14:$B$50,0),MATCH('SAIB Local'!$K$16,'Ofertas insignia'!$B$13:$Y$13,0)),"")</f>
        <v/>
      </c>
      <c r="L61" s="89" t="str">
        <f>+IFERROR(INDEX('Ofertas insignia'!$B$14:$Y$50,MATCH('SAIB Local'!$B61,'Ofertas insignia'!$B$14:$B$50,0),MATCH('SAIB Local'!$L$16,'Ofertas insignia'!$B$13:$Y$13,0)),"")</f>
        <v/>
      </c>
      <c r="M61" s="71" t="str">
        <f t="shared" si="0"/>
        <v>SAIB Local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Resultados'!$A$8:$L$705,MATCH('SAIB Local'!$M62,'Consolidado Resultados'!$L$8:$L$705,0),3)=0,"",INDEX('Consolidado Resultados'!$A$8:$L$705,MATCH('SAIB Local'!$M62,'Consolidado Resultados'!$L$8:$L$705,0),3))</f>
        <v/>
      </c>
      <c r="D62" s="4" t="str">
        <f>IF(INDEX('Consolidado Resultados'!$A$8:$L$705,MATCH('SAIB Local'!$M62,'Consolidado Resultados'!$L$8:$L$705,0),3)=0,"",INDEX('Consolidado Resultados'!$A$8:$L$705,MATCH('SAIB Local'!$M62,'Consolidado Resultados'!$L$8:$L$705,0),4))</f>
        <v/>
      </c>
      <c r="E62" s="4" t="str">
        <f>IF(INDEX('Consolidado Resultados'!$A$8:$L$705,MATCH('SAIB Local'!$M62,'Consolidado Resultados'!$L$8:$L$705,0),3)=0,"",INDEX('Consolidado Resultados'!$A$8:$L$705,MATCH('SAIB Local'!$M62,'Consolidado Resultados'!$L$8:$L$705,0),5))</f>
        <v/>
      </c>
      <c r="F62" s="4" t="str">
        <f>IF(INDEX('Consolidado Resultados'!$A$8:$L$705,MATCH('SAIB Local'!$M62,'Consolidado Resultados'!$L$8:$L$705,0),3)=0,"",INDEX('Consolidado Resultados'!$A$8:$L$705,MATCH('SAIB Local'!$M62,'Consolidado Resultados'!$L$8:$L$705,0),6))</f>
        <v/>
      </c>
      <c r="G62" s="4" t="str">
        <f>IF(INDEX('Consolidado Resultados'!$A$8:$L$705,MATCH('SAIB Local'!$M62,'Consolidado Resultados'!$L$8:$L$705,0),3)=0,"",INDEX('Consolidado Resultados'!$A$8:$L$705,MATCH('SAIB Local'!$M62,'Consolidado Resultados'!$L$8:$L$705,0),7))</f>
        <v/>
      </c>
      <c r="H62" s="4" t="str">
        <f>IF(INDEX('Consolidado Resultados'!$A$8:$L$705,MATCH('SAIB Local'!$M62,'Consolidado Resultados'!$L$8:$L$705,0),3)=0,"",INDEX('Consolidado Resultados'!$A$8:$L$705,MATCH('SAIB Local'!$M62,'Consolidado Resultados'!$L$8:$L$705,0),8))</f>
        <v/>
      </c>
      <c r="I62" s="41" t="str">
        <f>IF(INDEX('Consolidado Resultados'!$A$8:$L$705,MATCH('SAIB Local'!$M62,'Consolidado Resultados'!$L$8:$L$705,0),3)=0,"",INDEX('Consolidado Resultados'!$A$8:$L$705,MATCH('SAIB Local'!$M62,'Consolidado Resultados'!$L$8:$L$705,0),9))</f>
        <v/>
      </c>
      <c r="J62" s="41" t="str">
        <f>IF(INDEX('Consolidado Resultados'!$A$8:$L$705,MATCH('SAIB Local'!$M62,'Consolidado Resultados'!$L$8:$L$705,0),3)=0,"",INDEX('Consolidado Resultados'!$A$8:$L$705,MATCH('SAIB Local'!$M62,'Consolidado Resultados'!$L$8:$L$705,0),10))</f>
        <v/>
      </c>
      <c r="K62" s="89" t="str">
        <f>+IFERROR(INDEX('Ofertas insignia'!$B$14:$Y$50,MATCH('SAIB Local'!$B62,'Ofertas insignia'!$B$14:$B$50,0),MATCH('SAIB Local'!$K$16,'Ofertas insignia'!$B$13:$Y$13,0)),"")</f>
        <v/>
      </c>
      <c r="L62" s="89" t="str">
        <f>+IFERROR(INDEX('Ofertas insignia'!$B$14:$Y$50,MATCH('SAIB Local'!$B62,'Ofertas insignia'!$B$14:$B$50,0),MATCH('SAIB Local'!$L$16,'Ofertas insignia'!$B$13:$Y$13,0)),"")</f>
        <v/>
      </c>
      <c r="M62" s="71" t="str">
        <f t="shared" si="0"/>
        <v>SAIB Local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Resultados'!$A$8:$L$705,MATCH('SAIB Local'!$M63,'Consolidado Resultados'!$L$8:$L$705,0),3)=0,"",INDEX('Consolidado Resultados'!$A$8:$L$705,MATCH('SAIB Local'!$M63,'Consolidado Resultados'!$L$8:$L$705,0),3))</f>
        <v/>
      </c>
      <c r="D63" s="4" t="str">
        <f>IF(INDEX('Consolidado Resultados'!$A$8:$L$705,MATCH('SAIB Local'!$M63,'Consolidado Resultados'!$L$8:$L$705,0),3)=0,"",INDEX('Consolidado Resultados'!$A$8:$L$705,MATCH('SAIB Local'!$M63,'Consolidado Resultados'!$L$8:$L$705,0),4))</f>
        <v/>
      </c>
      <c r="E63" s="4" t="str">
        <f>IF(INDEX('Consolidado Resultados'!$A$8:$L$705,MATCH('SAIB Local'!$M63,'Consolidado Resultados'!$L$8:$L$705,0),3)=0,"",INDEX('Consolidado Resultados'!$A$8:$L$705,MATCH('SAIB Local'!$M63,'Consolidado Resultados'!$L$8:$L$705,0),5))</f>
        <v/>
      </c>
      <c r="F63" s="4" t="str">
        <f>IF(INDEX('Consolidado Resultados'!$A$8:$L$705,MATCH('SAIB Local'!$M63,'Consolidado Resultados'!$L$8:$L$705,0),3)=0,"",INDEX('Consolidado Resultados'!$A$8:$L$705,MATCH('SAIB Local'!$M63,'Consolidado Resultados'!$L$8:$L$705,0),6))</f>
        <v/>
      </c>
      <c r="G63" s="4" t="str">
        <f>IF(INDEX('Consolidado Resultados'!$A$8:$L$705,MATCH('SAIB Local'!$M63,'Consolidado Resultados'!$L$8:$L$705,0),3)=0,"",INDEX('Consolidado Resultados'!$A$8:$L$705,MATCH('SAIB Local'!$M63,'Consolidado Resultados'!$L$8:$L$705,0),7))</f>
        <v/>
      </c>
      <c r="H63" s="4" t="str">
        <f>IF(INDEX('Consolidado Resultados'!$A$8:$L$705,MATCH('SAIB Local'!$M63,'Consolidado Resultados'!$L$8:$L$705,0),3)=0,"",INDEX('Consolidado Resultados'!$A$8:$L$705,MATCH('SAIB Local'!$M63,'Consolidado Resultados'!$L$8:$L$705,0),8))</f>
        <v/>
      </c>
      <c r="I63" s="41" t="str">
        <f>IF(INDEX('Consolidado Resultados'!$A$8:$L$705,MATCH('SAIB Local'!$M63,'Consolidado Resultados'!$L$8:$L$705,0),3)=0,"",INDEX('Consolidado Resultados'!$A$8:$L$705,MATCH('SAIB Local'!$M63,'Consolidado Resultados'!$L$8:$L$705,0),9))</f>
        <v/>
      </c>
      <c r="J63" s="41" t="str">
        <f>IF(INDEX('Consolidado Resultados'!$A$8:$L$705,MATCH('SAIB Local'!$M63,'Consolidado Resultados'!$L$8:$L$705,0),3)=0,"",INDEX('Consolidado Resultados'!$A$8:$L$705,MATCH('SAIB Local'!$M63,'Consolidado Resultados'!$L$8:$L$705,0),10))</f>
        <v/>
      </c>
      <c r="K63" s="89" t="str">
        <f>+IFERROR(INDEX('Ofertas insignia'!$B$14:$Y$50,MATCH('SAIB Local'!$B63,'Ofertas insignia'!$B$14:$B$50,0),MATCH('SAIB Local'!$K$16,'Ofertas insignia'!$B$13:$Y$13,0)),"")</f>
        <v/>
      </c>
      <c r="L63" s="89" t="str">
        <f>+IFERROR(INDEX('Ofertas insignia'!$B$14:$Y$50,MATCH('SAIB Local'!$B63,'Ofertas insignia'!$B$14:$B$50,0),MATCH('SAIB Local'!$L$16,'Ofertas insignia'!$B$13:$Y$13,0)),"")</f>
        <v/>
      </c>
      <c r="M63" s="71" t="str">
        <f t="shared" si="0"/>
        <v>SAIB Local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Resultados'!$A$8:$L$705,MATCH('SAIB Local'!$M64,'Consolidado Resultados'!$L$8:$L$705,0),3)=0,"",INDEX('Consolidado Resultados'!$A$8:$L$705,MATCH('SAIB Local'!$M64,'Consolidado Resultados'!$L$8:$L$705,0),3))</f>
        <v/>
      </c>
      <c r="D64" s="4" t="str">
        <f>IF(INDEX('Consolidado Resultados'!$A$8:$L$705,MATCH('SAIB Local'!$M64,'Consolidado Resultados'!$L$8:$L$705,0),3)=0,"",INDEX('Consolidado Resultados'!$A$8:$L$705,MATCH('SAIB Local'!$M64,'Consolidado Resultados'!$L$8:$L$705,0),4))</f>
        <v/>
      </c>
      <c r="E64" s="4" t="str">
        <f>IF(INDEX('Consolidado Resultados'!$A$8:$L$705,MATCH('SAIB Local'!$M64,'Consolidado Resultados'!$L$8:$L$705,0),3)=0,"",INDEX('Consolidado Resultados'!$A$8:$L$705,MATCH('SAIB Local'!$M64,'Consolidado Resultados'!$L$8:$L$705,0),5))</f>
        <v/>
      </c>
      <c r="F64" s="4" t="str">
        <f>IF(INDEX('Consolidado Resultados'!$A$8:$L$705,MATCH('SAIB Local'!$M64,'Consolidado Resultados'!$L$8:$L$705,0),3)=0,"",INDEX('Consolidado Resultados'!$A$8:$L$705,MATCH('SAIB Local'!$M64,'Consolidado Resultados'!$L$8:$L$705,0),6))</f>
        <v/>
      </c>
      <c r="G64" s="4" t="str">
        <f>IF(INDEX('Consolidado Resultados'!$A$8:$L$705,MATCH('SAIB Local'!$M64,'Consolidado Resultados'!$L$8:$L$705,0),3)=0,"",INDEX('Consolidado Resultados'!$A$8:$L$705,MATCH('SAIB Local'!$M64,'Consolidado Resultados'!$L$8:$L$705,0),7))</f>
        <v/>
      </c>
      <c r="H64" s="4" t="str">
        <f>IF(INDEX('Consolidado Resultados'!$A$8:$L$705,MATCH('SAIB Local'!$M64,'Consolidado Resultados'!$L$8:$L$705,0),3)=0,"",INDEX('Consolidado Resultados'!$A$8:$L$705,MATCH('SAIB Local'!$M64,'Consolidado Resultados'!$L$8:$L$705,0),8))</f>
        <v/>
      </c>
      <c r="I64" s="41" t="str">
        <f>IF(INDEX('Consolidado Resultados'!$A$8:$L$705,MATCH('SAIB Local'!$M64,'Consolidado Resultados'!$L$8:$L$705,0),3)=0,"",INDEX('Consolidado Resultados'!$A$8:$L$705,MATCH('SAIB Local'!$M64,'Consolidado Resultados'!$L$8:$L$705,0),9))</f>
        <v/>
      </c>
      <c r="J64" s="41" t="str">
        <f>IF(INDEX('Consolidado Resultados'!$A$8:$L$705,MATCH('SAIB Local'!$M64,'Consolidado Resultados'!$L$8:$L$705,0),3)=0,"",INDEX('Consolidado Resultados'!$A$8:$L$705,MATCH('SAIB Local'!$M64,'Consolidado Resultados'!$L$8:$L$705,0),10))</f>
        <v/>
      </c>
      <c r="K64" s="89" t="str">
        <f>+IFERROR(INDEX('Ofertas insignia'!$B$14:$Y$50,MATCH('SAIB Local'!$B64,'Ofertas insignia'!$B$14:$B$50,0),MATCH('SAIB Local'!$K$16,'Ofertas insignia'!$B$13:$Y$13,0)),"")</f>
        <v/>
      </c>
      <c r="L64" s="89" t="str">
        <f>+IFERROR(INDEX('Ofertas insignia'!$B$14:$Y$50,MATCH('SAIB Local'!$B64,'Ofertas insignia'!$B$14:$B$50,0),MATCH('SAIB Local'!$L$16,'Ofertas insignia'!$B$13:$Y$13,0)),"")</f>
        <v/>
      </c>
      <c r="M64" s="71" t="str">
        <f t="shared" si="0"/>
        <v>SAIB Local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Resultados'!$A$8:$L$705,MATCH('SAIB Local'!$M65,'Consolidado Resultados'!$L$8:$L$705,0),3)=0,"",INDEX('Consolidado Resultados'!$A$8:$L$705,MATCH('SAIB Local'!$M65,'Consolidado Resultados'!$L$8:$L$705,0),3))</f>
        <v/>
      </c>
      <c r="D65" s="4" t="str">
        <f>IF(INDEX('Consolidado Resultados'!$A$8:$L$705,MATCH('SAIB Local'!$M65,'Consolidado Resultados'!$L$8:$L$705,0),3)=0,"",INDEX('Consolidado Resultados'!$A$8:$L$705,MATCH('SAIB Local'!$M65,'Consolidado Resultados'!$L$8:$L$705,0),4))</f>
        <v/>
      </c>
      <c r="E65" s="4" t="str">
        <f>IF(INDEX('Consolidado Resultados'!$A$8:$L$705,MATCH('SAIB Local'!$M65,'Consolidado Resultados'!$L$8:$L$705,0),3)=0,"",INDEX('Consolidado Resultados'!$A$8:$L$705,MATCH('SAIB Local'!$M65,'Consolidado Resultados'!$L$8:$L$705,0),5))</f>
        <v/>
      </c>
      <c r="F65" s="4" t="str">
        <f>IF(INDEX('Consolidado Resultados'!$A$8:$L$705,MATCH('SAIB Local'!$M65,'Consolidado Resultados'!$L$8:$L$705,0),3)=0,"",INDEX('Consolidado Resultados'!$A$8:$L$705,MATCH('SAIB Local'!$M65,'Consolidado Resultados'!$L$8:$L$705,0),6))</f>
        <v/>
      </c>
      <c r="G65" s="4" t="str">
        <f>IF(INDEX('Consolidado Resultados'!$A$8:$L$705,MATCH('SAIB Local'!$M65,'Consolidado Resultados'!$L$8:$L$705,0),3)=0,"",INDEX('Consolidado Resultados'!$A$8:$L$705,MATCH('SAIB Local'!$M65,'Consolidado Resultados'!$L$8:$L$705,0),7))</f>
        <v/>
      </c>
      <c r="H65" s="4" t="str">
        <f>IF(INDEX('Consolidado Resultados'!$A$8:$L$705,MATCH('SAIB Local'!$M65,'Consolidado Resultados'!$L$8:$L$705,0),3)=0,"",INDEX('Consolidado Resultados'!$A$8:$L$705,MATCH('SAIB Local'!$M65,'Consolidado Resultados'!$L$8:$L$705,0),8))</f>
        <v/>
      </c>
      <c r="I65" s="41" t="str">
        <f>IF(INDEX('Consolidado Resultados'!$A$8:$L$705,MATCH('SAIB Local'!$M65,'Consolidado Resultados'!$L$8:$L$705,0),3)=0,"",INDEX('Consolidado Resultados'!$A$8:$L$705,MATCH('SAIB Local'!$M65,'Consolidado Resultados'!$L$8:$L$705,0),9))</f>
        <v/>
      </c>
      <c r="J65" s="41" t="str">
        <f>IF(INDEX('Consolidado Resultados'!$A$8:$L$705,MATCH('SAIB Local'!$M65,'Consolidado Resultados'!$L$8:$L$705,0),3)=0,"",INDEX('Consolidado Resultados'!$A$8:$L$705,MATCH('SAIB Local'!$M65,'Consolidado Resultados'!$L$8:$L$705,0),10))</f>
        <v/>
      </c>
      <c r="K65" s="89" t="str">
        <f>+IFERROR(INDEX('Ofertas insignia'!$B$14:$Y$50,MATCH('SAIB Local'!$B65,'Ofertas insignia'!$B$14:$B$50,0),MATCH('SAIB Local'!$K$16,'Ofertas insignia'!$B$13:$Y$13,0)),"")</f>
        <v/>
      </c>
      <c r="L65" s="89" t="str">
        <f>+IFERROR(INDEX('Ofertas insignia'!$B$14:$Y$50,MATCH('SAIB Local'!$B65,'Ofertas insignia'!$B$14:$B$50,0),MATCH('SAIB Local'!$L$16,'Ofertas insignia'!$B$13:$Y$13,0)),"")</f>
        <v/>
      </c>
      <c r="M65" s="71" t="str">
        <f t="shared" si="0"/>
        <v>SAIB Local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Resultados'!$A$8:$L$705,MATCH('SAIB Local'!$M66,'Consolidado Resultados'!$L$8:$L$705,0),3)=0,"",INDEX('Consolidado Resultados'!$A$8:$L$705,MATCH('SAIB Local'!$M66,'Consolidado Resultados'!$L$8:$L$705,0),3))</f>
        <v/>
      </c>
      <c r="D66" s="4" t="str">
        <f>IF(INDEX('Consolidado Resultados'!$A$8:$L$705,MATCH('SAIB Local'!$M66,'Consolidado Resultados'!$L$8:$L$705,0),3)=0,"",INDEX('Consolidado Resultados'!$A$8:$L$705,MATCH('SAIB Local'!$M66,'Consolidado Resultados'!$L$8:$L$705,0),4))</f>
        <v/>
      </c>
      <c r="E66" s="4" t="str">
        <f>IF(INDEX('Consolidado Resultados'!$A$8:$L$705,MATCH('SAIB Local'!$M66,'Consolidado Resultados'!$L$8:$L$705,0),3)=0,"",INDEX('Consolidado Resultados'!$A$8:$L$705,MATCH('SAIB Local'!$M66,'Consolidado Resultados'!$L$8:$L$705,0),5))</f>
        <v/>
      </c>
      <c r="F66" s="4" t="str">
        <f>IF(INDEX('Consolidado Resultados'!$A$8:$L$705,MATCH('SAIB Local'!$M66,'Consolidado Resultados'!$L$8:$L$705,0),3)=0,"",INDEX('Consolidado Resultados'!$A$8:$L$705,MATCH('SAIB Local'!$M66,'Consolidado Resultados'!$L$8:$L$705,0),6))</f>
        <v/>
      </c>
      <c r="G66" s="4" t="str">
        <f>IF(INDEX('Consolidado Resultados'!$A$8:$L$705,MATCH('SAIB Local'!$M66,'Consolidado Resultados'!$L$8:$L$705,0),3)=0,"",INDEX('Consolidado Resultados'!$A$8:$L$705,MATCH('SAIB Local'!$M66,'Consolidado Resultados'!$L$8:$L$705,0),7))</f>
        <v/>
      </c>
      <c r="H66" s="4" t="str">
        <f>IF(INDEX('Consolidado Resultados'!$A$8:$L$705,MATCH('SAIB Local'!$M66,'Consolidado Resultados'!$L$8:$L$705,0),3)=0,"",INDEX('Consolidado Resultados'!$A$8:$L$705,MATCH('SAIB Local'!$M66,'Consolidado Resultados'!$L$8:$L$705,0),8))</f>
        <v/>
      </c>
      <c r="I66" s="41" t="str">
        <f>IF(INDEX('Consolidado Resultados'!$A$8:$L$705,MATCH('SAIB Local'!$M66,'Consolidado Resultados'!$L$8:$L$705,0),3)=0,"",INDEX('Consolidado Resultados'!$A$8:$L$705,MATCH('SAIB Local'!$M66,'Consolidado Resultados'!$L$8:$L$705,0),9))</f>
        <v/>
      </c>
      <c r="J66" s="41" t="str">
        <f>IF(INDEX('Consolidado Resultados'!$A$8:$L$705,MATCH('SAIB Local'!$M66,'Consolidado Resultados'!$L$8:$L$705,0),3)=0,"",INDEX('Consolidado Resultados'!$A$8:$L$705,MATCH('SAIB Local'!$M66,'Consolidado Resultados'!$L$8:$L$705,0),10))</f>
        <v/>
      </c>
      <c r="K66" s="89" t="str">
        <f>+IFERROR(INDEX('Ofertas insignia'!$B$14:$Y$50,MATCH('SAIB Local'!$B66,'Ofertas insignia'!$B$14:$B$50,0),MATCH('SAIB Local'!$K$16,'Ofertas insignia'!$B$13:$Y$13,0)),"")</f>
        <v/>
      </c>
      <c r="L66" s="89" t="str">
        <f>+IFERROR(INDEX('Ofertas insignia'!$B$14:$Y$50,MATCH('SAIB Local'!$B66,'Ofertas insignia'!$B$14:$B$50,0),MATCH('SAIB Local'!$L$16,'Ofertas insignia'!$B$13:$Y$13,0)),"")</f>
        <v/>
      </c>
      <c r="M66" s="71" t="str">
        <f t="shared" si="0"/>
        <v>SAIB Local</v>
      </c>
    </row>
    <row r="67" spans="1:13" x14ac:dyDescent="0.25">
      <c r="K67" s="89" t="str">
        <f>+IFERROR(INDEX('Ofertas insignia'!$B$14:$Y$50,MATCH('SAIB Local'!$B67,'Ofertas insignia'!$B$14:$B$50,0),MATCH('SAIB Local'!$K$16,'Ofertas insignia'!$B$13:$Y$13,0)),"")</f>
        <v/>
      </c>
      <c r="L67" s="89" t="str">
        <f>+IFERROR(INDEX('Ofertas insignia'!$B$14:$Y$50,MATCH('SAIB Local'!$B67,'Ofertas insignia'!$B$14:$B$50,0),MATCH('SAIB Local'!$L$16,'Ofertas insignia'!$B$13:$Y$13,0)),"")</f>
        <v/>
      </c>
    </row>
    <row r="68" spans="1:13" x14ac:dyDescent="0.25">
      <c r="K68" s="89" t="str">
        <f>+IFERROR(INDEX('Ofertas insignia'!$B$14:$Y$50,MATCH('SAIB Local'!$B68,'Ofertas insignia'!$B$14:$B$50,0),MATCH('SAIB Local'!$K$16,'Ofertas insignia'!$B$13:$Y$13,0)),"")</f>
        <v/>
      </c>
      <c r="L68" s="89" t="str">
        <f>+IFERROR(INDEX('Ofertas insignia'!$B$14:$Y$50,MATCH('SAIB Local'!$B68,'Ofertas insignia'!$B$14:$B$50,0),MATCH('SAIB Local'!$L$16,'Ofertas insignia'!$B$13:$Y$13,0)),"")</f>
        <v/>
      </c>
    </row>
    <row r="69" spans="1:13" x14ac:dyDescent="0.25">
      <c r="K69" s="89" t="str">
        <f>+IFERROR(INDEX('Ofertas insignia'!$B$14:$Y$50,MATCH('SAIB Local'!$B69,'Ofertas insignia'!$B$14:$B$50,0),MATCH('SAIB Local'!$K$16,'Ofertas insignia'!$B$13:$Y$13,0)),"")</f>
        <v/>
      </c>
      <c r="L69" s="89" t="str">
        <f>+IFERROR(INDEX('Ofertas insignia'!$B$14:$Y$50,MATCH('SAIB Local'!$B69,'Ofertas insignia'!$B$14:$B$50,0),MATCH('SAIB Local'!$L$16,'Ofertas insignia'!$B$13:$Y$13,0)),"")</f>
        <v/>
      </c>
    </row>
    <row r="70" spans="1:13" x14ac:dyDescent="0.25">
      <c r="K70" s="89" t="str">
        <f>+IFERROR(INDEX('Ofertas insignia'!$B$14:$Y$50,MATCH('SAIB Local'!$B70,'Ofertas insignia'!$B$14:$B$50,0),MATCH('SAIB Local'!$K$16,'Ofertas insignia'!$B$13:$Y$13,0)),"")</f>
        <v/>
      </c>
      <c r="L70" s="89" t="str">
        <f>+IFERROR(INDEX('Ofertas insignia'!$B$14:$Y$50,MATCH('SAIB Local'!$B70,'Ofertas insignia'!$B$14:$B$50,0),MATCH('SAIB Local'!$L$16,'Ofertas insignia'!$B$13:$Y$13,0)),"")</f>
        <v/>
      </c>
    </row>
    <row r="71" spans="1:13" x14ac:dyDescent="0.25">
      <c r="K71" s="89" t="str">
        <f>+IFERROR(INDEX('Ofertas insignia'!$B$14:$Y$50,MATCH('SAIB Local'!$B71,'Ofertas insignia'!$B$14:$B$50,0),MATCH('SAIB Local'!$K$16,'Ofertas insignia'!$B$13:$Y$13,0)),"")</f>
        <v/>
      </c>
      <c r="L71" s="89" t="str">
        <f>+IFERROR(INDEX('Ofertas insignia'!$B$14:$Y$50,MATCH('SAIB Local'!$B71,'Ofertas insignia'!$B$14:$B$50,0),MATCH('SAIB Local'!$L$16,'Ofertas insignia'!$B$13:$Y$13,0)),"")</f>
        <v/>
      </c>
    </row>
    <row r="72" spans="1:13" x14ac:dyDescent="0.25">
      <c r="K72" s="89" t="str">
        <f>+IFERROR(INDEX('Ofertas insignia'!$B$14:$Y$50,MATCH('SAIB Local'!$B72,'Ofertas insignia'!$B$14:$B$50,0),MATCH('SAIB Local'!$K$16,'Ofertas insignia'!$B$13:$Y$13,0)),"")</f>
        <v/>
      </c>
      <c r="L72" s="89" t="str">
        <f>+IFERROR(INDEX('Ofertas insignia'!$B$14:$Y$50,MATCH('SAIB Local'!$B72,'Ofertas insignia'!$B$14:$B$50,0),MATCH('SAIB Local'!$L$16,'Ofertas insignia'!$B$13:$Y$13,0)),"")</f>
        <v/>
      </c>
    </row>
    <row r="73" spans="1:13" x14ac:dyDescent="0.25">
      <c r="K73" s="89" t="str">
        <f>+IFERROR(INDEX('Ofertas insignia'!$B$14:$Y$50,MATCH('SAIB Local'!$B73,'Ofertas insignia'!$B$14:$B$50,0),MATCH('SAIB Local'!$K$16,'Ofertas insignia'!$B$13:$Y$13,0)),"")</f>
        <v/>
      </c>
      <c r="L73" s="89" t="str">
        <f>+IFERROR(INDEX('Ofertas insignia'!$B$14:$Y$50,MATCH('SAIB Local'!$B73,'Ofertas insignia'!$B$14:$B$50,0),MATCH('SAIB Local'!$L$16,'Ofertas insignia'!$B$13:$Y$13,0)),"")</f>
        <v/>
      </c>
    </row>
    <row r="74" spans="1:13" x14ac:dyDescent="0.25">
      <c r="K74" s="89" t="str">
        <f>+IFERROR(INDEX('Ofertas insignia'!$B$14:$Y$50,MATCH('SAIB Local'!$B74,'Ofertas insignia'!$B$14:$B$50,0),MATCH('SAIB Local'!$K$16,'Ofertas insignia'!$B$13:$Y$13,0)),"")</f>
        <v/>
      </c>
      <c r="L74" s="89" t="str">
        <f>+IFERROR(INDEX('Ofertas insignia'!$B$14:$Y$50,MATCH('SAIB Local'!$B74,'Ofertas insignia'!$B$14:$B$50,0),MATCH('SAIB Local'!$L$16,'Ofertas insignia'!$B$13:$Y$13,0)),"")</f>
        <v/>
      </c>
    </row>
    <row r="75" spans="1:13" x14ac:dyDescent="0.25">
      <c r="K75" s="89" t="str">
        <f>+IFERROR(INDEX('Ofertas insignia'!$B$14:$Y$50,MATCH('SAIB Local'!$B75,'Ofertas insignia'!$B$14:$B$50,0),MATCH('SAIB Local'!$K$16,'Ofertas insignia'!$B$13:$Y$13,0)),"")</f>
        <v/>
      </c>
      <c r="L75" s="89" t="str">
        <f>+IFERROR(INDEX('Ofertas insignia'!$B$14:$Y$50,MATCH('SAIB Local'!$B75,'Ofertas insignia'!$B$14:$B$50,0),MATCH('SAIB Local'!$L$16,'Ofertas insignia'!$B$13:$Y$13,0)),"")</f>
        <v/>
      </c>
    </row>
    <row r="76" spans="1:13" x14ac:dyDescent="0.25">
      <c r="K76" s="89" t="str">
        <f>+IFERROR(INDEX('Ofertas insignia'!$B$14:$Y$50,MATCH('SAIB Local'!$B76,'Ofertas insignia'!$B$14:$B$50,0),MATCH('SAIB Local'!$K$16,'Ofertas insignia'!$B$13:$Y$13,0)),"")</f>
        <v/>
      </c>
      <c r="L76" s="89" t="str">
        <f>+IFERROR(INDEX('Ofertas insignia'!$B$14:$Y$50,MATCH('SAIB Local'!$B76,'Ofertas insignia'!$B$14:$B$50,0),MATCH('SAIB Local'!$L$16,'Ofertas insignia'!$B$13:$Y$13,0)),"")</f>
        <v/>
      </c>
    </row>
    <row r="77" spans="1:13" x14ac:dyDescent="0.25">
      <c r="K77" s="89" t="str">
        <f>+IFERROR(INDEX('Ofertas insignia'!$B$14:$Y$50,MATCH('SAIB Local'!$B77,'Ofertas insignia'!$B$14:$B$50,0),MATCH('SAIB Local'!$K$16,'Ofertas insignia'!$B$13:$Y$13,0)),"")</f>
        <v/>
      </c>
      <c r="L77" s="89" t="str">
        <f>+IFERROR(INDEX('Ofertas insignia'!$B$14:$Y$50,MATCH('SAIB Local'!$B77,'Ofertas insignia'!$B$14:$B$50,0),MATCH('SAIB Local'!$L$16,'Ofertas insignia'!$B$13:$Y$13,0)),"")</f>
        <v/>
      </c>
    </row>
    <row r="78" spans="1:13" x14ac:dyDescent="0.25">
      <c r="K78" s="89" t="str">
        <f>+IFERROR(INDEX('Ofertas insignia'!$B$14:$Y$50,MATCH('SAIB Local'!$B78,'Ofertas insignia'!$B$14:$B$50,0),MATCH('SAIB Local'!$K$16,'Ofertas insignia'!$B$13:$Y$13,0)),"")</f>
        <v/>
      </c>
      <c r="L78" s="89" t="str">
        <f>+IFERROR(INDEX('Ofertas insignia'!$B$14:$Y$50,MATCH('SAIB Local'!$B78,'Ofertas insignia'!$B$14:$B$50,0),MATCH('SAIB Local'!$L$16,'Ofertas insignia'!$B$13:$Y$13,0)),"")</f>
        <v/>
      </c>
    </row>
    <row r="79" spans="1:13" x14ac:dyDescent="0.25">
      <c r="K79" s="89" t="str">
        <f>+IFERROR(INDEX('Ofertas insignia'!$B$14:$Y$50,MATCH('SAIB Local'!$B79,'Ofertas insignia'!$B$14:$B$50,0),MATCH('SAIB Local'!$K$16,'Ofertas insignia'!$B$13:$Y$13,0)),"")</f>
        <v/>
      </c>
      <c r="L79" s="89" t="str">
        <f>+IFERROR(INDEX('Ofertas insignia'!$B$14:$Y$50,MATCH('SAIB Local'!$B79,'Ofertas insignia'!$B$14:$B$50,0),MATCH('SAIB Local'!$L$16,'Ofertas insignia'!$B$13:$Y$13,0)),"")</f>
        <v/>
      </c>
    </row>
    <row r="80" spans="1:13" x14ac:dyDescent="0.25">
      <c r="K80" s="89" t="str">
        <f>+IFERROR(INDEX('Ofertas insignia'!$B$14:$Y$50,MATCH('SAIB Local'!$B80,'Ofertas insignia'!$B$14:$B$50,0),MATCH('SAIB Local'!$K$16,'Ofertas insignia'!$B$13:$Y$13,0)),"")</f>
        <v/>
      </c>
      <c r="L80" s="89" t="str">
        <f>+IFERROR(INDEX('Ofertas insignia'!$B$14:$Y$50,MATCH('SAIB Local'!$B80,'Ofertas insignia'!$B$14:$B$50,0),MATCH('SAIB Local'!$L$16,'Ofertas insignia'!$B$13:$Y$13,0)),"")</f>
        <v/>
      </c>
    </row>
    <row r="81" spans="11:12" x14ac:dyDescent="0.25">
      <c r="K81" s="89" t="str">
        <f>+IFERROR(INDEX('Ofertas insignia'!$B$14:$Y$50,MATCH('SAIB Local'!$B81,'Ofertas insignia'!$B$14:$B$50,0),MATCH('SAIB Local'!$K$16,'Ofertas insignia'!$B$13:$Y$13,0)),"")</f>
        <v/>
      </c>
      <c r="L81" s="89" t="str">
        <f>+IFERROR(INDEX('Ofertas insignia'!$B$14:$Y$50,MATCH('SAIB Local'!$B81,'Ofertas insignia'!$B$14:$B$50,0),MATCH('SAIB Local'!$L$16,'Ofertas insignia'!$B$13:$Y$13,0)),"")</f>
        <v/>
      </c>
    </row>
    <row r="82" spans="11:12" x14ac:dyDescent="0.25">
      <c r="K82" s="89" t="str">
        <f>+IFERROR(INDEX('Ofertas insignia'!$B$14:$Y$50,MATCH('SAIB Local'!$B82,'Ofertas insignia'!$B$14:$B$50,0),MATCH('SAIB Local'!$K$16,'Ofertas insignia'!$B$13:$Y$13,0)),"")</f>
        <v/>
      </c>
      <c r="L82" s="89" t="str">
        <f>+IFERROR(INDEX('Ofertas insignia'!$B$14:$Y$50,MATCH('SAIB Local'!$B82,'Ofertas insignia'!$B$14:$B$50,0),MATCH('SAIB Local'!$L$16,'Ofertas insignia'!$B$13:$Y$13,0)),"")</f>
        <v/>
      </c>
    </row>
    <row r="83" spans="11:12" x14ac:dyDescent="0.25">
      <c r="K83" s="89" t="str">
        <f>+IFERROR(INDEX('Ofertas insignia'!$B$14:$Y$50,MATCH('SAIB Local'!$B83,'Ofertas insignia'!$B$14:$B$50,0),MATCH('SAIB Local'!$K$16,'Ofertas insignia'!$B$13:$Y$13,0)),"")</f>
        <v/>
      </c>
      <c r="L83" s="89" t="str">
        <f>+IFERROR(INDEX('Ofertas insignia'!$B$14:$Y$50,MATCH('SAIB Local'!$B83,'Ofertas insignia'!$B$14:$B$50,0),MATCH('SAIB Local'!$L$16,'Ofertas insignia'!$B$13:$Y$13,0)),"")</f>
        <v/>
      </c>
    </row>
    <row r="84" spans="11:12" x14ac:dyDescent="0.25">
      <c r="K84" s="89" t="str">
        <f>+IFERROR(INDEX('Ofertas insignia'!$B$14:$Y$50,MATCH('SAIB Local'!$B84,'Ofertas insignia'!$B$14:$B$50,0),MATCH('SAIB Local'!$K$16,'Ofertas insignia'!$B$13:$Y$13,0)),"")</f>
        <v/>
      </c>
      <c r="L84" s="89" t="str">
        <f>+IFERROR(INDEX('Ofertas insignia'!$B$14:$Y$50,MATCH('SAIB Local'!$B84,'Ofertas insignia'!$B$14:$B$50,0),MATCH('SAIB Local'!$L$16,'Ofertas insignia'!$B$13:$Y$13,0)),"")</f>
        <v/>
      </c>
    </row>
    <row r="85" spans="11:12" x14ac:dyDescent="0.25">
      <c r="K85" s="89" t="str">
        <f>+IFERROR(INDEX('Ofertas insignia'!$B$14:$Y$50,MATCH('SAIB Local'!$B85,'Ofertas insignia'!$B$14:$B$50,0),MATCH('SAIB Local'!$K$16,'Ofertas insignia'!$B$13:$Y$13,0)),"")</f>
        <v/>
      </c>
      <c r="L85" s="89" t="str">
        <f>+IFERROR(INDEX('Ofertas insignia'!$B$14:$Y$50,MATCH('SAIB Local'!$B85,'Ofertas insignia'!$B$14:$B$50,0),MATCH('SAIB Local'!$L$16,'Ofertas insignia'!$B$13:$Y$13,0)),"")</f>
        <v/>
      </c>
    </row>
    <row r="86" spans="11:12" x14ac:dyDescent="0.25">
      <c r="K86" s="89" t="str">
        <f>+IFERROR(INDEX('Ofertas insignia'!$B$14:$Y$50,MATCH('SAIB Local'!$B86,'Ofertas insignia'!$B$14:$B$50,0),MATCH('SAIB Local'!$K$16,'Ofertas insignia'!$B$13:$Y$13,0)),"")</f>
        <v/>
      </c>
      <c r="L86" s="89" t="str">
        <f>+IFERROR(INDEX('Ofertas insignia'!$B$14:$Y$50,MATCH('SAIB Local'!$B86,'Ofertas insignia'!$B$14:$B$50,0),MATCH('SAIB Local'!$L$16,'Ofertas insignia'!$B$13:$Y$13,0)),"")</f>
        <v/>
      </c>
    </row>
    <row r="87" spans="11:12" x14ac:dyDescent="0.25">
      <c r="K87" s="89" t="str">
        <f>+IFERROR(INDEX('Ofertas insignia'!$B$14:$Y$50,MATCH('SAIB Local'!$B87,'Ofertas insignia'!$B$14:$B$50,0),MATCH('SAIB Local'!$K$16,'Ofertas insignia'!$B$13:$Y$13,0)),"")</f>
        <v/>
      </c>
      <c r="L87" s="89" t="str">
        <f>+IFERROR(INDEX('Ofertas insignia'!$B$14:$Y$50,MATCH('SAIB Local'!$B87,'Ofertas insignia'!$B$14:$B$50,0),MATCH('SAIB Local'!$L$16,'Ofertas insignia'!$B$13:$Y$13,0)),"")</f>
        <v/>
      </c>
    </row>
    <row r="88" spans="11:12" x14ac:dyDescent="0.25">
      <c r="K88" s="89" t="str">
        <f>+IFERROR(INDEX('Ofertas insignia'!$B$14:$Y$50,MATCH('SAIB Local'!$B88,'Ofertas insignia'!$B$14:$B$50,0),MATCH('SAIB Local'!$K$16,'Ofertas insignia'!$B$13:$Y$13,0)),"")</f>
        <v/>
      </c>
      <c r="L88" s="89" t="str">
        <f>+IFERROR(INDEX('Ofertas insignia'!$B$14:$Y$50,MATCH('SAIB Local'!$B88,'Ofertas insignia'!$B$14:$B$50,0),MATCH('SAIB Local'!$L$16,'Ofertas insignia'!$B$13:$Y$13,0)),"")</f>
        <v/>
      </c>
    </row>
    <row r="89" spans="11:12" x14ac:dyDescent="0.25">
      <c r="K89" s="89" t="str">
        <f>+IFERROR(INDEX('Ofertas insignia'!$B$14:$Y$50,MATCH('SAIB Local'!$B89,'Ofertas insignia'!$B$14:$B$50,0),MATCH('SAIB Local'!$K$16,'Ofertas insignia'!$B$13:$Y$13,0)),"")</f>
        <v/>
      </c>
      <c r="L89" s="89" t="str">
        <f>+IFERROR(INDEX('Ofertas insignia'!$B$14:$Y$50,MATCH('SAIB Local'!$B89,'Ofertas insignia'!$B$14:$B$50,0),MATCH('SAIB Local'!$L$16,'Ofertas insignia'!$B$13:$Y$13,0)),"")</f>
        <v/>
      </c>
    </row>
    <row r="90" spans="11:12" x14ac:dyDescent="0.25">
      <c r="K90" s="89" t="str">
        <f>+IFERROR(INDEX('Ofertas insignia'!$B$14:$Y$50,MATCH('SAIB Local'!$B90,'Ofertas insignia'!$B$14:$B$50,0),MATCH('SAIB Local'!$K$16,'Ofertas insignia'!$B$13:$Y$13,0)),"")</f>
        <v/>
      </c>
      <c r="L90" s="89" t="str">
        <f>+IFERROR(INDEX('Ofertas insignia'!$B$14:$Y$50,MATCH('SAIB Local'!$B90,'Ofertas insignia'!$B$14:$B$50,0),MATCH('SAIB Local'!$L$16,'Ofertas insignia'!$B$13:$Y$13,0)),"")</f>
        <v/>
      </c>
    </row>
    <row r="91" spans="11:12" x14ac:dyDescent="0.25">
      <c r="K91" s="89" t="str">
        <f>+IFERROR(INDEX('Ofertas insignia'!$B$14:$Y$50,MATCH('SAIB Local'!$B91,'Ofertas insignia'!$B$14:$B$50,0),MATCH('SAIB Local'!$K$16,'Ofertas insignia'!$B$13:$Y$13,0)),"")</f>
        <v/>
      </c>
      <c r="L91" s="89" t="str">
        <f>+IFERROR(INDEX('Ofertas insignia'!$B$14:$Y$50,MATCH('SAIB Local'!$B91,'Ofertas insignia'!$B$14:$B$50,0),MATCH('SAIB Local'!$L$16,'Ofertas insignia'!$B$13:$Y$13,0)),"")</f>
        <v/>
      </c>
    </row>
    <row r="92" spans="11:12" x14ac:dyDescent="0.25">
      <c r="K92" s="89" t="str">
        <f>+IFERROR(INDEX('Ofertas insignia'!$B$14:$Y$50,MATCH('SAIB Local'!$B92,'Ofertas insignia'!$B$14:$B$50,0),MATCH('SAIB Local'!$K$16,'Ofertas insignia'!$B$13:$Y$13,0)),"")</f>
        <v/>
      </c>
      <c r="L92" s="89" t="str">
        <f>+IFERROR(INDEX('Ofertas insignia'!$B$14:$Y$50,MATCH('SAIB Local'!$B92,'Ofertas insignia'!$B$14:$B$50,0),MATCH('SAIB Local'!$L$16,'Ofertas insignia'!$B$13:$Y$13,0)),"")</f>
        <v/>
      </c>
    </row>
    <row r="93" spans="11:12" x14ac:dyDescent="0.25">
      <c r="K93" s="89" t="str">
        <f>+IFERROR(INDEX('Ofertas insignia'!$B$14:$Y$50,MATCH('SAIB Local'!$B93,'Ofertas insignia'!$B$14:$B$50,0),MATCH('SAIB Local'!$K$16,'Ofertas insignia'!$B$13:$Y$13,0)),"")</f>
        <v/>
      </c>
      <c r="L93" s="89" t="str">
        <f>+IFERROR(INDEX('Ofertas insignia'!$B$14:$Y$50,MATCH('SAIB Local'!$B93,'Ofertas insignia'!$B$14:$B$50,0),MATCH('SAIB Local'!$L$16,'Ofertas insignia'!$B$13:$Y$13,0)),"")</f>
        <v/>
      </c>
    </row>
    <row r="94" spans="11:12" x14ac:dyDescent="0.25">
      <c r="K94" s="89" t="str">
        <f>+IFERROR(INDEX('Ofertas insignia'!$B$14:$Y$50,MATCH('SAIB Local'!$B94,'Ofertas insignia'!$B$14:$B$50,0),MATCH('SAIB Local'!$K$16,'Ofertas insignia'!$B$13:$Y$13,0)),"")</f>
        <v/>
      </c>
      <c r="L94" s="89" t="str">
        <f>+IFERROR(INDEX('Ofertas insignia'!$B$14:$Y$50,MATCH('SAIB Local'!$B94,'Ofertas insignia'!$B$14:$B$50,0),MATCH('SAIB Local'!$L$16,'Ofertas insignia'!$B$13:$Y$13,0)),"")</f>
        <v/>
      </c>
    </row>
    <row r="95" spans="11:12" x14ac:dyDescent="0.25">
      <c r="K95" s="89" t="str">
        <f>+IFERROR(INDEX('Ofertas insignia'!$B$14:$Y$50,MATCH('SAIB Local'!$B95,'Ofertas insignia'!$B$14:$B$50,0),MATCH('SAIB Local'!$K$16,'Ofertas insignia'!$B$13:$Y$13,0)),"")</f>
        <v/>
      </c>
      <c r="L95" s="89" t="str">
        <f>+IFERROR(INDEX('Ofertas insignia'!$B$14:$Y$50,MATCH('SAIB Local'!$B95,'Ofertas insignia'!$B$14:$B$50,0),MATCH('SAIB Local'!$L$16,'Ofertas insignia'!$B$13:$Y$13,0)),"")</f>
        <v/>
      </c>
    </row>
    <row r="96" spans="11:12" x14ac:dyDescent="0.25">
      <c r="K96" s="89" t="str">
        <f>+IFERROR(INDEX('Ofertas insignia'!$B$14:$Y$50,MATCH('SAIB Local'!$B96,'Ofertas insignia'!$B$14:$B$50,0),MATCH('SAIB Local'!$K$16,'Ofertas insignia'!$B$13:$Y$13,0)),"")</f>
        <v/>
      </c>
      <c r="L96" s="89" t="str">
        <f>+IFERROR(INDEX('Ofertas insignia'!$B$14:$Y$50,MATCH('SAIB Local'!$B96,'Ofertas insignia'!$B$14:$B$50,0),MATCH('SAIB Local'!$L$16,'Ofertas insignia'!$B$13:$Y$13,0)),"")</f>
        <v/>
      </c>
    </row>
    <row r="97" spans="11:12" x14ac:dyDescent="0.25">
      <c r="K97" s="89" t="str">
        <f>+IFERROR(INDEX('Ofertas insignia'!$B$14:$Y$50,MATCH('SAIB Local'!$B97,'Ofertas insignia'!$B$14:$B$50,0),MATCH('SAIB Local'!$K$16,'Ofertas insignia'!$B$13:$Y$13,0)),"")</f>
        <v/>
      </c>
      <c r="L97" s="89" t="str">
        <f>+IFERROR(INDEX('Ofertas insignia'!$B$14:$Y$50,MATCH('SAIB Local'!$B97,'Ofertas insignia'!$B$14:$B$50,0),MATCH('SAIB Local'!$L$16,'Ofertas insignia'!$B$13:$Y$13,0)),"")</f>
        <v/>
      </c>
    </row>
    <row r="98" spans="11:12" x14ac:dyDescent="0.25">
      <c r="K98" s="89" t="str">
        <f>+IFERROR(INDEX('Ofertas insignia'!$B$14:$Y$50,MATCH('SAIB Local'!$B98,'Ofertas insignia'!$B$14:$B$50,0),MATCH('SAIB Local'!$K$16,'Ofertas insignia'!$B$13:$Y$13,0)),"")</f>
        <v/>
      </c>
      <c r="L98" s="89" t="str">
        <f>+IFERROR(INDEX('Ofertas insignia'!$B$14:$Y$50,MATCH('SAIB Local'!$B98,'Ofertas insignia'!$B$14:$B$50,0),MATCH('SAIB Local'!$L$16,'Ofertas insignia'!$B$13:$Y$13,0)),"")</f>
        <v/>
      </c>
    </row>
    <row r="99" spans="11:12" x14ac:dyDescent="0.25">
      <c r="K99" s="89" t="str">
        <f>+IFERROR(INDEX('Ofertas insignia'!$B$14:$Y$50,MATCH('SAIB Local'!$B99,'Ofertas insignia'!$B$14:$B$50,0),MATCH('SAIB Local'!$K$16,'Ofertas insignia'!$B$13:$Y$13,0)),"")</f>
        <v/>
      </c>
      <c r="L99" s="89" t="str">
        <f>+IFERROR(INDEX('Ofertas insignia'!$B$14:$Y$50,MATCH('SAIB Local'!$B99,'Ofertas insignia'!$B$14:$B$50,0),MATCH('SAIB Local'!$L$16,'Ofertas insignia'!$B$13:$Y$13,0)),"")</f>
        <v/>
      </c>
    </row>
    <row r="100" spans="11:12" x14ac:dyDescent="0.25">
      <c r="K100" s="89" t="str">
        <f>+IFERROR(INDEX('Ofertas insignia'!$B$14:$Y$50,MATCH('SAIB Local'!$B100,'Ofertas insignia'!$B$14:$B$50,0),MATCH('SAIB Local'!$K$16,'Ofertas insignia'!$B$13:$Y$13,0)),"")</f>
        <v/>
      </c>
      <c r="L100" s="89" t="str">
        <f>+IFERROR(INDEX('Ofertas insignia'!$B$14:$Y$50,MATCH('SAIB Local'!$B100,'Ofertas insignia'!$B$14:$B$50,0),MATCH('SAIB Local'!$L$16,'Ofertas insignia'!$B$13:$Y$13,0)),"")</f>
        <v/>
      </c>
    </row>
    <row r="101" spans="11:12" x14ac:dyDescent="0.25">
      <c r="K101" s="89" t="str">
        <f>+IFERROR(INDEX('Ofertas insignia'!$B$14:$Y$50,MATCH('SAIB Local'!$B101,'Ofertas insignia'!$B$14:$B$50,0),MATCH('SAIB Local'!$K$16,'Ofertas insignia'!$B$13:$Y$13,0)),"")</f>
        <v/>
      </c>
      <c r="L101" s="89" t="str">
        <f>+IFERROR(INDEX('Ofertas insignia'!$B$14:$Y$50,MATCH('SAIB Local'!$B101,'Ofertas insignia'!$B$14:$B$50,0),MATCH('SAIB Local'!$L$16,'Ofertas insignia'!$B$13:$Y$13,0)),"")</f>
        <v/>
      </c>
    </row>
    <row r="102" spans="11:12" x14ac:dyDescent="0.25">
      <c r="K102" s="89" t="str">
        <f>+IFERROR(INDEX('Ofertas insignia'!$B$14:$Y$50,MATCH('SAIB Local'!$B102,'Ofertas insignia'!$B$14:$B$50,0),MATCH('SAIB Local'!$K$16,'Ofertas insignia'!$B$13:$Y$13,0)),"")</f>
        <v/>
      </c>
      <c r="L102" s="89" t="str">
        <f>+IFERROR(INDEX('Ofertas insignia'!$B$14:$Y$50,MATCH('SAIB Local'!$B102,'Ofertas insignia'!$B$14:$B$50,0),MATCH('SAIB Local'!$L$16,'Ofertas insignia'!$B$13:$Y$13,0)),"")</f>
        <v/>
      </c>
    </row>
    <row r="103" spans="11:12" x14ac:dyDescent="0.25">
      <c r="K103" s="89" t="str">
        <f>+IFERROR(INDEX('Ofertas insignia'!$B$14:$Y$50,MATCH('SAIB Local'!$B103,'Ofertas insignia'!$B$14:$B$50,0),MATCH('SAIB Local'!$K$16,'Ofertas insignia'!$B$13:$Y$13,0)),"")</f>
        <v/>
      </c>
      <c r="L103" s="89" t="str">
        <f>+IFERROR(INDEX('Ofertas insignia'!$B$14:$Y$50,MATCH('SAIB Local'!$B103,'Ofertas insignia'!$B$14:$B$50,0),MATCH('SAIB Local'!$L$16,'Ofertas insignia'!$B$13:$Y$13,0)),"")</f>
        <v/>
      </c>
    </row>
    <row r="104" spans="11:12" x14ac:dyDescent="0.25">
      <c r="K104" s="89" t="str">
        <f>+IFERROR(INDEX('Ofertas insignia'!$B$14:$Y$50,MATCH('SAIB Local'!$B104,'Ofertas insignia'!$B$14:$B$50,0),MATCH('SAIB Local'!$K$16,'Ofertas insignia'!$B$13:$Y$13,0)),"")</f>
        <v/>
      </c>
      <c r="L104" s="89" t="str">
        <f>+IFERROR(INDEX('Ofertas insignia'!$B$14:$Y$50,MATCH('SAIB Local'!$B104,'Ofertas insignia'!$B$14:$B$50,0),MATCH('SAIB Local'!$L$16,'Ofertas insignia'!$B$13:$Y$13,0)),"")</f>
        <v/>
      </c>
    </row>
    <row r="105" spans="11:12" x14ac:dyDescent="0.25">
      <c r="K105" s="89" t="str">
        <f>+IFERROR(INDEX('Ofertas insignia'!$B$14:$Y$50,MATCH('SAIB Local'!$B105,'Ofertas insignia'!$B$14:$B$50,0),MATCH('SAIB Local'!$K$16,'Ofertas insignia'!$B$13:$Y$13,0)),"")</f>
        <v/>
      </c>
      <c r="L105" s="89" t="str">
        <f>+IFERROR(INDEX('Ofertas insignia'!$B$14:$Y$50,MATCH('SAIB Local'!$B105,'Ofertas insignia'!$B$14:$B$50,0),MATCH('SAIB Local'!$L$16,'Ofertas insignia'!$B$13:$Y$13,0)),"")</f>
        <v/>
      </c>
    </row>
    <row r="106" spans="11:12" x14ac:dyDescent="0.25">
      <c r="K106" s="89" t="str">
        <f>+IFERROR(INDEX('Ofertas insignia'!$B$14:$Y$50,MATCH('SAIB Local'!$B106,'Ofertas insignia'!$B$14:$B$50,0),MATCH('SAIB Local'!$K$16,'Ofertas insignia'!$B$13:$Y$13,0)),"")</f>
        <v/>
      </c>
      <c r="L106" s="89" t="str">
        <f>+IFERROR(INDEX('Ofertas insignia'!$B$14:$Y$50,MATCH('SAIB Local'!$B106,'Ofertas insignia'!$B$14:$B$50,0),MATCH('SAIB Local'!$L$16,'Ofertas insignia'!$B$13:$Y$13,0)),"")</f>
        <v/>
      </c>
    </row>
    <row r="107" spans="11:12" x14ac:dyDescent="0.25">
      <c r="K107" s="89" t="str">
        <f>+IFERROR(INDEX('Ofertas insignia'!$B$14:$Y$50,MATCH('SAIB Local'!$B107,'Ofertas insignia'!$B$14:$B$50,0),MATCH('SAIB Local'!$K$16,'Ofertas insignia'!$B$13:$Y$13,0)),"")</f>
        <v/>
      </c>
      <c r="L107" s="89" t="str">
        <f>+IFERROR(INDEX('Ofertas insignia'!$B$14:$Y$50,MATCH('SAIB Local'!$B107,'Ofertas insignia'!$B$14:$B$50,0),MATCH('SAIB Local'!$L$16,'Ofertas insignia'!$B$13:$Y$13,0)),"")</f>
        <v/>
      </c>
    </row>
    <row r="108" spans="11:12" x14ac:dyDescent="0.25">
      <c r="K108" s="89" t="str">
        <f>+IFERROR(INDEX('Ofertas insignia'!$B$14:$Y$50,MATCH('SAIB Local'!$B108,'Ofertas insignia'!$B$14:$B$50,0),MATCH('SAIB Local'!$K$16,'Ofertas insignia'!$B$13:$Y$13,0)),"")</f>
        <v/>
      </c>
      <c r="L108" s="89" t="str">
        <f>+IFERROR(INDEX('Ofertas insignia'!$B$14:$Y$50,MATCH('SAIB Local'!$B108,'Ofertas insignia'!$B$14:$B$50,0),MATCH('SAIB Local'!$L$16,'Ofertas insignia'!$B$13:$Y$13,0)),"")</f>
        <v/>
      </c>
    </row>
    <row r="109" spans="11:12" x14ac:dyDescent="0.25">
      <c r="K109" s="89" t="str">
        <f>+IFERROR(INDEX('Ofertas insignia'!$B$14:$Y$50,MATCH('SAIB Local'!$B109,'Ofertas insignia'!$B$14:$B$50,0),MATCH('SAIB Local'!$K$16,'Ofertas insignia'!$B$13:$Y$13,0)),"")</f>
        <v/>
      </c>
      <c r="L109" s="89" t="str">
        <f>+IFERROR(INDEX('Ofertas insignia'!$B$14:$Y$50,MATCH('SAIB Local'!$B109,'Ofertas insignia'!$B$14:$B$50,0),MATCH('SAIB Local'!$L$16,'Ofertas insignia'!$B$13:$Y$13,0)),"")</f>
        <v/>
      </c>
    </row>
    <row r="110" spans="11:12" x14ac:dyDescent="0.25">
      <c r="K110" s="89" t="str">
        <f>+IFERROR(INDEX('Ofertas insignia'!$B$14:$Y$50,MATCH('SAIB Local'!$B110,'Ofertas insignia'!$B$14:$B$50,0),MATCH('SAIB Local'!$K$16,'Ofertas insignia'!$B$13:$Y$13,0)),"")</f>
        <v/>
      </c>
      <c r="L110" s="89" t="str">
        <f>+IFERROR(INDEX('Ofertas insignia'!$B$14:$Y$50,MATCH('SAIB Local'!$B110,'Ofertas insignia'!$B$14:$B$50,0),MATCH('SAIB Local'!$L$16,'Ofertas insignia'!$B$13:$Y$13,0)),"")</f>
        <v/>
      </c>
    </row>
    <row r="111" spans="11:12" x14ac:dyDescent="0.25">
      <c r="K111" s="89" t="str">
        <f>+IFERROR(INDEX('Ofertas insignia'!$B$14:$Y$50,MATCH('SAIB Local'!$B111,'Ofertas insignia'!$B$14:$B$50,0),MATCH('SAIB Local'!$K$16,'Ofertas insignia'!$B$13:$Y$13,0)),"")</f>
        <v/>
      </c>
      <c r="L111" s="89" t="str">
        <f>+IFERROR(INDEX('Ofertas insignia'!$B$14:$Y$50,MATCH('SAIB Local'!$B111,'Ofertas insignia'!$B$14:$B$50,0),MATCH('SAIB Local'!$L$16,'Ofertas insignia'!$B$13:$Y$13,0)),"")</f>
        <v/>
      </c>
    </row>
    <row r="112" spans="11:12" x14ac:dyDescent="0.25">
      <c r="K112" s="89" t="str">
        <f>+IFERROR(INDEX('Ofertas insignia'!$B$14:$Y$50,MATCH('SAIB Local'!$B112,'Ofertas insignia'!$B$14:$B$50,0),MATCH('SAIB Local'!$K$16,'Ofertas insignia'!$B$13:$Y$13,0)),"")</f>
        <v/>
      </c>
      <c r="L112" s="89" t="str">
        <f>+IFERROR(INDEX('Ofertas insignia'!$B$14:$Y$50,MATCH('SAIB Local'!$B112,'Ofertas insignia'!$B$14:$B$50,0),MATCH('SAIB Local'!$L$16,'Ofertas insignia'!$B$13:$Y$13,0)),"")</f>
        <v/>
      </c>
    </row>
    <row r="113" spans="11:12" x14ac:dyDescent="0.25">
      <c r="K113" s="89" t="str">
        <f>+IFERROR(INDEX('Ofertas insignia'!$B$14:$Y$50,MATCH('SAIB Local'!$B113,'Ofertas insignia'!$B$14:$B$50,0),MATCH('SAIB Local'!$K$16,'Ofertas insignia'!$B$13:$Y$13,0)),"")</f>
        <v/>
      </c>
      <c r="L113" s="89" t="str">
        <f>+IFERROR(INDEX('Ofertas insignia'!$B$14:$Y$50,MATCH('SAIB Local'!$B113,'Ofertas insignia'!$B$14:$B$50,0),MATCH('SAIB Local'!$L$16,'Ofertas insignia'!$B$13:$Y$13,0)),"")</f>
        <v/>
      </c>
    </row>
    <row r="114" spans="11:12" x14ac:dyDescent="0.25">
      <c r="K114" s="89" t="str">
        <f>+IFERROR(INDEX('Ofertas insignia'!$B$14:$Y$50,MATCH('SAIB Local'!$B114,'Ofertas insignia'!$B$14:$B$50,0),MATCH('SAIB Local'!$K$16,'Ofertas insignia'!$B$13:$Y$13,0)),"")</f>
        <v/>
      </c>
      <c r="L114" s="89" t="str">
        <f>+IFERROR(INDEX('Ofertas insignia'!$B$14:$Y$50,MATCH('SAIB Local'!$B114,'Ofertas insignia'!$B$14:$B$50,0),MATCH('SAIB Local'!$L$16,'Ofertas insignia'!$B$13:$Y$13,0)),"")</f>
        <v/>
      </c>
    </row>
    <row r="115" spans="11:12" x14ac:dyDescent="0.25">
      <c r="K115" s="89" t="str">
        <f>+IFERROR(INDEX('Ofertas insignia'!$B$14:$Y$50,MATCH('SAIB Local'!$B115,'Ofertas insignia'!$B$14:$B$50,0),MATCH('SAIB Local'!$K$16,'Ofertas insignia'!$B$13:$Y$13,0)),"")</f>
        <v/>
      </c>
      <c r="L115" s="89" t="str">
        <f>+IFERROR(INDEX('Ofertas insignia'!$B$14:$Y$50,MATCH('SAIB Local'!$B115,'Ofertas insignia'!$B$14:$B$50,0),MATCH('SAIB Local'!$L$16,'Ofertas insignia'!$B$13:$Y$13,0)),"")</f>
        <v/>
      </c>
    </row>
    <row r="116" spans="11:12" x14ac:dyDescent="0.25">
      <c r="K116" s="89" t="str">
        <f>+IFERROR(INDEX('Ofertas insignia'!$B$14:$Y$50,MATCH('SAIB Local'!$B116,'Ofertas insignia'!$B$14:$B$50,0),MATCH('SAIB Local'!$K$16,'Ofertas insignia'!$B$13:$Y$13,0)),"")</f>
        <v/>
      </c>
      <c r="L116" s="89" t="str">
        <f>+IFERROR(INDEX('Ofertas insignia'!$B$14:$Y$50,MATCH('SAIB Local'!$B116,'Ofertas insignia'!$B$14:$B$50,0),MATCH('SAIB Local'!$L$16,'Ofertas insignia'!$B$13:$Y$13,0)),"")</f>
        <v/>
      </c>
    </row>
    <row r="117" spans="11:12" x14ac:dyDescent="0.25">
      <c r="K117" s="89" t="str">
        <f>+IFERROR(INDEX('Ofertas insignia'!$B$14:$Y$50,MATCH('SAIB Local'!$B117,'Ofertas insignia'!$B$14:$B$50,0),MATCH('SAIB Local'!$K$16,'Ofertas insignia'!$B$13:$Y$13,0)),"")</f>
        <v/>
      </c>
      <c r="L117" s="89" t="str">
        <f>+IFERROR(INDEX('Ofertas insignia'!$B$14:$Y$50,MATCH('SAIB Local'!$B117,'Ofertas insignia'!$B$14:$B$50,0),MATCH('SAIB Local'!$L$16,'Ofertas insignia'!$B$13:$Y$13,0)),"")</f>
        <v/>
      </c>
    </row>
    <row r="118" spans="11:12" x14ac:dyDescent="0.25">
      <c r="K118" s="89" t="str">
        <f>+IFERROR(INDEX('Ofertas insignia'!$B$14:$Y$50,MATCH('SAIB Local'!$B118,'Ofertas insignia'!$B$14:$B$50,0),MATCH('SAIB Local'!$K$16,'Ofertas insignia'!$B$13:$Y$13,0)),"")</f>
        <v/>
      </c>
      <c r="L118" s="89" t="str">
        <f>+IFERROR(INDEX('Ofertas insignia'!$B$14:$Y$50,MATCH('SAIB Local'!$B118,'Ofertas insignia'!$B$14:$B$50,0),MATCH('SAIB Local'!$L$16,'Ofertas insignia'!$B$13:$Y$13,0)),"")</f>
        <v/>
      </c>
    </row>
    <row r="119" spans="11:12" x14ac:dyDescent="0.25">
      <c r="K119" s="89" t="str">
        <f>+IFERROR(INDEX('Ofertas insignia'!$B$14:$Y$50,MATCH('SAIB Local'!$B119,'Ofertas insignia'!$B$14:$B$50,0),MATCH('SAIB Local'!$K$16,'Ofertas insignia'!$B$13:$Y$13,0)),"")</f>
        <v/>
      </c>
      <c r="L119" s="89" t="str">
        <f>+IFERROR(INDEX('Ofertas insignia'!$B$14:$Y$50,MATCH('SAIB Local'!$B119,'Ofertas insignia'!$B$14:$B$50,0),MATCH('SAIB Local'!$L$16,'Ofertas insignia'!$B$13:$Y$13,0)),"")</f>
        <v/>
      </c>
    </row>
    <row r="120" spans="11:12" x14ac:dyDescent="0.25">
      <c r="K120" s="89" t="str">
        <f>+IFERROR(INDEX('Ofertas insignia'!$B$14:$Y$50,MATCH('SAIB Local'!$B120,'Ofertas insignia'!$B$14:$B$50,0),MATCH('SAIB Local'!$K$16,'Ofertas insignia'!$B$13:$Y$13,0)),"")</f>
        <v/>
      </c>
      <c r="L120" s="89" t="str">
        <f>+IFERROR(INDEX('Ofertas insignia'!$B$14:$Y$50,MATCH('SAIB Local'!$B120,'Ofertas insignia'!$B$14:$B$50,0),MATCH('SAIB Local'!$L$16,'Ofertas insignia'!$B$13:$Y$13,0)),"")</f>
        <v/>
      </c>
    </row>
    <row r="121" spans="11:12" x14ac:dyDescent="0.25">
      <c r="K121" s="89" t="str">
        <f>+IFERROR(INDEX('Ofertas insignia'!$B$14:$Y$50,MATCH('SAIB Local'!$B121,'Ofertas insignia'!$B$14:$B$50,0),MATCH('SAIB Local'!$K$16,'Ofertas insignia'!$B$13:$Y$13,0)),"")</f>
        <v/>
      </c>
      <c r="L121" s="89" t="str">
        <f>+IFERROR(INDEX('Ofertas insignia'!$B$14:$Y$50,MATCH('SAIB Local'!$B121,'Ofertas insignia'!$B$14:$B$50,0),MATCH('SAIB Local'!$L$16,'Ofertas insignia'!$B$13:$Y$13,0)),"")</f>
        <v/>
      </c>
    </row>
    <row r="122" spans="11:12" x14ac:dyDescent="0.25">
      <c r="K122" s="89" t="str">
        <f>+IFERROR(INDEX('Ofertas insignia'!$B$14:$Y$50,MATCH('SAIB Local'!$B122,'Ofertas insignia'!$B$14:$B$50,0),MATCH('SAIB Local'!$K$16,'Ofertas insignia'!$B$13:$Y$13,0)),"")</f>
        <v/>
      </c>
      <c r="L122" s="89" t="str">
        <f>+IFERROR(INDEX('Ofertas insignia'!$B$14:$Y$50,MATCH('SAIB Local'!$B122,'Ofertas insignia'!$B$14:$B$50,0),MATCH('SAIB Local'!$L$16,'Ofertas insignia'!$B$13:$Y$13,0)),"")</f>
        <v/>
      </c>
    </row>
    <row r="123" spans="11:12" x14ac:dyDescent="0.25">
      <c r="K123" s="89" t="str">
        <f>+IFERROR(INDEX('Ofertas insignia'!$B$14:$Y$50,MATCH('SAIB Local'!$B123,'Ofertas insignia'!$B$14:$B$50,0),MATCH('SAIB Local'!$K$16,'Ofertas insignia'!$B$13:$Y$13,0)),"")</f>
        <v/>
      </c>
      <c r="L123" s="89" t="str">
        <f>+IFERROR(INDEX('Ofertas insignia'!$B$14:$Y$50,MATCH('SAIB Local'!$B123,'Ofertas insignia'!$B$14:$B$50,0),MATCH('SAIB Local'!$L$16,'Ofertas insignia'!$B$13:$Y$13,0)),"")</f>
        <v/>
      </c>
    </row>
    <row r="124" spans="11:12" x14ac:dyDescent="0.25">
      <c r="K124" s="89" t="str">
        <f>+IFERROR(INDEX('Ofertas insignia'!$B$14:$Y$50,MATCH('SAIB Local'!$B124,'Ofertas insignia'!$B$14:$B$50,0),MATCH('SAIB Local'!$K$16,'Ofertas insignia'!$B$13:$Y$13,0)),"")</f>
        <v/>
      </c>
      <c r="L124" s="89" t="str">
        <f>+IFERROR(INDEX('Ofertas insignia'!$B$14:$Y$50,MATCH('SAIB Local'!$B124,'Ofertas insignia'!$B$14:$B$50,0),MATCH('SAIB Local'!$L$16,'Ofertas insignia'!$B$13:$Y$13,0)),"")</f>
        <v/>
      </c>
    </row>
    <row r="125" spans="11:12" x14ac:dyDescent="0.25">
      <c r="K125" s="89" t="str">
        <f>+IFERROR(INDEX('Ofertas insignia'!$B$14:$Y$50,MATCH('SAIB Local'!$B125,'Ofertas insignia'!$B$14:$B$50,0),MATCH('SAIB Local'!$K$16,'Ofertas insignia'!$B$13:$Y$13,0)),"")</f>
        <v/>
      </c>
      <c r="L125" s="89" t="str">
        <f>+IFERROR(INDEX('Ofertas insignia'!$B$14:$Y$50,MATCH('SAIB Local'!$B125,'Ofertas insignia'!$B$14:$B$50,0),MATCH('SAIB Local'!$L$16,'Ofertas insignia'!$B$13:$Y$13,0)),"")</f>
        <v/>
      </c>
    </row>
    <row r="126" spans="11:12" x14ac:dyDescent="0.25">
      <c r="K126" s="89" t="str">
        <f>+IFERROR(INDEX('Ofertas insignia'!$B$14:$Y$50,MATCH('SAIB Local'!$B126,'Ofertas insignia'!$B$14:$B$50,0),MATCH('SAIB Local'!$K$16,'Ofertas insignia'!$B$13:$Y$13,0)),"")</f>
        <v/>
      </c>
      <c r="L126" s="89" t="str">
        <f>+IFERROR(INDEX('Ofertas insignia'!$B$14:$Y$50,MATCH('SAIB Local'!$B126,'Ofertas insignia'!$B$14:$B$50,0),MATCH('SAIB Local'!$L$16,'Ofertas insignia'!$B$13:$Y$13,0)),"")</f>
        <v/>
      </c>
    </row>
    <row r="127" spans="11:12" x14ac:dyDescent="0.25">
      <c r="K127" s="89" t="str">
        <f>+IFERROR(INDEX('Ofertas insignia'!$B$14:$Y$50,MATCH('SAIB Local'!$B127,'Ofertas insignia'!$B$14:$B$50,0),MATCH('SAIB Local'!$K$16,'Ofertas insignia'!$B$13:$Y$13,0)),"")</f>
        <v/>
      </c>
      <c r="L127" s="89" t="str">
        <f>+IFERROR(INDEX('Ofertas insignia'!$B$14:$Y$50,MATCH('SAIB Local'!$B127,'Ofertas insignia'!$B$14:$B$50,0),MATCH('SAIB Local'!$L$16,'Ofertas insignia'!$B$13:$Y$13,0)),"")</f>
        <v/>
      </c>
    </row>
    <row r="128" spans="11:12" x14ac:dyDescent="0.25">
      <c r="K128" s="89" t="str">
        <f>+IFERROR(INDEX('Ofertas insignia'!$B$14:$Y$50,MATCH('SAIB Local'!$B128,'Ofertas insignia'!$B$14:$B$50,0),MATCH('SAIB Local'!$K$16,'Ofertas insignia'!$B$13:$Y$13,0)),"")</f>
        <v/>
      </c>
      <c r="L128" s="89" t="str">
        <f>+IFERROR(INDEX('Ofertas insignia'!$B$14:$Y$50,MATCH('SAIB Local'!$B128,'Ofertas insignia'!$B$14:$B$50,0),MATCH('SAIB Local'!$L$16,'Ofertas insignia'!$B$13:$Y$13,0)),"")</f>
        <v/>
      </c>
    </row>
    <row r="129" spans="11:12" x14ac:dyDescent="0.25">
      <c r="K129" s="89" t="str">
        <f>+IFERROR(INDEX('Ofertas insignia'!$B$14:$Y$50,MATCH('SAIB Local'!$B129,'Ofertas insignia'!$B$14:$B$50,0),MATCH('SAIB Local'!$K$16,'Ofertas insignia'!$B$13:$Y$13,0)),"")</f>
        <v/>
      </c>
      <c r="L129" s="89" t="str">
        <f>+IFERROR(INDEX('Ofertas insignia'!$B$14:$Y$50,MATCH('SAIB Local'!$B129,'Ofertas insignia'!$B$14:$B$50,0),MATCH('SAIB Local'!$L$16,'Ofertas insignia'!$B$13:$Y$13,0)),"")</f>
        <v/>
      </c>
    </row>
    <row r="130" spans="11:12" x14ac:dyDescent="0.25">
      <c r="K130" s="89" t="str">
        <f>+IFERROR(INDEX('Ofertas insignia'!$B$14:$Y$50,MATCH('SAIB Local'!$B130,'Ofertas insignia'!$B$14:$B$50,0),MATCH('SAIB Local'!$K$16,'Ofertas insignia'!$B$13:$Y$13,0)),"")</f>
        <v/>
      </c>
      <c r="L130" s="89" t="str">
        <f>+IFERROR(INDEX('Ofertas insignia'!$B$14:$Y$50,MATCH('SAIB Local'!$B130,'Ofertas insignia'!$B$14:$B$50,0),MATCH('SAIB Local'!$L$16,'Ofertas insignia'!$B$13:$Y$13,0)),"")</f>
        <v/>
      </c>
    </row>
    <row r="131" spans="11:12" x14ac:dyDescent="0.25">
      <c r="K131" s="89" t="str">
        <f>+IFERROR(INDEX('Ofertas insignia'!$B$14:$Y$50,MATCH('SAIB Local'!$B131,'Ofertas insignia'!$B$14:$B$50,0),MATCH('SAIB Local'!$K$16,'Ofertas insignia'!$B$13:$Y$13,0)),"")</f>
        <v/>
      </c>
      <c r="L131" s="89" t="str">
        <f>+IFERROR(INDEX('Ofertas insignia'!$B$14:$Y$50,MATCH('SAIB Local'!$B131,'Ofertas insignia'!$B$14:$B$50,0),MATCH('SAIB Local'!$L$16,'Ofertas insignia'!$B$13:$Y$13,0)),"")</f>
        <v/>
      </c>
    </row>
    <row r="132" spans="11:12" x14ac:dyDescent="0.25">
      <c r="K132" s="89" t="str">
        <f>+IFERROR(INDEX('Ofertas insignia'!$B$14:$Y$50,MATCH('SAIB Local'!$B132,'Ofertas insignia'!$B$14:$B$50,0),MATCH('SAIB Local'!$K$16,'Ofertas insignia'!$B$13:$Y$13,0)),"")</f>
        <v/>
      </c>
      <c r="L132" s="89" t="str">
        <f>+IFERROR(INDEX('Ofertas insignia'!$B$14:$Y$50,MATCH('SAIB Local'!$B132,'Ofertas insignia'!$B$14:$B$50,0),MATCH('SAIB Local'!$L$16,'Ofertas insignia'!$B$13:$Y$13,0)),"")</f>
        <v/>
      </c>
    </row>
    <row r="133" spans="11:12" x14ac:dyDescent="0.25">
      <c r="K133" s="89" t="str">
        <f>+IFERROR(INDEX('Ofertas insignia'!$B$14:$Y$50,MATCH('SAIB Local'!$B133,'Ofertas insignia'!$B$14:$B$50,0),MATCH('SAIB Local'!$K$16,'Ofertas insignia'!$B$13:$Y$13,0)),"")</f>
        <v/>
      </c>
      <c r="L133" s="89" t="str">
        <f>+IFERROR(INDEX('Ofertas insignia'!$B$14:$Y$50,MATCH('SAIB Local'!$B133,'Ofertas insignia'!$B$14:$B$50,0),MATCH('SAIB Local'!$L$16,'Ofertas insignia'!$B$13:$Y$13,0)),"")</f>
        <v/>
      </c>
    </row>
    <row r="134" spans="11:12" x14ac:dyDescent="0.25">
      <c r="K134" s="89" t="str">
        <f>+IFERROR(INDEX('Ofertas insignia'!$B$14:$Y$50,MATCH('SAIB Local'!$B134,'Ofertas insignia'!$B$14:$B$50,0),MATCH('SAIB Local'!$K$16,'Ofertas insignia'!$B$13:$Y$13,0)),"")</f>
        <v/>
      </c>
      <c r="L134" s="89" t="str">
        <f>+IFERROR(INDEX('Ofertas insignia'!$B$14:$Y$50,MATCH('SAIB Local'!$B134,'Ofertas insignia'!$B$14:$B$50,0),MATCH('SAIB Local'!$L$16,'Ofertas insignia'!$B$13:$Y$13,0)),"")</f>
        <v/>
      </c>
    </row>
    <row r="135" spans="11:12" x14ac:dyDescent="0.25">
      <c r="K135" s="89" t="str">
        <f>+IFERROR(INDEX('Ofertas insignia'!$B$14:$Y$50,MATCH('SAIB Local'!$B135,'Ofertas insignia'!$B$14:$B$50,0),MATCH('SAIB Local'!$K$16,'Ofertas insignia'!$B$13:$Y$13,0)),"")</f>
        <v/>
      </c>
      <c r="L135" s="89" t="str">
        <f>+IFERROR(INDEX('Ofertas insignia'!$B$14:$Y$50,MATCH('SAIB Local'!$B135,'Ofertas insignia'!$B$14:$B$50,0),MATCH('SAIB Local'!$L$16,'Ofertas insignia'!$B$13:$Y$13,0)),"")</f>
        <v/>
      </c>
    </row>
    <row r="136" spans="11:12" x14ac:dyDescent="0.25">
      <c r="K136" s="89" t="str">
        <f>+IFERROR(INDEX('Ofertas insignia'!$B$14:$Y$50,MATCH('SAIB Local'!$B136,'Ofertas insignia'!$B$14:$B$50,0),MATCH('SAIB Local'!$K$16,'Ofertas insignia'!$B$13:$Y$13,0)),"")</f>
        <v/>
      </c>
      <c r="L136" s="89" t="str">
        <f>+IFERROR(INDEX('Ofertas insignia'!$B$14:$Y$50,MATCH('SAIB Local'!$B136,'Ofertas insignia'!$B$14:$B$50,0),MATCH('SAIB Local'!$L$16,'Ofertas insignia'!$B$13:$Y$13,0)),"")</f>
        <v/>
      </c>
    </row>
    <row r="137" spans="11:12" x14ac:dyDescent="0.25">
      <c r="K137" s="89" t="str">
        <f>+IFERROR(INDEX('Ofertas insignia'!$B$14:$Y$50,MATCH('SAIB Local'!$B137,'Ofertas insignia'!$B$14:$B$50,0),MATCH('SAIB Local'!$K$16,'Ofertas insignia'!$B$13:$Y$13,0)),"")</f>
        <v/>
      </c>
      <c r="L137" s="89" t="str">
        <f>+IFERROR(INDEX('Ofertas insignia'!$B$14:$Y$50,MATCH('SAIB Local'!$B137,'Ofertas insignia'!$B$14:$B$50,0),MATCH('SAIB Local'!$L$16,'Ofertas insignia'!$B$13:$Y$13,0)),"")</f>
        <v/>
      </c>
    </row>
    <row r="138" spans="11:12" x14ac:dyDescent="0.25">
      <c r="K138" s="89" t="str">
        <f>+IFERROR(INDEX('Ofertas insignia'!$B$14:$Y$50,MATCH('SAIB Local'!$B138,'Ofertas insignia'!$B$14:$B$50,0),MATCH('SAIB Local'!$K$16,'Ofertas insignia'!$B$13:$Y$13,0)),"")</f>
        <v/>
      </c>
      <c r="L138" s="89" t="str">
        <f>+IFERROR(INDEX('Ofertas insignia'!$B$14:$Y$50,MATCH('SAIB Local'!$B138,'Ofertas insignia'!$B$14:$B$50,0),MATCH('SAIB Local'!$L$16,'Ofertas insignia'!$B$13:$Y$13,0)),"")</f>
        <v/>
      </c>
    </row>
    <row r="139" spans="11:12" x14ac:dyDescent="0.25">
      <c r="K139" s="89" t="str">
        <f>+IFERROR(INDEX('Ofertas insignia'!$B$14:$Y$50,MATCH('SAIB Local'!$B139,'Ofertas insignia'!$B$14:$B$50,0),MATCH('SAIB Local'!$K$16,'Ofertas insignia'!$B$13:$Y$13,0)),"")</f>
        <v/>
      </c>
      <c r="L139" s="89" t="str">
        <f>+IFERROR(INDEX('Ofertas insignia'!$B$14:$Y$50,MATCH('SAIB Local'!$B139,'Ofertas insignia'!$B$14:$B$50,0),MATCH('SAIB Local'!$L$16,'Ofertas insignia'!$B$13:$Y$13,0)),"")</f>
        <v/>
      </c>
    </row>
    <row r="140" spans="11:12" x14ac:dyDescent="0.25">
      <c r="K140" s="89" t="str">
        <f>+IFERROR(INDEX('Ofertas insignia'!$B$14:$Y$50,MATCH('SAIB Local'!$B140,'Ofertas insignia'!$B$14:$B$50,0),MATCH('SAIB Local'!$K$16,'Ofertas insignia'!$B$13:$Y$13,0)),"")</f>
        <v/>
      </c>
      <c r="L140" s="89" t="str">
        <f>+IFERROR(INDEX('Ofertas insignia'!$B$14:$Y$50,MATCH('SAIB Local'!$B140,'Ofertas insignia'!$B$14:$B$50,0),MATCH('SAIB Local'!$L$16,'Ofertas insignia'!$B$13:$Y$13,0)),"")</f>
        <v/>
      </c>
    </row>
    <row r="141" spans="11:12" x14ac:dyDescent="0.25">
      <c r="K141" s="89" t="str">
        <f>+IFERROR(INDEX('Ofertas insignia'!$B$14:$Y$50,MATCH('SAIB Local'!$B141,'Ofertas insignia'!$B$14:$B$50,0),MATCH('SAIB Local'!$K$16,'Ofertas insignia'!$B$13:$Y$13,0)),"")</f>
        <v/>
      </c>
      <c r="L141" s="89" t="str">
        <f>+IFERROR(INDEX('Ofertas insignia'!$B$14:$Y$50,MATCH('SAIB Local'!$B141,'Ofertas insignia'!$B$14:$B$50,0),MATCH('SAIB Local'!$L$16,'Ofertas insignia'!$B$13:$Y$13,0)),"")</f>
        <v/>
      </c>
    </row>
    <row r="142" spans="11:12" x14ac:dyDescent="0.25">
      <c r="K142" s="89" t="str">
        <f>+IFERROR(INDEX('Ofertas insignia'!$B$14:$Y$50,MATCH('SAIB Local'!$B142,'Ofertas insignia'!$B$14:$B$50,0),MATCH('SAIB Local'!$K$16,'Ofertas insignia'!$B$13:$Y$13,0)),"")</f>
        <v/>
      </c>
      <c r="L142" s="89" t="str">
        <f>+IFERROR(INDEX('Ofertas insignia'!$B$14:$Y$50,MATCH('SAIB Local'!$B142,'Ofertas insignia'!$B$14:$B$50,0),MATCH('SAIB Local'!$L$16,'Ofertas insignia'!$B$13:$Y$13,0)),"")</f>
        <v/>
      </c>
    </row>
    <row r="143" spans="11:12" x14ac:dyDescent="0.25">
      <c r="K143" s="89" t="str">
        <f>+IFERROR(INDEX('Ofertas insignia'!$B$14:$Y$50,MATCH('SAIB Local'!$B143,'Ofertas insignia'!$B$14:$B$50,0),MATCH('SAIB Local'!$K$16,'Ofertas insignia'!$B$13:$Y$13,0)),"")</f>
        <v/>
      </c>
      <c r="L143" s="89" t="str">
        <f>+IFERROR(INDEX('Ofertas insignia'!$B$14:$Y$50,MATCH('SAIB Local'!$B143,'Ofertas insignia'!$B$14:$B$50,0),MATCH('SAIB Local'!$L$16,'Ofertas insignia'!$B$13:$Y$13,0)),"")</f>
        <v/>
      </c>
    </row>
    <row r="144" spans="11:12" x14ac:dyDescent="0.25">
      <c r="K144" s="89" t="str">
        <f>+IFERROR(INDEX('Ofertas insignia'!$B$14:$Y$50,MATCH('SAIB Local'!$B144,'Ofertas insignia'!$B$14:$B$50,0),MATCH('SAIB Local'!$K$16,'Ofertas insignia'!$B$13:$Y$13,0)),"")</f>
        <v/>
      </c>
      <c r="L144" s="89" t="str">
        <f>+IFERROR(INDEX('Ofertas insignia'!$B$14:$Y$50,MATCH('SAIB Local'!$B144,'Ofertas insignia'!$B$14:$B$50,0),MATCH('SAIB Local'!$L$16,'Ofertas insignia'!$B$13:$Y$13,0)),"")</f>
        <v/>
      </c>
    </row>
    <row r="145" spans="11:12" x14ac:dyDescent="0.25">
      <c r="K145" s="89" t="str">
        <f>+IFERROR(INDEX('Ofertas insignia'!$B$14:$Y$50,MATCH('SAIB Local'!$B145,'Ofertas insignia'!$B$14:$B$50,0),MATCH('SAIB Local'!$K$16,'Ofertas insignia'!$B$13:$Y$13,0)),"")</f>
        <v/>
      </c>
      <c r="L145" s="89" t="str">
        <f>+IFERROR(INDEX('Ofertas insignia'!$B$14:$Y$50,MATCH('SAIB Local'!$B145,'Ofertas insignia'!$B$14:$B$50,0),MATCH('SAIB Local'!$L$16,'Ofertas insignia'!$B$13:$Y$13,0)),"")</f>
        <v/>
      </c>
    </row>
    <row r="146" spans="11:12" x14ac:dyDescent="0.25">
      <c r="K146" s="89" t="str">
        <f>+IFERROR(INDEX('Ofertas insignia'!$B$14:$Y$50,MATCH('SAIB Local'!$B146,'Ofertas insignia'!$B$14:$B$50,0),MATCH('SAIB Local'!$K$16,'Ofertas insignia'!$B$13:$Y$13,0)),"")</f>
        <v/>
      </c>
      <c r="L146" s="89" t="str">
        <f>+IFERROR(INDEX('Ofertas insignia'!$B$14:$Y$50,MATCH('SAIB Local'!$B146,'Ofertas insignia'!$B$14:$B$50,0),MATCH('SAIB Local'!$L$16,'Ofertas insignia'!$B$13:$Y$13,0)),"")</f>
        <v/>
      </c>
    </row>
    <row r="147" spans="11:12" x14ac:dyDescent="0.25">
      <c r="K147" s="89" t="str">
        <f>+IFERROR(INDEX('Ofertas insignia'!$B$14:$Y$50,MATCH('SAIB Local'!$B147,'Ofertas insignia'!$B$14:$B$50,0),MATCH('SAIB Local'!$K$16,'Ofertas insignia'!$B$13:$Y$13,0)),"")</f>
        <v/>
      </c>
      <c r="L147" s="89" t="str">
        <f>+IFERROR(INDEX('Ofertas insignia'!$B$14:$Y$50,MATCH('SAIB Local'!$B147,'Ofertas insignia'!$B$14:$B$50,0),MATCH('SAIB Local'!$L$16,'Ofertas insignia'!$B$13:$Y$13,0)),"")</f>
        <v/>
      </c>
    </row>
    <row r="148" spans="11:12" x14ac:dyDescent="0.25">
      <c r="K148" s="89" t="str">
        <f>+IFERROR(INDEX('Ofertas insignia'!$B$14:$Y$50,MATCH('SAIB Local'!$B148,'Ofertas insignia'!$B$14:$B$50,0),MATCH('SAIB Local'!$K$16,'Ofertas insignia'!$B$13:$Y$13,0)),"")</f>
        <v/>
      </c>
      <c r="L148" s="89" t="str">
        <f>+IFERROR(INDEX('Ofertas insignia'!$B$14:$Y$50,MATCH('SAIB Local'!$B148,'Ofertas insignia'!$B$14:$B$50,0),MATCH('SAIB Local'!$L$16,'Ofertas insignia'!$B$13:$Y$13,0)),"")</f>
        <v/>
      </c>
    </row>
    <row r="149" spans="11:12" x14ac:dyDescent="0.25">
      <c r="K149" s="89" t="str">
        <f>+IFERROR(INDEX('Ofertas insignia'!$B$14:$Y$50,MATCH('SAIB Local'!$B149,'Ofertas insignia'!$B$14:$B$50,0),MATCH('SAIB Local'!$K$16,'Ofertas insignia'!$B$13:$Y$13,0)),"")</f>
        <v/>
      </c>
      <c r="L149" s="89" t="str">
        <f>+IFERROR(INDEX('Ofertas insignia'!$B$14:$Y$50,MATCH('SAIB Local'!$B149,'Ofertas insignia'!$B$14:$B$50,0),MATCH('SAIB Local'!$L$16,'Ofertas insignia'!$B$13:$Y$13,0)),"")</f>
        <v/>
      </c>
    </row>
    <row r="150" spans="11:12" x14ac:dyDescent="0.25">
      <c r="K150" s="89" t="str">
        <f>+IFERROR(INDEX('Ofertas insignia'!$B$14:$Y$50,MATCH('SAIB Local'!$B150,'Ofertas insignia'!$B$14:$B$50,0),MATCH('SAIB Local'!$K$16,'Ofertas insignia'!$B$13:$Y$13,0)),"")</f>
        <v/>
      </c>
      <c r="L150" s="89" t="str">
        <f>+IFERROR(INDEX('Ofertas insignia'!$B$14:$Y$50,MATCH('SAIB Local'!$B150,'Ofertas insignia'!$B$14:$B$50,0),MATCH('SAIB Local'!$L$16,'Ofertas insignia'!$B$13:$Y$13,0)),"")</f>
        <v/>
      </c>
    </row>
    <row r="151" spans="11:12" x14ac:dyDescent="0.25">
      <c r="K151" s="89" t="str">
        <f>+IFERROR(INDEX('Ofertas insignia'!$B$14:$Y$50,MATCH('SAIB Local'!$B151,'Ofertas insignia'!$B$14:$B$50,0),MATCH('SAIB Local'!$K$16,'Ofertas insignia'!$B$13:$Y$13,0)),"")</f>
        <v/>
      </c>
      <c r="L151" s="89" t="str">
        <f>+IFERROR(INDEX('Ofertas insignia'!$B$14:$Y$50,MATCH('SAIB Local'!$B151,'Ofertas insignia'!$B$14:$B$50,0),MATCH('SAIB Local'!$L$16,'Ofertas insignia'!$B$13:$Y$13,0)),"")</f>
        <v/>
      </c>
    </row>
    <row r="152" spans="11:12" x14ac:dyDescent="0.25">
      <c r="K152" s="89" t="str">
        <f>+IFERROR(INDEX('Ofertas insignia'!$B$14:$Y$50,MATCH('SAIB Local'!$B152,'Ofertas insignia'!$B$14:$B$50,0),MATCH('SAIB Local'!$K$16,'Ofertas insignia'!$B$13:$Y$13,0)),"")</f>
        <v/>
      </c>
      <c r="L152" s="89" t="str">
        <f>+IFERROR(INDEX('Ofertas insignia'!$B$14:$Y$50,MATCH('SAIB Local'!$B152,'Ofertas insignia'!$B$14:$B$50,0),MATCH('SAIB Local'!$L$16,'Ofertas insignia'!$B$13:$Y$13,0)),"")</f>
        <v/>
      </c>
    </row>
    <row r="153" spans="11:12" x14ac:dyDescent="0.25">
      <c r="K153" s="89" t="str">
        <f>+IFERROR(INDEX('Ofertas insignia'!$B$14:$Y$50,MATCH('SAIB Local'!$B153,'Ofertas insignia'!$B$14:$B$50,0),MATCH('SAIB Local'!$K$16,'Ofertas insignia'!$B$13:$Y$13,0)),"")</f>
        <v/>
      </c>
      <c r="L153" s="89" t="str">
        <f>+IFERROR(INDEX('Ofertas insignia'!$B$14:$Y$50,MATCH('SAIB Local'!$B153,'Ofertas insignia'!$B$14:$B$50,0),MATCH('SAIB Local'!$L$16,'Ofertas insignia'!$B$13:$Y$13,0)),"")</f>
        <v/>
      </c>
    </row>
    <row r="154" spans="11:12" x14ac:dyDescent="0.25">
      <c r="K154" s="89" t="str">
        <f>+IFERROR(INDEX('Ofertas insignia'!$B$14:$Y$50,MATCH('SAIB Local'!$B154,'Ofertas insignia'!$B$14:$B$50,0),MATCH('SAIB Local'!$K$16,'Ofertas insignia'!$B$13:$Y$13,0)),"")</f>
        <v/>
      </c>
      <c r="L154" s="89" t="str">
        <f>+IFERROR(INDEX('Ofertas insignia'!$B$14:$Y$50,MATCH('SAIB Local'!$B154,'Ofertas insignia'!$B$14:$B$50,0),MATCH('SAIB Local'!$L$16,'Ofertas insignia'!$B$13:$Y$13,0)),"")</f>
        <v/>
      </c>
    </row>
    <row r="155" spans="11:12" x14ac:dyDescent="0.25">
      <c r="K155" s="89" t="str">
        <f>+IFERROR(INDEX('Ofertas insignia'!$B$14:$Y$50,MATCH('SAIB Local'!$B155,'Ofertas insignia'!$B$14:$B$50,0),MATCH('SAIB Local'!$K$16,'Ofertas insignia'!$B$13:$Y$13,0)),"")</f>
        <v/>
      </c>
      <c r="L155" s="89" t="str">
        <f>+IFERROR(INDEX('Ofertas insignia'!$B$14:$Y$50,MATCH('SAIB Local'!$B155,'Ofertas insignia'!$B$14:$B$50,0),MATCH('SAIB Local'!$L$16,'Ofertas insignia'!$B$13:$Y$13,0)),"")</f>
        <v/>
      </c>
    </row>
    <row r="156" spans="11:12" x14ac:dyDescent="0.25">
      <c r="K156" s="89" t="str">
        <f>+IFERROR(INDEX('Ofertas insignia'!$B$14:$Y$50,MATCH('SAIB Local'!$B156,'Ofertas insignia'!$B$14:$B$50,0),MATCH('SAIB Local'!$K$16,'Ofertas insignia'!$B$13:$Y$13,0)),"")</f>
        <v/>
      </c>
      <c r="L156" s="89" t="str">
        <f>+IFERROR(INDEX('Ofertas insignia'!$B$14:$Y$50,MATCH('SAIB Local'!$B156,'Ofertas insignia'!$B$14:$B$50,0),MATCH('SAIB Local'!$L$16,'Ofertas insignia'!$B$13:$Y$13,0)),"")</f>
        <v/>
      </c>
    </row>
    <row r="157" spans="11:12" x14ac:dyDescent="0.25">
      <c r="K157" s="89" t="str">
        <f>+IFERROR(INDEX('Ofertas insignia'!$B$14:$Y$50,MATCH('SAIB Local'!$B157,'Ofertas insignia'!$B$14:$B$50,0),MATCH('SAIB Local'!$K$16,'Ofertas insignia'!$B$13:$Y$13,0)),"")</f>
        <v/>
      </c>
      <c r="L157" s="89" t="str">
        <f>+IFERROR(INDEX('Ofertas insignia'!$B$14:$Y$50,MATCH('SAIB Local'!$B157,'Ofertas insignia'!$B$14:$B$50,0),MATCH('SAIB Local'!$L$16,'Ofertas insignia'!$B$13:$Y$13,0)),"")</f>
        <v/>
      </c>
    </row>
    <row r="158" spans="11:12" x14ac:dyDescent="0.25">
      <c r="K158" s="89" t="str">
        <f>+IFERROR(INDEX('Ofertas insignia'!$B$14:$Y$50,MATCH('SAIB Local'!$B158,'Ofertas insignia'!$B$14:$B$50,0),MATCH('SAIB Local'!$K$16,'Ofertas insignia'!$B$13:$Y$13,0)),"")</f>
        <v/>
      </c>
      <c r="L158" s="89" t="str">
        <f>+IFERROR(INDEX('Ofertas insignia'!$B$14:$Y$50,MATCH('SAIB Local'!$B158,'Ofertas insignia'!$B$14:$B$50,0),MATCH('SAIB Local'!$L$16,'Ofertas insignia'!$B$13:$Y$13,0)),"")</f>
        <v/>
      </c>
    </row>
    <row r="159" spans="11:12" x14ac:dyDescent="0.25">
      <c r="K159" s="89" t="str">
        <f>+IFERROR(INDEX('Ofertas insignia'!$B$14:$Y$50,MATCH('SAIB Local'!$B159,'Ofertas insignia'!$B$14:$B$50,0),MATCH('SAIB Local'!$K$16,'Ofertas insignia'!$B$13:$Y$13,0)),"")</f>
        <v/>
      </c>
      <c r="L159" s="89" t="str">
        <f>+IFERROR(INDEX('Ofertas insignia'!$B$14:$Y$50,MATCH('SAIB Local'!$B159,'Ofertas insignia'!$B$14:$B$50,0),MATCH('SAIB Local'!$L$16,'Ofertas insignia'!$B$13:$Y$13,0)),"")</f>
        <v/>
      </c>
    </row>
    <row r="160" spans="11:12" x14ac:dyDescent="0.25">
      <c r="K160" s="89" t="str">
        <f>+IFERROR(INDEX('Ofertas insignia'!$B$14:$Y$50,MATCH('SAIB Local'!$B160,'Ofertas insignia'!$B$14:$B$50,0),MATCH('SAIB Local'!$K$16,'Ofertas insignia'!$B$13:$Y$13,0)),"")</f>
        <v/>
      </c>
      <c r="L160" s="89" t="str">
        <f>+IFERROR(INDEX('Ofertas insignia'!$B$14:$Y$50,MATCH('SAIB Local'!$B160,'Ofertas insignia'!$B$14:$B$50,0),MATCH('SAIB Local'!$L$16,'Ofertas insignia'!$B$13:$Y$13,0)),"")</f>
        <v/>
      </c>
    </row>
    <row r="161" spans="11:12" x14ac:dyDescent="0.25">
      <c r="K161" s="89" t="str">
        <f>+IFERROR(INDEX('Ofertas insignia'!$B$14:$Y$50,MATCH('SAIB Local'!$B161,'Ofertas insignia'!$B$14:$B$50,0),MATCH('SAIB Local'!$K$16,'Ofertas insignia'!$B$13:$Y$13,0)),"")</f>
        <v/>
      </c>
      <c r="L161" s="89" t="str">
        <f>+IFERROR(INDEX('Ofertas insignia'!$B$14:$Y$50,MATCH('SAIB Local'!$B161,'Ofertas insignia'!$B$14:$B$50,0),MATCH('SAIB Local'!$L$16,'Ofertas insignia'!$B$13:$Y$13,0)),"")</f>
        <v/>
      </c>
    </row>
    <row r="162" spans="11:12" x14ac:dyDescent="0.25">
      <c r="K162" s="89" t="str">
        <f>+IFERROR(INDEX('Ofertas insignia'!$B$14:$Y$50,MATCH('SAIB Local'!$B162,'Ofertas insignia'!$B$14:$B$50,0),MATCH('SAIB Local'!$K$16,'Ofertas insignia'!$B$13:$Y$13,0)),"")</f>
        <v/>
      </c>
      <c r="L162" s="89" t="str">
        <f>+IFERROR(INDEX('Ofertas insignia'!$B$14:$Y$50,MATCH('SAIB Local'!$B162,'Ofertas insignia'!$B$14:$B$50,0),MATCH('SAIB Local'!$L$16,'Ofertas insignia'!$B$13:$Y$13,0)),"")</f>
        <v/>
      </c>
    </row>
    <row r="163" spans="11:12" x14ac:dyDescent="0.25">
      <c r="K163" s="89" t="str">
        <f>+IFERROR(INDEX('Ofertas insignia'!$B$14:$Y$50,MATCH('SAIB Local'!$B163,'Ofertas insignia'!$B$14:$B$50,0),MATCH('SAIB Local'!$K$16,'Ofertas insignia'!$B$13:$Y$13,0)),"")</f>
        <v/>
      </c>
      <c r="L163" s="89" t="str">
        <f>+IFERROR(INDEX('Ofertas insignia'!$B$14:$Y$50,MATCH('SAIB Local'!$B163,'Ofertas insignia'!$B$14:$B$50,0),MATCH('SAIB Local'!$L$16,'Ofertas insignia'!$B$13:$Y$13,0)),"")</f>
        <v/>
      </c>
    </row>
    <row r="164" spans="11:12" x14ac:dyDescent="0.25">
      <c r="K164" s="89" t="str">
        <f>+IFERROR(INDEX('Ofertas insignia'!$B$14:$Y$50,MATCH('SAIB Local'!$B164,'Ofertas insignia'!$B$14:$B$50,0),MATCH('SAIB Local'!$K$16,'Ofertas insignia'!$B$13:$Y$13,0)),"")</f>
        <v/>
      </c>
      <c r="L164" s="89" t="str">
        <f>+IFERROR(INDEX('Ofertas insignia'!$B$14:$Y$50,MATCH('SAIB Local'!$B164,'Ofertas insignia'!$B$14:$B$50,0),MATCH('SAIB Local'!$L$16,'Ofertas insignia'!$B$13:$Y$13,0)),"")</f>
        <v/>
      </c>
    </row>
    <row r="165" spans="11:12" x14ac:dyDescent="0.25">
      <c r="K165" s="89" t="str">
        <f>+IFERROR(INDEX('Ofertas insignia'!$B$14:$Y$50,MATCH('SAIB Local'!$B165,'Ofertas insignia'!$B$14:$B$50,0),MATCH('SAIB Local'!$K$16,'Ofertas insignia'!$B$13:$Y$13,0)),"")</f>
        <v/>
      </c>
      <c r="L165" s="89" t="str">
        <f>+IFERROR(INDEX('Ofertas insignia'!$B$14:$Y$50,MATCH('SAIB Local'!$B165,'Ofertas insignia'!$B$14:$B$50,0),MATCH('SAIB Local'!$L$16,'Ofertas insignia'!$B$13:$Y$13,0)),"")</f>
        <v/>
      </c>
    </row>
    <row r="166" spans="11:12" x14ac:dyDescent="0.25">
      <c r="K166" s="89" t="str">
        <f>+IFERROR(INDEX('Ofertas insignia'!$B$14:$Y$50,MATCH('SAIB Local'!$B166,'Ofertas insignia'!$B$14:$B$50,0),MATCH('SAIB Local'!$K$16,'Ofertas insignia'!$B$13:$Y$13,0)),"")</f>
        <v/>
      </c>
      <c r="L166" s="89" t="str">
        <f>+IFERROR(INDEX('Ofertas insignia'!$B$14:$Y$50,MATCH('SAIB Local'!$B166,'Ofertas insignia'!$B$14:$B$50,0),MATCH('SAIB Local'!$L$16,'Ofertas insignia'!$B$13:$Y$13,0)),"")</f>
        <v/>
      </c>
    </row>
    <row r="167" spans="11:12" x14ac:dyDescent="0.25">
      <c r="K167" s="89" t="str">
        <f>+IFERROR(INDEX('Ofertas insignia'!$B$14:$Y$50,MATCH('SAIB Local'!$B167,'Ofertas insignia'!$B$14:$B$50,0),MATCH('SAIB Local'!$K$16,'Ofertas insignia'!$B$13:$Y$13,0)),"")</f>
        <v/>
      </c>
      <c r="L167" s="89" t="str">
        <f>+IFERROR(INDEX('Ofertas insignia'!$B$14:$Y$50,MATCH('SAIB Local'!$B167,'Ofertas insignia'!$B$14:$B$50,0),MATCH('SAIB Local'!$L$16,'Ofertas insignia'!$B$13:$Y$13,0)),"")</f>
        <v/>
      </c>
    </row>
    <row r="168" spans="11:12" x14ac:dyDescent="0.25">
      <c r="K168" s="89" t="str">
        <f>+IFERROR(INDEX('Ofertas insignia'!$B$14:$Y$50,MATCH('SAIB Local'!$B168,'Ofertas insignia'!$B$14:$B$50,0),MATCH('SAIB Local'!$K$16,'Ofertas insignia'!$B$13:$Y$13,0)),"")</f>
        <v/>
      </c>
      <c r="L168" s="89" t="str">
        <f>+IFERROR(INDEX('Ofertas insignia'!$B$14:$Y$50,MATCH('SAIB Local'!$B168,'Ofertas insignia'!$B$14:$B$50,0),MATCH('SAIB Local'!$L$16,'Ofertas insignia'!$B$13:$Y$13,0)),"")</f>
        <v/>
      </c>
    </row>
    <row r="169" spans="11:12" x14ac:dyDescent="0.25">
      <c r="K169" s="89" t="str">
        <f>+IFERROR(INDEX('Ofertas insignia'!$B$14:$Y$50,MATCH('SAIB Local'!$B169,'Ofertas insignia'!$B$14:$B$50,0),MATCH('SAIB Local'!$K$16,'Ofertas insignia'!$B$13:$Y$13,0)),"")</f>
        <v/>
      </c>
      <c r="L169" s="89" t="str">
        <f>+IFERROR(INDEX('Ofertas insignia'!$B$14:$Y$50,MATCH('SAIB Local'!$B169,'Ofertas insignia'!$B$14:$B$50,0),MATCH('SAIB Local'!$L$16,'Ofertas insignia'!$B$13:$Y$13,0)),"")</f>
        <v/>
      </c>
    </row>
    <row r="170" spans="11:12" x14ac:dyDescent="0.25">
      <c r="K170" s="89" t="str">
        <f>+IFERROR(INDEX('Ofertas insignia'!$B$14:$Y$50,MATCH('SAIB Local'!$B170,'Ofertas insignia'!$B$14:$B$50,0),MATCH('SAIB Local'!$K$16,'Ofertas insignia'!$B$13:$Y$13,0)),"")</f>
        <v/>
      </c>
      <c r="L170" s="89" t="str">
        <f>+IFERROR(INDEX('Ofertas insignia'!$B$14:$Y$50,MATCH('SAIB Local'!$B170,'Ofertas insignia'!$B$14:$B$50,0),MATCH('SAIB Local'!$L$16,'Ofertas insignia'!$B$13:$Y$13,0)),"")</f>
        <v/>
      </c>
    </row>
    <row r="171" spans="11:12" x14ac:dyDescent="0.25">
      <c r="K171" s="89" t="str">
        <f>+IFERROR(INDEX('Ofertas insignia'!$B$14:$Y$50,MATCH('SAIB Local'!$B171,'Ofertas insignia'!$B$14:$B$50,0),MATCH('SAIB Local'!$K$16,'Ofertas insignia'!$B$13:$Y$13,0)),"")</f>
        <v/>
      </c>
      <c r="L171" s="89" t="str">
        <f>+IFERROR(INDEX('Ofertas insignia'!$B$14:$Y$50,MATCH('SAIB Local'!$B171,'Ofertas insignia'!$B$14:$B$50,0),MATCH('SAIB Local'!$L$16,'Ofertas insignia'!$B$13:$Y$13,0)),"")</f>
        <v/>
      </c>
    </row>
    <row r="172" spans="11:12" x14ac:dyDescent="0.25">
      <c r="K172" s="89" t="str">
        <f>+IFERROR(INDEX('Ofertas insignia'!$B$14:$Y$50,MATCH('SAIB Local'!$B172,'Ofertas insignia'!$B$14:$B$50,0),MATCH('SAIB Local'!$K$16,'Ofertas insignia'!$B$13:$Y$13,0)),"")</f>
        <v/>
      </c>
      <c r="L172" s="89" t="str">
        <f>+IFERROR(INDEX('Ofertas insignia'!$B$14:$Y$50,MATCH('SAIB Local'!$B172,'Ofertas insignia'!$B$14:$B$50,0),MATCH('SAIB Local'!$L$16,'Ofertas insignia'!$B$13:$Y$13,0)),"")</f>
        <v/>
      </c>
    </row>
    <row r="173" spans="11:12" x14ac:dyDescent="0.25">
      <c r="K173" s="89" t="str">
        <f>+IFERROR(INDEX('Ofertas insignia'!$B$14:$Y$50,MATCH('SAIB Local'!$B173,'Ofertas insignia'!$B$14:$B$50,0),MATCH('SAIB Local'!$K$16,'Ofertas insignia'!$B$13:$Y$13,0)),"")</f>
        <v/>
      </c>
      <c r="L173" s="89" t="str">
        <f>+IFERROR(INDEX('Ofertas insignia'!$B$14:$Y$50,MATCH('SAIB Local'!$B173,'Ofertas insignia'!$B$14:$B$50,0),MATCH('SAIB Local'!$L$16,'Ofertas insignia'!$B$13:$Y$13,0)),"")</f>
        <v/>
      </c>
    </row>
    <row r="174" spans="11:12" x14ac:dyDescent="0.25">
      <c r="K174" s="89" t="str">
        <f>+IFERROR(INDEX('Ofertas insignia'!$B$14:$Y$50,MATCH('SAIB Local'!$B174,'Ofertas insignia'!$B$14:$B$50,0),MATCH('SAIB Local'!$K$16,'Ofertas insignia'!$B$13:$Y$13,0)),"")</f>
        <v/>
      </c>
      <c r="L174" s="89" t="str">
        <f>+IFERROR(INDEX('Ofertas insignia'!$B$14:$Y$50,MATCH('SAIB Local'!$B174,'Ofertas insignia'!$B$14:$B$50,0),MATCH('SAIB Local'!$L$16,'Ofertas insignia'!$B$13:$Y$13,0)),"")</f>
        <v/>
      </c>
    </row>
    <row r="175" spans="11:12" x14ac:dyDescent="0.25">
      <c r="K175" s="89" t="str">
        <f>+IFERROR(INDEX('Ofertas insignia'!$B$14:$Y$50,MATCH('SAIB Local'!$B175,'Ofertas insignia'!$B$14:$B$50,0),MATCH('SAIB Local'!$K$16,'Ofertas insignia'!$B$13:$Y$13,0)),"")</f>
        <v/>
      </c>
      <c r="L175" s="89" t="str">
        <f>+IFERROR(INDEX('Ofertas insignia'!$B$14:$Y$50,MATCH('SAIB Local'!$B175,'Ofertas insignia'!$B$14:$B$50,0),MATCH('SAIB Local'!$L$16,'Ofertas insignia'!$B$13:$Y$13,0)),"")</f>
        <v/>
      </c>
    </row>
    <row r="176" spans="11:12" x14ac:dyDescent="0.25">
      <c r="K176" s="89" t="str">
        <f>+IFERROR(INDEX('Ofertas insignia'!$B$14:$Y$50,MATCH('SAIB Local'!$B176,'Ofertas insignia'!$B$14:$B$50,0),MATCH('SAIB Local'!$K$16,'Ofertas insignia'!$B$13:$Y$13,0)),"")</f>
        <v/>
      </c>
      <c r="L176" s="89" t="str">
        <f>+IFERROR(INDEX('Ofertas insignia'!$B$14:$Y$50,MATCH('SAIB Local'!$B176,'Ofertas insignia'!$B$14:$B$50,0),MATCH('SAIB Local'!$L$16,'Ofertas insignia'!$B$13:$Y$13,0)),"")</f>
        <v/>
      </c>
    </row>
    <row r="177" spans="11:12" x14ac:dyDescent="0.25">
      <c r="K177" s="89" t="str">
        <f>+IFERROR(INDEX('Ofertas insignia'!$B$14:$Y$50,MATCH('SAIB Local'!$B177,'Ofertas insignia'!$B$14:$B$50,0),MATCH('SAIB Local'!$K$16,'Ofertas insignia'!$B$13:$Y$13,0)),"")</f>
        <v/>
      </c>
      <c r="L177" s="89" t="str">
        <f>+IFERROR(INDEX('Ofertas insignia'!$B$14:$Y$50,MATCH('SAIB Local'!$B177,'Ofertas insignia'!$B$14:$B$50,0),MATCH('SAIB Local'!$L$16,'Ofertas insignia'!$B$13:$Y$13,0)),"")</f>
        <v/>
      </c>
    </row>
    <row r="178" spans="11:12" x14ac:dyDescent="0.25">
      <c r="K178" s="89" t="str">
        <f>+IFERROR(INDEX('Ofertas insignia'!$B$14:$Y$50,MATCH('SAIB Local'!$B178,'Ofertas insignia'!$B$14:$B$50,0),MATCH('SAIB Local'!$K$16,'Ofertas insignia'!$B$13:$Y$13,0)),"")</f>
        <v/>
      </c>
      <c r="L178" s="89" t="str">
        <f>+IFERROR(INDEX('Ofertas insignia'!$B$14:$Y$50,MATCH('SAIB Local'!$B178,'Ofertas insignia'!$B$14:$B$50,0),MATCH('SAIB Local'!$L$16,'Ofertas insignia'!$B$13:$Y$13,0)),"")</f>
        <v/>
      </c>
    </row>
    <row r="179" spans="11:12" x14ac:dyDescent="0.25">
      <c r="K179" s="89" t="str">
        <f>+IFERROR(INDEX('Ofertas insignia'!$B$14:$Y$50,MATCH('SAIB Local'!$B179,'Ofertas insignia'!$B$14:$B$50,0),MATCH('SAIB Local'!$K$16,'Ofertas insignia'!$B$13:$Y$13,0)),"")</f>
        <v/>
      </c>
      <c r="L179" s="89" t="str">
        <f>+IFERROR(INDEX('Ofertas insignia'!$B$14:$Y$50,MATCH('SAIB Local'!$B179,'Ofertas insignia'!$B$14:$B$50,0),MATCH('SAIB Local'!$L$16,'Ofertas insignia'!$B$13:$Y$13,0)),"")</f>
        <v/>
      </c>
    </row>
    <row r="180" spans="11:12" x14ac:dyDescent="0.25">
      <c r="K180" s="89" t="str">
        <f>+IFERROR(INDEX('Ofertas insignia'!$B$14:$Y$50,MATCH('SAIB Local'!$B180,'Ofertas insignia'!$B$14:$B$50,0),MATCH('SAIB Local'!$K$16,'Ofertas insignia'!$B$13:$Y$13,0)),"")</f>
        <v/>
      </c>
      <c r="L180" s="89" t="str">
        <f>+IFERROR(INDEX('Ofertas insignia'!$B$14:$Y$50,MATCH('SAIB Local'!$B180,'Ofertas insignia'!$B$14:$B$50,0),MATCH('SAIB Local'!$L$16,'Ofertas insignia'!$B$13:$Y$13,0)),"")</f>
        <v/>
      </c>
    </row>
    <row r="181" spans="11:12" x14ac:dyDescent="0.25">
      <c r="K181" s="89" t="str">
        <f>+IFERROR(INDEX('Ofertas insignia'!$B$14:$Y$50,MATCH('SAIB Local'!$B181,'Ofertas insignia'!$B$14:$B$50,0),MATCH('SAIB Local'!$K$16,'Ofertas insignia'!$B$13:$Y$13,0)),"")</f>
        <v/>
      </c>
      <c r="L181" s="89" t="str">
        <f>+IFERROR(INDEX('Ofertas insignia'!$B$14:$Y$50,MATCH('SAIB Local'!$B181,'Ofertas insignia'!$B$14:$B$50,0),MATCH('SAIB Local'!$L$16,'Ofertas insignia'!$B$13:$Y$13,0)),"")</f>
        <v/>
      </c>
    </row>
    <row r="182" spans="11:12" x14ac:dyDescent="0.25">
      <c r="K182" s="89" t="str">
        <f>+IFERROR(INDEX('Ofertas insignia'!$B$14:$Y$50,MATCH('SAIB Local'!$B182,'Ofertas insignia'!$B$14:$B$50,0),MATCH('SAIB Local'!$K$16,'Ofertas insignia'!$B$13:$Y$13,0)),"")</f>
        <v/>
      </c>
      <c r="L182" s="89" t="str">
        <f>+IFERROR(INDEX('Ofertas insignia'!$B$14:$Y$50,MATCH('SAIB Local'!$B182,'Ofertas insignia'!$B$14:$B$50,0),MATCH('SAIB Local'!$L$16,'Ofertas insignia'!$B$13:$Y$13,0)),"")</f>
        <v/>
      </c>
    </row>
    <row r="183" spans="11:12" x14ac:dyDescent="0.25">
      <c r="K183" s="89" t="str">
        <f>+IFERROR(INDEX('Ofertas insignia'!$B$14:$Y$50,MATCH('SAIB Local'!$B183,'Ofertas insignia'!$B$14:$B$50,0),MATCH('SAIB Local'!$K$16,'Ofertas insignia'!$B$13:$Y$13,0)),"")</f>
        <v/>
      </c>
      <c r="L183" s="89" t="str">
        <f>+IFERROR(INDEX('Ofertas insignia'!$B$14:$Y$50,MATCH('SAIB Local'!$B183,'Ofertas insignia'!$B$14:$B$50,0),MATCH('SAIB Local'!$L$16,'Ofertas insignia'!$B$13:$Y$13,0)),"")</f>
        <v/>
      </c>
    </row>
    <row r="184" spans="11:12" x14ac:dyDescent="0.25">
      <c r="K184" s="89" t="str">
        <f>+IFERROR(INDEX('Ofertas insignia'!$B$14:$Y$50,MATCH('SAIB Local'!$B184,'Ofertas insignia'!$B$14:$B$50,0),MATCH('SAIB Local'!$K$16,'Ofertas insignia'!$B$13:$Y$13,0)),"")</f>
        <v/>
      </c>
      <c r="L184" s="89" t="str">
        <f>+IFERROR(INDEX('Ofertas insignia'!$B$14:$Y$50,MATCH('SAIB Local'!$B184,'Ofertas insignia'!$B$14:$B$50,0),MATCH('SAIB Local'!$L$16,'Ofertas insignia'!$B$13:$Y$13,0)),"")</f>
        <v/>
      </c>
    </row>
    <row r="185" spans="11:12" x14ac:dyDescent="0.25">
      <c r="K185" s="89" t="str">
        <f>+IFERROR(INDEX('Ofertas insignia'!$B$14:$Y$50,MATCH('SAIB Local'!$B185,'Ofertas insignia'!$B$14:$B$50,0),MATCH('SAIB Local'!$K$16,'Ofertas insignia'!$B$13:$Y$13,0)),"")</f>
        <v/>
      </c>
      <c r="L185" s="89" t="str">
        <f>+IFERROR(INDEX('Ofertas insignia'!$B$14:$Y$50,MATCH('SAIB Local'!$B185,'Ofertas insignia'!$B$14:$B$50,0),MATCH('SAIB Local'!$L$16,'Ofertas insignia'!$B$13:$Y$13,0)),"")</f>
        <v/>
      </c>
    </row>
    <row r="186" spans="11:12" x14ac:dyDescent="0.25">
      <c r="K186" s="89" t="str">
        <f>+IFERROR(INDEX('Ofertas insignia'!$B$14:$Y$50,MATCH('SAIB Local'!$B186,'Ofertas insignia'!$B$14:$B$50,0),MATCH('SAIB Local'!$K$16,'Ofertas insignia'!$B$13:$Y$13,0)),"")</f>
        <v/>
      </c>
      <c r="L186" s="89" t="str">
        <f>+IFERROR(INDEX('Ofertas insignia'!$B$14:$Y$50,MATCH('SAIB Local'!$B186,'Ofertas insignia'!$B$14:$B$50,0),MATCH('SAIB Local'!$L$16,'Ofertas insignia'!$B$13:$Y$13,0)),"")</f>
        <v/>
      </c>
    </row>
    <row r="187" spans="11:12" x14ac:dyDescent="0.25">
      <c r="K187" s="89" t="str">
        <f>+IFERROR(INDEX('Ofertas insignia'!$B$14:$Y$50,MATCH('SAIB Local'!$B187,'Ofertas insignia'!$B$14:$B$50,0),MATCH('SAIB Local'!$K$16,'Ofertas insignia'!$B$13:$Y$13,0)),"")</f>
        <v/>
      </c>
      <c r="L187" s="89" t="str">
        <f>+IFERROR(INDEX('Ofertas insignia'!$B$14:$Y$50,MATCH('SAIB Local'!$B187,'Ofertas insignia'!$B$14:$B$50,0),MATCH('SAIB Local'!$L$16,'Ofertas insignia'!$B$13:$Y$13,0)),"")</f>
        <v/>
      </c>
    </row>
    <row r="188" spans="11:12" x14ac:dyDescent="0.25">
      <c r="K188" s="89" t="str">
        <f>+IFERROR(INDEX('Ofertas insignia'!$B$14:$Y$50,MATCH('SAIB Local'!$B188,'Ofertas insignia'!$B$14:$B$50,0),MATCH('SAIB Local'!$K$16,'Ofertas insignia'!$B$13:$Y$13,0)),"")</f>
        <v/>
      </c>
      <c r="L188" s="89" t="str">
        <f>+IFERROR(INDEX('Ofertas insignia'!$B$14:$Y$50,MATCH('SAIB Local'!$B188,'Ofertas insignia'!$B$14:$B$50,0),MATCH('SAIB Local'!$L$16,'Ofertas insignia'!$B$13:$Y$13,0)),"")</f>
        <v/>
      </c>
    </row>
    <row r="189" spans="11:12" x14ac:dyDescent="0.25">
      <c r="K189" s="89" t="str">
        <f>+IFERROR(INDEX('Ofertas insignia'!$B$14:$Y$50,MATCH('SAIB Local'!$B189,'Ofertas insignia'!$B$14:$B$50,0),MATCH('SAIB Local'!$K$16,'Ofertas insignia'!$B$13:$Y$13,0)),"")</f>
        <v/>
      </c>
      <c r="L189" s="89" t="str">
        <f>+IFERROR(INDEX('Ofertas insignia'!$B$14:$Y$50,MATCH('SAIB Local'!$B189,'Ofertas insignia'!$B$14:$B$50,0),MATCH('SAIB Local'!$L$16,'Ofertas insignia'!$B$13:$Y$13,0)),"")</f>
        <v/>
      </c>
    </row>
    <row r="190" spans="11:12" x14ac:dyDescent="0.25">
      <c r="K190" s="89" t="str">
        <f>+IFERROR(INDEX('Ofertas insignia'!$B$14:$Y$50,MATCH('SAIB Local'!$B190,'Ofertas insignia'!$B$14:$B$50,0),MATCH('SAIB Local'!$K$16,'Ofertas insignia'!$B$13:$Y$13,0)),"")</f>
        <v/>
      </c>
      <c r="L190" s="89" t="str">
        <f>+IFERROR(INDEX('Ofertas insignia'!$B$14:$Y$50,MATCH('SAIB Local'!$B190,'Ofertas insignia'!$B$14:$B$50,0),MATCH('SAIB Local'!$L$16,'Ofertas insignia'!$B$13:$Y$13,0)),"")</f>
        <v/>
      </c>
    </row>
    <row r="191" spans="11:12" x14ac:dyDescent="0.25">
      <c r="K191" s="89" t="str">
        <f>+IFERROR(INDEX('Ofertas insignia'!$B$14:$Y$50,MATCH('SAIB Local'!$B191,'Ofertas insignia'!$B$14:$B$50,0),MATCH('SAIB Local'!$K$16,'Ofertas insignia'!$B$13:$Y$13,0)),"")</f>
        <v/>
      </c>
      <c r="L191" s="89" t="str">
        <f>+IFERROR(INDEX('Ofertas insignia'!$B$14:$Y$50,MATCH('SAIB Local'!$B191,'Ofertas insignia'!$B$14:$B$50,0),MATCH('SAIB Local'!$L$16,'Ofertas insignia'!$B$13:$Y$13,0)),"")</f>
        <v/>
      </c>
    </row>
    <row r="192" spans="11:12" x14ac:dyDescent="0.25">
      <c r="K192" s="89" t="str">
        <f>+IFERROR(INDEX('Ofertas insignia'!$B$14:$Y$50,MATCH('SAIB Local'!$B192,'Ofertas insignia'!$B$14:$B$50,0),MATCH('SAIB Local'!$K$16,'Ofertas insignia'!$B$13:$Y$13,0)),"")</f>
        <v/>
      </c>
      <c r="L192" s="89" t="str">
        <f>+IFERROR(INDEX('Ofertas insignia'!$B$14:$Y$50,MATCH('SAIB Local'!$B192,'Ofertas insignia'!$B$14:$B$50,0),MATCH('SAIB Local'!$L$16,'Ofertas insignia'!$B$13:$Y$13,0)),"")</f>
        <v/>
      </c>
    </row>
    <row r="193" spans="11:12" x14ac:dyDescent="0.25">
      <c r="K193" s="89" t="str">
        <f>+IFERROR(INDEX('Ofertas insignia'!$B$14:$Y$50,MATCH('SAIB Local'!$B193,'Ofertas insignia'!$B$14:$B$50,0),MATCH('SAIB Local'!$K$16,'Ofertas insignia'!$B$13:$Y$13,0)),"")</f>
        <v/>
      </c>
      <c r="L193" s="89" t="str">
        <f>+IFERROR(INDEX('Ofertas insignia'!$B$14:$Y$50,MATCH('SAIB Local'!$B193,'Ofertas insignia'!$B$14:$B$50,0),MATCH('SAIB Local'!$L$16,'Ofertas insignia'!$B$13:$Y$13,0)),"")</f>
        <v/>
      </c>
    </row>
    <row r="194" spans="11:12" x14ac:dyDescent="0.25">
      <c r="K194" s="89" t="str">
        <f>+IFERROR(INDEX('Ofertas insignia'!$B$14:$Y$50,MATCH('SAIB Local'!$B194,'Ofertas insignia'!$B$14:$B$50,0),MATCH('SAIB Local'!$K$16,'Ofertas insignia'!$B$13:$Y$13,0)),"")</f>
        <v/>
      </c>
      <c r="L194" s="89" t="str">
        <f>+IFERROR(INDEX('Ofertas insignia'!$B$14:$Y$50,MATCH('SAIB Local'!$B194,'Ofertas insignia'!$B$14:$B$50,0),MATCH('SAIB Local'!$L$16,'Ofertas insignia'!$B$13:$Y$13,0)),"")</f>
        <v/>
      </c>
    </row>
    <row r="195" spans="11:12" x14ac:dyDescent="0.25">
      <c r="K195" s="89" t="str">
        <f>+IFERROR(INDEX('Ofertas insignia'!$B$14:$Y$50,MATCH('SAIB Local'!$B195,'Ofertas insignia'!$B$14:$B$50,0),MATCH('SAIB Local'!$K$16,'Ofertas insignia'!$B$13:$Y$13,0)),"")</f>
        <v/>
      </c>
      <c r="L195" s="89" t="str">
        <f>+IFERROR(INDEX('Ofertas insignia'!$B$14:$Y$50,MATCH('SAIB Local'!$B195,'Ofertas insignia'!$B$14:$B$50,0),MATCH('SAIB Local'!$L$16,'Ofertas insignia'!$B$13:$Y$13,0)),"")</f>
        <v/>
      </c>
    </row>
    <row r="196" spans="11:12" x14ac:dyDescent="0.25">
      <c r="K196" s="89" t="str">
        <f>+IFERROR(INDEX('Ofertas insignia'!$B$14:$Y$50,MATCH('SAIB Local'!$B196,'Ofertas insignia'!$B$14:$B$50,0),MATCH('SAIB Local'!$K$16,'Ofertas insignia'!$B$13:$Y$13,0)),"")</f>
        <v/>
      </c>
      <c r="L196" s="89" t="str">
        <f>+IFERROR(INDEX('Ofertas insignia'!$B$14:$Y$50,MATCH('SAIB Local'!$B196,'Ofertas insignia'!$B$14:$B$50,0),MATCH('SAIB Local'!$L$16,'Ofertas insignia'!$B$13:$Y$13,0)),"")</f>
        <v/>
      </c>
    </row>
    <row r="197" spans="11:12" x14ac:dyDescent="0.25">
      <c r="K197" s="89" t="str">
        <f>+IFERROR(INDEX('Ofertas insignia'!$B$14:$Y$50,MATCH('SAIB Local'!$B197,'Ofertas insignia'!$B$14:$B$50,0),MATCH('SAIB Local'!$K$16,'Ofertas insignia'!$B$13:$Y$13,0)),"")</f>
        <v/>
      </c>
      <c r="L197" s="89" t="str">
        <f>+IFERROR(INDEX('Ofertas insignia'!$B$14:$Y$50,MATCH('SAIB Local'!$B197,'Ofertas insignia'!$B$14:$B$50,0),MATCH('SAIB Local'!$L$16,'Ofertas insignia'!$B$13:$Y$13,0)),"")</f>
        <v/>
      </c>
    </row>
    <row r="198" spans="11:12" x14ac:dyDescent="0.25">
      <c r="K198" s="89" t="str">
        <f>+IFERROR(INDEX('Ofertas insignia'!$B$14:$Y$50,MATCH('SAIB Local'!$B198,'Ofertas insignia'!$B$14:$B$50,0),MATCH('SAIB Local'!$K$16,'Ofertas insignia'!$B$13:$Y$13,0)),"")</f>
        <v/>
      </c>
      <c r="L198" s="89" t="str">
        <f>+IFERROR(INDEX('Ofertas insignia'!$B$14:$Y$50,MATCH('SAIB Local'!$B198,'Ofertas insignia'!$B$14:$B$50,0),MATCH('SAIB Local'!$L$16,'Ofertas insignia'!$B$13:$Y$13,0)),"")</f>
        <v/>
      </c>
    </row>
    <row r="199" spans="11:12" x14ac:dyDescent="0.25">
      <c r="K199" s="89" t="str">
        <f>+IFERROR(INDEX('Ofertas insignia'!$B$14:$Y$50,MATCH('SAIB Local'!$B199,'Ofertas insignia'!$B$14:$B$50,0),MATCH('SAIB Local'!$K$16,'Ofertas insignia'!$B$13:$Y$13,0)),"")</f>
        <v/>
      </c>
      <c r="L199" s="89" t="str">
        <f>+IFERROR(INDEX('Ofertas insignia'!$B$14:$Y$50,MATCH('SAIB Local'!$B199,'Ofertas insignia'!$B$14:$B$50,0),MATCH('SAIB Local'!$L$16,'Ofertas insignia'!$B$13:$Y$13,0)),"")</f>
        <v/>
      </c>
    </row>
    <row r="200" spans="11:12" x14ac:dyDescent="0.25">
      <c r="K200" s="89" t="str">
        <f>+IFERROR(INDEX('Ofertas insignia'!$B$14:$Y$50,MATCH('SAIB Local'!$B200,'Ofertas insignia'!$B$14:$B$50,0),MATCH('SAIB Local'!$K$16,'Ofertas insignia'!$B$13:$Y$13,0)),"")</f>
        <v/>
      </c>
      <c r="L200" s="89" t="str">
        <f>+IFERROR(INDEX('Ofertas insignia'!$B$14:$Y$50,MATCH('SAIB Local'!$B200,'Ofertas insignia'!$B$14:$B$50,0),MATCH('SAIB Local'!$L$16,'Ofertas insignia'!$B$13:$Y$13,0)),"")</f>
        <v/>
      </c>
    </row>
    <row r="201" spans="11:12" x14ac:dyDescent="0.25">
      <c r="K201" s="89" t="str">
        <f>+IFERROR(INDEX('Ofertas insignia'!$B$14:$Y$50,MATCH('SAIB Local'!$B201,'Ofertas insignia'!$B$14:$B$50,0),MATCH('SAIB Local'!$K$16,'Ofertas insignia'!$B$13:$Y$13,0)),"")</f>
        <v/>
      </c>
      <c r="L201" s="89" t="str">
        <f>+IFERROR(INDEX('Ofertas insignia'!$B$14:$Y$50,MATCH('SAIB Local'!$B201,'Ofertas insignia'!$B$14:$B$50,0),MATCH('SAIB Local'!$L$16,'Ofertas insignia'!$B$13:$Y$13,0)),"")</f>
        <v/>
      </c>
    </row>
    <row r="202" spans="11:12" x14ac:dyDescent="0.25">
      <c r="K202" s="89" t="str">
        <f>+IFERROR(INDEX('Ofertas insignia'!$B$14:$Y$50,MATCH('SAIB Local'!$B202,'Ofertas insignia'!$B$14:$B$50,0),MATCH('SAIB Local'!$K$16,'Ofertas insignia'!$B$13:$Y$13,0)),"")</f>
        <v/>
      </c>
      <c r="L202" s="89" t="str">
        <f>+IFERROR(INDEX('Ofertas insignia'!$B$14:$Y$50,MATCH('SAIB Local'!$B202,'Ofertas insignia'!$B$14:$B$50,0),MATCH('SAIB Local'!$L$16,'Ofertas insignia'!$B$13:$Y$13,0)),"")</f>
        <v/>
      </c>
    </row>
    <row r="203" spans="11:12" x14ac:dyDescent="0.25">
      <c r="K203" s="89" t="str">
        <f>+IFERROR(INDEX('Ofertas insignia'!$B$14:$Y$50,MATCH('SAIB Local'!$B203,'Ofertas insignia'!$B$14:$B$50,0),MATCH('SAIB Local'!$K$16,'Ofertas insignia'!$B$13:$Y$13,0)),"")</f>
        <v/>
      </c>
      <c r="L203" s="89" t="str">
        <f>+IFERROR(INDEX('Ofertas insignia'!$B$14:$Y$50,MATCH('SAIB Local'!$B203,'Ofertas insignia'!$B$14:$B$50,0),MATCH('SAIB Local'!$L$16,'Ofertas insignia'!$B$13:$Y$13,0)),"")</f>
        <v/>
      </c>
    </row>
    <row r="204" spans="11:12" x14ac:dyDescent="0.25">
      <c r="K204" s="89" t="str">
        <f>+IFERROR(INDEX('Ofertas insignia'!$B$14:$Y$50,MATCH('SAIB Local'!$B204,'Ofertas insignia'!$B$14:$B$50,0),MATCH('SAIB Local'!$K$16,'Ofertas insignia'!$B$13:$Y$13,0)),"")</f>
        <v/>
      </c>
      <c r="L204" s="89" t="str">
        <f>+IFERROR(INDEX('Ofertas insignia'!$B$14:$Y$50,MATCH('SAIB Local'!$B204,'Ofertas insignia'!$B$14:$B$50,0),MATCH('SAIB Local'!$L$16,'Ofertas insignia'!$B$13:$Y$13,0)),"")</f>
        <v/>
      </c>
    </row>
    <row r="205" spans="11:12" x14ac:dyDescent="0.25">
      <c r="K205" s="89" t="str">
        <f>+IFERROR(INDEX('Ofertas insignia'!$B$14:$Y$50,MATCH('SAIB Local'!$B205,'Ofertas insignia'!$B$14:$B$50,0),MATCH('SAIB Local'!$K$16,'Ofertas insignia'!$B$13:$Y$13,0)),"")</f>
        <v/>
      </c>
      <c r="L205" s="89" t="str">
        <f>+IFERROR(INDEX('Ofertas insignia'!$B$14:$Y$50,MATCH('SAIB Local'!$B205,'Ofertas insignia'!$B$14:$B$50,0),MATCH('SAIB Local'!$L$16,'Ofertas insignia'!$B$13:$Y$13,0)),"")</f>
        <v/>
      </c>
    </row>
    <row r="206" spans="11:12" x14ac:dyDescent="0.25">
      <c r="K206" s="89" t="str">
        <f>+IFERROR(INDEX('Ofertas insignia'!$B$14:$Y$50,MATCH('SAIB Local'!$B206,'Ofertas insignia'!$B$14:$B$50,0),MATCH('SAIB Local'!$K$16,'Ofertas insignia'!$B$13:$Y$13,0)),"")</f>
        <v/>
      </c>
      <c r="L206" s="89" t="str">
        <f>+IFERROR(INDEX('Ofertas insignia'!$B$14:$Y$50,MATCH('SAIB Local'!$B206,'Ofertas insignia'!$B$14:$B$50,0),MATCH('SAIB Local'!$L$16,'Ofertas insignia'!$B$13:$Y$13,0)),"")</f>
        <v/>
      </c>
    </row>
    <row r="207" spans="11:12" x14ac:dyDescent="0.25">
      <c r="K207" s="89" t="str">
        <f>+IFERROR(INDEX('Ofertas insignia'!$B$14:$Y$50,MATCH('SAIB Local'!$B207,'Ofertas insignia'!$B$14:$B$50,0),MATCH('SAIB Local'!$K$16,'Ofertas insignia'!$B$13:$Y$13,0)),"")</f>
        <v/>
      </c>
      <c r="L207" s="89" t="str">
        <f>+IFERROR(INDEX('Ofertas insignia'!$B$14:$Y$50,MATCH('SAIB Local'!$B207,'Ofertas insignia'!$B$14:$B$50,0),MATCH('SAIB Local'!$L$16,'Ofertas insignia'!$B$13:$Y$13,0)),"")</f>
        <v/>
      </c>
    </row>
    <row r="208" spans="11:12" x14ac:dyDescent="0.25">
      <c r="K208" s="89" t="str">
        <f>+IFERROR(INDEX('Ofertas insignia'!$B$14:$Y$50,MATCH('SAIB Local'!$B208,'Ofertas insignia'!$B$14:$B$50,0),MATCH('SAIB Local'!$K$16,'Ofertas insignia'!$B$13:$Y$13,0)),"")</f>
        <v/>
      </c>
      <c r="L208" s="89" t="str">
        <f>+IFERROR(INDEX('Ofertas insignia'!$B$14:$Y$50,MATCH('SAIB Local'!$B208,'Ofertas insignia'!$B$14:$B$50,0),MATCH('SAIB Local'!$L$16,'Ofertas insignia'!$B$13:$Y$13,0)),"")</f>
        <v/>
      </c>
    </row>
    <row r="209" spans="11:12" x14ac:dyDescent="0.25">
      <c r="K209" s="89" t="str">
        <f>+IFERROR(INDEX('Ofertas insignia'!$B$14:$Y$50,MATCH('SAIB Local'!$B209,'Ofertas insignia'!$B$14:$B$50,0),MATCH('SAIB Local'!$K$16,'Ofertas insignia'!$B$13:$Y$13,0)),"")</f>
        <v/>
      </c>
      <c r="L209" s="89" t="str">
        <f>+IFERROR(INDEX('Ofertas insignia'!$B$14:$Y$50,MATCH('SAIB Local'!$B209,'Ofertas insignia'!$B$14:$B$50,0),MATCH('SAIB Local'!$L$16,'Ofertas insignia'!$B$13:$Y$13,0)),"")</f>
        <v/>
      </c>
    </row>
    <row r="210" spans="11:12" x14ac:dyDescent="0.25">
      <c r="K210" s="89" t="str">
        <f>+IFERROR(INDEX('Ofertas insignia'!$B$14:$Y$50,MATCH('SAIB Local'!$B210,'Ofertas insignia'!$B$14:$B$50,0),MATCH('SAIB Local'!$K$16,'Ofertas insignia'!$B$13:$Y$13,0)),"")</f>
        <v/>
      </c>
      <c r="L210" s="89" t="str">
        <f>+IFERROR(INDEX('Ofertas insignia'!$B$14:$Y$50,MATCH('SAIB Local'!$B210,'Ofertas insignia'!$B$14:$B$50,0),MATCH('SAIB Local'!$L$16,'Ofertas insignia'!$B$13:$Y$13,0)),"")</f>
        <v/>
      </c>
    </row>
    <row r="211" spans="11:12" x14ac:dyDescent="0.25">
      <c r="K211" s="89" t="str">
        <f>+IFERROR(INDEX('Ofertas insignia'!$B$14:$Y$50,MATCH('SAIB Local'!$B211,'Ofertas insignia'!$B$14:$B$50,0),MATCH('SAIB Local'!$K$16,'Ofertas insignia'!$B$13:$Y$13,0)),"")</f>
        <v/>
      </c>
      <c r="L211" s="89" t="str">
        <f>+IFERROR(INDEX('Ofertas insignia'!$B$14:$Y$50,MATCH('SAIB Local'!$B211,'Ofertas insignia'!$B$14:$B$50,0),MATCH('SAIB Local'!$L$16,'Ofertas insignia'!$B$13:$Y$13,0)),"")</f>
        <v/>
      </c>
    </row>
  </sheetData>
  <mergeCells count="4">
    <mergeCell ref="B8:C8"/>
    <mergeCell ref="E8:F8"/>
    <mergeCell ref="B9:C9"/>
    <mergeCell ref="E9:F9"/>
  </mergeCells>
  <conditionalFormatting sqref="C12">
    <cfRule type="containsText" dxfId="55" priority="2" operator="containsText" text="NO APLICA">
      <formula>NOT(ISERROR(SEARCH("NO APLICA",C12)))</formula>
    </cfRule>
  </conditionalFormatting>
  <conditionalFormatting sqref="F12">
    <cfRule type="containsText" dxfId="54"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7E686A1-8710-4D8A-94CD-3BE666D3821F}">
          <x14:formula1>
            <xm:f>'Consolidado Resultados'!$B$14:$B$19</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4DAC-F224-419E-A115-A3D3B87CBF6D}">
  <sheetPr>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81</v>
      </c>
    </row>
    <row r="3" spans="1:14" x14ac:dyDescent="0.25">
      <c r="B3" s="14" t="s">
        <v>46</v>
      </c>
      <c r="C3" s="91" t="s">
        <v>53</v>
      </c>
      <c r="D3" s="84"/>
      <c r="E3" s="84"/>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0.40599999999999997</v>
      </c>
      <c r="C12" s="9" t="str">
        <f>+IF(B12&lt;0,"No","Sí")</f>
        <v>Sí</v>
      </c>
      <c r="D12" s="3"/>
      <c r="E12" s="39">
        <f>INDEX($B$17:$L$66,MATCH($E$9,$B$17:$B$66,0),MATCH($E$11,$B$16:$L$16,0))</f>
        <v>0.57999999999999996</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Resultados'!$A$8:$L$705,MATCH('Desagregacion compartida'!$M17,'Consolidado Resultados'!$L$8:$L$705,0),3)=0,"",INDEX('Consolidado Resultados'!$A$8:$L$705,MATCH('Desagregacion compartida'!$M17,'Consolidado Resultados'!$L$8:$L$705,0),3))</f>
        <v>5000</v>
      </c>
      <c r="D17" s="4">
        <f>IF(INDEX('Consolidado Resultados'!$A$8:$L$705,MATCH('Desagregacion compartida'!$M17,'Consolidado Resultados'!$L$8:$L$705,0),3)=0,"",INDEX('Consolidado Resultados'!$A$8:$L$705,MATCH('Desagregacion compartida'!$M17,'Consolidado Resultados'!$L$8:$L$705,0),4))</f>
        <v>20000</v>
      </c>
      <c r="E17" s="4">
        <f>IF(INDEX('Consolidado Resultados'!$A$8:$L$705,MATCH('Desagregacion compartida'!$M17,'Consolidado Resultados'!$L$8:$L$705,0),3)=0,"",INDEX('Consolidado Resultados'!$A$8:$L$705,MATCH('Desagregacion compartida'!$M17,'Consolidado Resultados'!$L$8:$L$705,0),5))</f>
        <v>25000</v>
      </c>
      <c r="F17" s="4">
        <f>IF(INDEX('Consolidado Resultados'!$A$8:$L$705,MATCH('Desagregacion compartida'!$M17,'Consolidado Resultados'!$L$8:$L$705,0),3)=0,"",INDEX('Consolidado Resultados'!$A$8:$L$705,MATCH('Desagregacion compartida'!$M17,'Consolidado Resultados'!$L$8:$L$705,0),6))</f>
        <v>3000</v>
      </c>
      <c r="G17" s="4">
        <f>IF(INDEX('Consolidado Resultados'!$A$8:$L$705,MATCH('Desagregacion compartida'!$M17,'Consolidado Resultados'!$L$8:$L$705,0),3)=0,"",INDEX('Consolidado Resultados'!$A$8:$L$705,MATCH('Desagregacion compartida'!$M17,'Consolidado Resultados'!$L$8:$L$705,0),7))</f>
        <v>10000</v>
      </c>
      <c r="H17" s="4">
        <f>IF(INDEX('Consolidado Resultados'!$A$8:$L$705,MATCH('Desagregacion compartida'!$M17,'Consolidado Resultados'!$L$8:$L$705,0),3)=0,"",INDEX('Consolidado Resultados'!$A$8:$L$705,MATCH('Desagregacion compartida'!$M17,'Consolidado Resultados'!$L$8:$L$705,0),8))</f>
        <v>20000</v>
      </c>
      <c r="I17" s="97">
        <f>IF(INDEX('Consolidado Resultados'!$A$8:$L$705,MATCH('Desagregacion compartida'!$M17,'Consolidado Resultados'!$L$8:$L$705,0),3)=0,"",INDEX('Consolidado Resultados'!$A$8:$L$705,MATCH('Desagregacion compartida'!$M17,'Consolidado Resultados'!$L$8:$L$705,0),9))</f>
        <v>0.6</v>
      </c>
      <c r="J17" s="97">
        <f>IF(INDEX('Consolidado Resultados'!$A$8:$L$705,MATCH('Desagregacion compartida'!$M17,'Consolidado Resultados'!$L$8:$L$705,0),3)=0,"",INDEX('Consolidado Resultados'!$A$8:$L$705,MATCH('Desagregacion compartida'!$M17,'Consolidado Resultados'!$L$8:$L$705,0),10))</f>
        <v>0.57999999999999996</v>
      </c>
      <c r="K17" s="3">
        <f>+IFERROR(INDEX('Ofertas insignia'!$B$14:$Y$50,MATCH('Desagregacion compartida'!$B17,'Ofertas insignia'!$B$14:$B$50,0),MATCH('Desagregacion compartida'!$K$16,'Ofertas insignia'!$B$13:$Y$13,0)),"")</f>
        <v>3</v>
      </c>
      <c r="L17" s="3">
        <f>+IFERROR(INDEX('Ofertas insignia'!$B$14:$Y$50,MATCH('Desagregacion compartida'!$B17,'Ofertas insignia'!$B$14:$B$50,0),MATCH('Desagregacion compartida'!$L$16,'Ofertas insignia'!$B$13:$Y$13,0)),"")</f>
        <v>1</v>
      </c>
      <c r="M17" s="71" t="str">
        <f>$B17&amp;$C$3</f>
        <v>Oferta 1Desagregación compartida del bucle local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Resultados'!$A$8:$L$705,MATCH('Desagregacion compartida'!$M18,'Consolidado Resultados'!$L$8:$L$705,0),3)=0,"",INDEX('Consolidado Resultados'!$A$8:$L$705,MATCH('Desagregacion compartida'!$M18,'Consolidado Resultados'!$L$8:$L$705,0),3))</f>
        <v>5001.5</v>
      </c>
      <c r="D18" s="4">
        <f>IF(INDEX('Consolidado Resultados'!$A$8:$L$705,MATCH('Desagregacion compartida'!$M18,'Consolidado Resultados'!$L$8:$L$705,0),3)=0,"",INDEX('Consolidado Resultados'!$A$8:$L$705,MATCH('Desagregacion compartida'!$M18,'Consolidado Resultados'!$L$8:$L$705,0),4))</f>
        <v>20001.5</v>
      </c>
      <c r="E18" s="4">
        <f>IF(INDEX('Consolidado Resultados'!$A$8:$L$705,MATCH('Desagregacion compartida'!$M18,'Consolidado Resultados'!$L$8:$L$705,0),3)=0,"",INDEX('Consolidado Resultados'!$A$8:$L$705,MATCH('Desagregacion compartida'!$M18,'Consolidado Resultados'!$L$8:$L$705,0),5))</f>
        <v>25001.5</v>
      </c>
      <c r="F18" s="4">
        <f>IF(INDEX('Consolidado Resultados'!$A$8:$L$705,MATCH('Desagregacion compartida'!$M18,'Consolidado Resultados'!$L$8:$L$705,0),3)=0,"",INDEX('Consolidado Resultados'!$A$8:$L$705,MATCH('Desagregacion compartida'!$M18,'Consolidado Resultados'!$L$8:$L$705,0),6))</f>
        <v>3001.5</v>
      </c>
      <c r="G18" s="4">
        <f>IF(INDEX('Consolidado Resultados'!$A$8:$L$705,MATCH('Desagregacion compartida'!$M18,'Consolidado Resultados'!$L$8:$L$705,0),3)=0,"",INDEX('Consolidado Resultados'!$A$8:$L$705,MATCH('Desagregacion compartida'!$M18,'Consolidado Resultados'!$L$8:$L$705,0),7))</f>
        <v>10001.5</v>
      </c>
      <c r="H18" s="4">
        <f>IF(INDEX('Consolidado Resultados'!$A$8:$L$705,MATCH('Desagregacion compartida'!$M18,'Consolidado Resultados'!$L$8:$L$705,0),3)=0,"",INDEX('Consolidado Resultados'!$A$8:$L$705,MATCH('Desagregacion compartida'!$M18,'Consolidado Resultados'!$L$8:$L$705,0),8))</f>
        <v>20001.5</v>
      </c>
      <c r="I18" s="97">
        <f>IF(INDEX('Consolidado Resultados'!$A$8:$L$705,MATCH('Desagregacion compartida'!$M18,'Consolidado Resultados'!$L$8:$L$705,0),3)=0,"",INDEX('Consolidado Resultados'!$A$8:$L$705,MATCH('Desagregacion compartida'!$M18,'Consolidado Resultados'!$L$8:$L$705,0),9))</f>
        <v>4.8000000000000001E-2</v>
      </c>
      <c r="J18" s="97">
        <f>IF(INDEX('Consolidado Resultados'!$A$8:$L$705,MATCH('Desagregacion compartida'!$M18,'Consolidado Resultados'!$L$8:$L$705,0),3)=0,"",INDEX('Consolidado Resultados'!$A$8:$L$705,MATCH('Desagregacion compartida'!$M18,'Consolidado Resultados'!$L$8:$L$705,0),10))</f>
        <v>4.3200000000000002E-2</v>
      </c>
      <c r="K18" s="3">
        <f>+IFERROR(INDEX('Ofertas insignia'!$B$14:$Y$50,MATCH('Desagregacion compartida'!$B18,'Ofertas insignia'!$B$14:$B$50,0),MATCH('Desagregacion compartida'!$K$16,'Ofertas insignia'!$B$13:$Y$13,0)),"")</f>
        <v>4</v>
      </c>
      <c r="L18" s="3">
        <f>+IFERROR(INDEX('Ofertas insignia'!$B$14:$Y$50,MATCH('Desagregacion compartida'!$B18,'Ofertas insignia'!$B$14:$B$50,0),MATCH('Desagregacion compartida'!$L$16,'Ofertas insignia'!$B$13:$Y$13,0)),"")</f>
        <v>2</v>
      </c>
      <c r="M18" s="71" t="str">
        <f t="shared" ref="M18:M66" si="0">$B18&amp;$C$3</f>
        <v>Oferta 2Desagregación compartida del bucle local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Resultados'!$A$8:$L$705,MATCH('Desagregacion compartida'!$M19,'Consolidado Resultados'!$L$8:$L$705,0),3)=0,"",INDEX('Consolidado Resultados'!$A$8:$L$705,MATCH('Desagregacion compartida'!$M19,'Consolidado Resultados'!$L$8:$L$705,0),3))</f>
        <v>8502.5499999999993</v>
      </c>
      <c r="D19" s="4">
        <f>IF(INDEX('Consolidado Resultados'!$A$8:$L$705,MATCH('Desagregacion compartida'!$M19,'Consolidado Resultados'!$L$8:$L$705,0),3)=0,"",INDEX('Consolidado Resultados'!$A$8:$L$705,MATCH('Desagregacion compartida'!$M19,'Consolidado Resultados'!$L$8:$L$705,0),4))</f>
        <v>34002.549999999996</v>
      </c>
      <c r="E19" s="4">
        <f>IF(INDEX('Consolidado Resultados'!$A$8:$L$705,MATCH('Desagregacion compartida'!$M19,'Consolidado Resultados'!$L$8:$L$705,0),3)=0,"",INDEX('Consolidado Resultados'!$A$8:$L$705,MATCH('Desagregacion compartida'!$M19,'Consolidado Resultados'!$L$8:$L$705,0),5))</f>
        <v>42502.549999999996</v>
      </c>
      <c r="F19" s="4">
        <f>IF(INDEX('Consolidado Resultados'!$A$8:$L$705,MATCH('Desagregacion compartida'!$M19,'Consolidado Resultados'!$L$8:$L$705,0),3)=0,"",INDEX('Consolidado Resultados'!$A$8:$L$705,MATCH('Desagregacion compartida'!$M19,'Consolidado Resultados'!$L$8:$L$705,0),6))</f>
        <v>5102.55</v>
      </c>
      <c r="G19" s="4">
        <f>IF(INDEX('Consolidado Resultados'!$A$8:$L$705,MATCH('Desagregacion compartida'!$M19,'Consolidado Resultados'!$L$8:$L$705,0),3)=0,"",INDEX('Consolidado Resultados'!$A$8:$L$705,MATCH('Desagregacion compartida'!$M19,'Consolidado Resultados'!$L$8:$L$705,0),7))</f>
        <v>17002.55</v>
      </c>
      <c r="H19" s="4">
        <f>IF(INDEX('Consolidado Resultados'!$A$8:$L$705,MATCH('Desagregacion compartida'!$M19,'Consolidado Resultados'!$L$8:$L$705,0),3)=0,"",INDEX('Consolidado Resultados'!$A$8:$L$705,MATCH('Desagregacion compartida'!$M19,'Consolidado Resultados'!$L$8:$L$705,0),8))</f>
        <v>34002.549999999996</v>
      </c>
      <c r="I19" s="97">
        <f>IF(INDEX('Consolidado Resultados'!$A$8:$L$705,MATCH('Desagregacion compartida'!$M19,'Consolidado Resultados'!$L$8:$L$705,0),3)=0,"",INDEX('Consolidado Resultados'!$A$8:$L$705,MATCH('Desagregacion compartida'!$M19,'Consolidado Resultados'!$L$8:$L$705,0),9))</f>
        <v>0.42</v>
      </c>
      <c r="J19" s="97">
        <f>IF(INDEX('Consolidado Resultados'!$A$8:$L$705,MATCH('Desagregacion compartida'!$M19,'Consolidado Resultados'!$L$8:$L$705,0),3)=0,"",INDEX('Consolidado Resultados'!$A$8:$L$705,MATCH('Desagregacion compartida'!$M19,'Consolidado Resultados'!$L$8:$L$705,0),10))</f>
        <v>0.40599999999999997</v>
      </c>
      <c r="K19" s="3">
        <f>+IFERROR(INDEX('Ofertas insignia'!$B$14:$Y$50,MATCH('Desagregacion compartida'!$B19,'Ofertas insignia'!$B$14:$B$50,0),MATCH('Desagregacion compartida'!$K$16,'Ofertas insignia'!$B$13:$Y$13,0)),"")</f>
        <v>1</v>
      </c>
      <c r="L19" s="3">
        <f>+IFERROR(INDEX('Ofertas insignia'!$B$14:$Y$50,MATCH('Desagregacion compartida'!$B19,'Ofertas insignia'!$B$14:$B$50,0),MATCH('Desagregacion compartida'!$L$16,'Ofertas insignia'!$B$13:$Y$13,0)),"")</f>
        <v>4</v>
      </c>
      <c r="M19" s="71" t="str">
        <f t="shared" si="0"/>
        <v>Oferta 3Desagregación compartida del bucle local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Resultados'!$A$8:$L$705,MATCH('Desagregacion compartida'!$M20,'Consolidado Resultados'!$L$8:$L$705,0),3)=0,"",INDEX('Consolidado Resultados'!$A$8:$L$705,MATCH('Desagregacion compartida'!$M20,'Consolidado Resultados'!$L$8:$L$705,0),3))</f>
        <v>145000</v>
      </c>
      <c r="D20" s="4">
        <f>IF(INDEX('Consolidado Resultados'!$A$8:$L$705,MATCH('Desagregacion compartida'!$M20,'Consolidado Resultados'!$L$8:$L$705,0),3)=0,"",INDEX('Consolidado Resultados'!$A$8:$L$705,MATCH('Desagregacion compartida'!$M20,'Consolidado Resultados'!$L$8:$L$705,0),4))</f>
        <v>15000</v>
      </c>
      <c r="E20" s="4">
        <f>IF(INDEX('Consolidado Resultados'!$A$8:$L$705,MATCH('Desagregacion compartida'!$M20,'Consolidado Resultados'!$L$8:$L$705,0),3)=0,"",INDEX('Consolidado Resultados'!$A$8:$L$705,MATCH('Desagregacion compartida'!$M20,'Consolidado Resultados'!$L$8:$L$705,0),5))</f>
        <v>5000</v>
      </c>
      <c r="F20" s="4">
        <f>IF(INDEX('Consolidado Resultados'!$A$8:$L$705,MATCH('Desagregacion compartida'!$M20,'Consolidado Resultados'!$L$8:$L$705,0),3)=0,"",INDEX('Consolidado Resultados'!$A$8:$L$705,MATCH('Desagregacion compartida'!$M20,'Consolidado Resultados'!$L$8:$L$705,0),6))</f>
        <v>100</v>
      </c>
      <c r="G20" s="4">
        <f>IF(INDEX('Consolidado Resultados'!$A$8:$L$705,MATCH('Desagregacion compartida'!$M20,'Consolidado Resultados'!$L$8:$L$705,0),3)=0,"",INDEX('Consolidado Resultados'!$A$8:$L$705,MATCH('Desagregacion compartida'!$M20,'Consolidado Resultados'!$L$8:$L$705,0),7))</f>
        <v>1400</v>
      </c>
      <c r="H20" s="4">
        <f>IF(INDEX('Consolidado Resultados'!$A$8:$L$705,MATCH('Desagregacion compartida'!$M20,'Consolidado Resultados'!$L$8:$L$705,0),3)=0,"",INDEX('Consolidado Resultados'!$A$8:$L$705,MATCH('Desagregacion compartida'!$M20,'Consolidado Resultados'!$L$8:$L$705,0),8))</f>
        <v>6500</v>
      </c>
      <c r="I20" s="97">
        <f>IF(INDEX('Consolidado Resultados'!$A$8:$L$705,MATCH('Desagregacion compartida'!$M20,'Consolidado Resultados'!$L$8:$L$705,0),3)=0,"",INDEX('Consolidado Resultados'!$A$8:$L$705,MATCH('Desagregacion compartida'!$M20,'Consolidado Resultados'!$L$8:$L$705,0),9))</f>
        <v>0.75</v>
      </c>
      <c r="J20" s="97">
        <f>IF(INDEX('Consolidado Resultados'!$A$8:$L$705,MATCH('Desagregacion compartida'!$M20,'Consolidado Resultados'!$L$8:$L$705,0),3)=0,"",INDEX('Consolidado Resultados'!$A$8:$L$705,MATCH('Desagregacion compartida'!$M20,'Consolidado Resultados'!$L$8:$L$705,0),10))</f>
        <v>0.7</v>
      </c>
      <c r="K20" s="3">
        <f>+IFERROR(INDEX('Ofertas insignia'!$B$14:$Y$50,MATCH('Desagregacion compartida'!$B20,'Ofertas insignia'!$B$14:$B$50,0),MATCH('Desagregacion compartida'!$K$16,'Ofertas insignia'!$B$13:$Y$13,0)),"")</f>
        <v>2</v>
      </c>
      <c r="L20" s="3">
        <f>+IFERROR(INDEX('Ofertas insignia'!$B$14:$Y$50,MATCH('Desagregacion compartida'!$B20,'Ofertas insignia'!$B$14:$B$50,0),MATCH('Desagregacion compartida'!$L$16,'Ofertas insignia'!$B$13:$Y$13,0)),"")</f>
        <v>3</v>
      </c>
      <c r="M20" s="71" t="str">
        <f t="shared" si="0"/>
        <v>Oferta 4Desagregación compartida del bucle local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Resultados'!$A$8:$L$705,MATCH('Desagregacion compartida'!$M21,'Consolidado Resultados'!$L$8:$L$705,0),3)=0,"",INDEX('Consolidado Resultados'!$A$8:$L$705,MATCH('Desagregacion compartida'!$M21,'Consolidado Resultados'!$L$8:$L$705,0),3))</f>
        <v/>
      </c>
      <c r="D21" s="4" t="str">
        <f>IF(INDEX('Consolidado Resultados'!$A$8:$L$705,MATCH('Desagregacion compartida'!$M21,'Consolidado Resultados'!$L$8:$L$705,0),3)=0,"",INDEX('Consolidado Resultados'!$A$8:$L$705,MATCH('Desagregacion compartida'!$M21,'Consolidado Resultados'!$L$8:$L$705,0),4))</f>
        <v/>
      </c>
      <c r="E21" s="4" t="str">
        <f>IF(INDEX('Consolidado Resultados'!$A$8:$L$705,MATCH('Desagregacion compartida'!$M21,'Consolidado Resultados'!$L$8:$L$705,0),3)=0,"",INDEX('Consolidado Resultados'!$A$8:$L$705,MATCH('Desagregacion compartida'!$M21,'Consolidado Resultados'!$L$8:$L$705,0),5))</f>
        <v/>
      </c>
      <c r="F21" s="4" t="str">
        <f>IF(INDEX('Consolidado Resultados'!$A$8:$L$705,MATCH('Desagregacion compartida'!$M21,'Consolidado Resultados'!$L$8:$L$705,0),3)=0,"",INDEX('Consolidado Resultados'!$A$8:$L$705,MATCH('Desagregacion compartida'!$M21,'Consolidado Resultados'!$L$8:$L$705,0),6))</f>
        <v/>
      </c>
      <c r="G21" s="4" t="str">
        <f>IF(INDEX('Consolidado Resultados'!$A$8:$L$705,MATCH('Desagregacion compartida'!$M21,'Consolidado Resultados'!$L$8:$L$705,0),3)=0,"",INDEX('Consolidado Resultados'!$A$8:$L$705,MATCH('Desagregacion compartida'!$M21,'Consolidado Resultados'!$L$8:$L$705,0),7))</f>
        <v/>
      </c>
      <c r="H21" s="4" t="str">
        <f>IF(INDEX('Consolidado Resultados'!$A$8:$L$705,MATCH('Desagregacion compartida'!$M21,'Consolidado Resultados'!$L$8:$L$705,0),3)=0,"",INDEX('Consolidado Resultados'!$A$8:$L$705,MATCH('Desagregacion compartida'!$M21,'Consolidado Resultados'!$L$8:$L$705,0),8))</f>
        <v/>
      </c>
      <c r="I21" s="97" t="str">
        <f>IF(INDEX('Consolidado Resultados'!$A$8:$L$705,MATCH('Desagregacion compartida'!$M21,'Consolidado Resultados'!$L$8:$L$705,0),3)=0,"",INDEX('Consolidado Resultados'!$A$8:$L$705,MATCH('Desagregacion compartida'!$M21,'Consolidado Resultados'!$L$8:$L$705,0),9))</f>
        <v/>
      </c>
      <c r="J21" s="97" t="str">
        <f>IF(INDEX('Consolidado Resultados'!$A$8:$L$705,MATCH('Desagregacion compartida'!$M21,'Consolidado Resultados'!$L$8:$L$705,0),3)=0,"",INDEX('Consolidado Resultados'!$A$8:$L$705,MATCH('Desagregacion compartida'!$M21,'Consolidado Resultados'!$L$8:$L$705,0),10))</f>
        <v/>
      </c>
      <c r="K21" s="3" t="str">
        <f>+IFERROR(INDEX('Ofertas insignia'!$B$14:$Y$50,MATCH('Desagregacion compartida'!$B21,'Ofertas insignia'!$B$14:$B$50,0),MATCH('Desagregacion compartida'!$K$16,'Ofertas insignia'!$B$13:$Y$13,0)),"")</f>
        <v/>
      </c>
      <c r="L21" s="3" t="str">
        <f>+IFERROR(INDEX('Ofertas insignia'!$B$14:$Y$50,MATCH('Desagregacion compartida'!$B21,'Ofertas insignia'!$B$14:$B$50,0),MATCH('Desagregacion compartida'!$L$16,'Ofertas insignia'!$B$13:$Y$13,0)),"")</f>
        <v/>
      </c>
      <c r="M21" s="71" t="str">
        <f t="shared" si="0"/>
        <v>Desagregación compartida del bucle local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Resultados'!$A$8:$L$705,MATCH('Desagregacion compartida'!$M22,'Consolidado Resultados'!$L$8:$L$705,0),3)=0,"",INDEX('Consolidado Resultados'!$A$8:$L$705,MATCH('Desagregacion compartida'!$M22,'Consolidado Resultados'!$L$8:$L$705,0),3))</f>
        <v/>
      </c>
      <c r="D22" s="4" t="str">
        <f>IF(INDEX('Consolidado Resultados'!$A$8:$L$705,MATCH('Desagregacion compartida'!$M22,'Consolidado Resultados'!$L$8:$L$705,0),3)=0,"",INDEX('Consolidado Resultados'!$A$8:$L$705,MATCH('Desagregacion compartida'!$M22,'Consolidado Resultados'!$L$8:$L$705,0),4))</f>
        <v/>
      </c>
      <c r="E22" s="4" t="str">
        <f>IF(INDEX('Consolidado Resultados'!$A$8:$L$705,MATCH('Desagregacion compartida'!$M22,'Consolidado Resultados'!$L$8:$L$705,0),3)=0,"",INDEX('Consolidado Resultados'!$A$8:$L$705,MATCH('Desagregacion compartida'!$M22,'Consolidado Resultados'!$L$8:$L$705,0),5))</f>
        <v/>
      </c>
      <c r="F22" s="4" t="str">
        <f>IF(INDEX('Consolidado Resultados'!$A$8:$L$705,MATCH('Desagregacion compartida'!$M22,'Consolidado Resultados'!$L$8:$L$705,0),3)=0,"",INDEX('Consolidado Resultados'!$A$8:$L$705,MATCH('Desagregacion compartida'!$M22,'Consolidado Resultados'!$L$8:$L$705,0),6))</f>
        <v/>
      </c>
      <c r="G22" s="4" t="str">
        <f>IF(INDEX('Consolidado Resultados'!$A$8:$L$705,MATCH('Desagregacion compartida'!$M22,'Consolidado Resultados'!$L$8:$L$705,0),3)=0,"",INDEX('Consolidado Resultados'!$A$8:$L$705,MATCH('Desagregacion compartida'!$M22,'Consolidado Resultados'!$L$8:$L$705,0),7))</f>
        <v/>
      </c>
      <c r="H22" s="4" t="str">
        <f>IF(INDEX('Consolidado Resultados'!$A$8:$L$705,MATCH('Desagregacion compartida'!$M22,'Consolidado Resultados'!$L$8:$L$705,0),3)=0,"",INDEX('Consolidado Resultados'!$A$8:$L$705,MATCH('Desagregacion compartida'!$M22,'Consolidado Resultados'!$L$8:$L$705,0),8))</f>
        <v/>
      </c>
      <c r="I22" s="41" t="str">
        <f>IF(INDEX('Consolidado Resultados'!$A$8:$L$705,MATCH('Desagregacion compartida'!$M22,'Consolidado Resultados'!$L$8:$L$705,0),3)=0,"",INDEX('Consolidado Resultados'!$A$8:$L$705,MATCH('Desagregacion compartida'!$M22,'Consolidado Resultados'!$L$8:$L$705,0),9))</f>
        <v/>
      </c>
      <c r="J22" s="41" t="str">
        <f>IF(INDEX('Consolidado Resultados'!$A$8:$L$705,MATCH('Desagregacion compartida'!$M22,'Consolidado Resultados'!$L$8:$L$705,0),3)=0,"",INDEX('Consolidado Resultados'!$A$8:$L$705,MATCH('Desagregacion compartida'!$M22,'Consolidado Resultados'!$L$8:$L$705,0),10))</f>
        <v/>
      </c>
      <c r="K22" s="3" t="str">
        <f>+IFERROR(INDEX('Ofertas insignia'!$B$14:$Y$50,MATCH('Desagregacion compartida'!$B22,'Ofertas insignia'!$B$14:$B$50,0),MATCH('Desagregacion compartida'!$K$16,'Ofertas insignia'!$B$13:$Y$13,0)),"")</f>
        <v/>
      </c>
      <c r="L22" s="89" t="str">
        <f>+IFERROR(INDEX('Ofertas insignia'!$B$14:$Y$50,MATCH('Desagregacion compartida'!$B22,'Ofertas insignia'!$B$14:$B$50,0),MATCH('Desagregacion compartida'!$L$16,'Ofertas insignia'!$B$13:$Y$13,0)),"")</f>
        <v/>
      </c>
      <c r="M22" s="71" t="str">
        <f t="shared" si="0"/>
        <v>Desagregación compartida del bucle local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Resultados'!$A$8:$L$705,MATCH('Desagregacion compartida'!$M23,'Consolidado Resultados'!$L$8:$L$705,0),3)=0,"",INDEX('Consolidado Resultados'!$A$8:$L$705,MATCH('Desagregacion compartida'!$M23,'Consolidado Resultados'!$L$8:$L$705,0),3))</f>
        <v/>
      </c>
      <c r="D23" s="4" t="str">
        <f>IF(INDEX('Consolidado Resultados'!$A$8:$L$705,MATCH('Desagregacion compartida'!$M23,'Consolidado Resultados'!$L$8:$L$705,0),3)=0,"",INDEX('Consolidado Resultados'!$A$8:$L$705,MATCH('Desagregacion compartida'!$M23,'Consolidado Resultados'!$L$8:$L$705,0),4))</f>
        <v/>
      </c>
      <c r="E23" s="4" t="str">
        <f>IF(INDEX('Consolidado Resultados'!$A$8:$L$705,MATCH('Desagregacion compartida'!$M23,'Consolidado Resultados'!$L$8:$L$705,0),3)=0,"",INDEX('Consolidado Resultados'!$A$8:$L$705,MATCH('Desagregacion compartida'!$M23,'Consolidado Resultados'!$L$8:$L$705,0),5))</f>
        <v/>
      </c>
      <c r="F23" s="4" t="str">
        <f>IF(INDEX('Consolidado Resultados'!$A$8:$L$705,MATCH('Desagregacion compartida'!$M23,'Consolidado Resultados'!$L$8:$L$705,0),3)=0,"",INDEX('Consolidado Resultados'!$A$8:$L$705,MATCH('Desagregacion compartida'!$M23,'Consolidado Resultados'!$L$8:$L$705,0),6))</f>
        <v/>
      </c>
      <c r="G23" s="4" t="str">
        <f>IF(INDEX('Consolidado Resultados'!$A$8:$L$705,MATCH('Desagregacion compartida'!$M23,'Consolidado Resultados'!$L$8:$L$705,0),3)=0,"",INDEX('Consolidado Resultados'!$A$8:$L$705,MATCH('Desagregacion compartida'!$M23,'Consolidado Resultados'!$L$8:$L$705,0),7))</f>
        <v/>
      </c>
      <c r="H23" s="4" t="str">
        <f>IF(INDEX('Consolidado Resultados'!$A$8:$L$705,MATCH('Desagregacion compartida'!$M23,'Consolidado Resultados'!$L$8:$L$705,0),3)=0,"",INDEX('Consolidado Resultados'!$A$8:$L$705,MATCH('Desagregacion compartida'!$M23,'Consolidado Resultados'!$L$8:$L$705,0),8))</f>
        <v/>
      </c>
      <c r="I23" s="41" t="str">
        <f>IF(INDEX('Consolidado Resultados'!$A$8:$L$705,MATCH('Desagregacion compartida'!$M23,'Consolidado Resultados'!$L$8:$L$705,0),3)=0,"",INDEX('Consolidado Resultados'!$A$8:$L$705,MATCH('Desagregacion compartida'!$M23,'Consolidado Resultados'!$L$8:$L$705,0),9))</f>
        <v/>
      </c>
      <c r="J23" s="41" t="str">
        <f>IF(INDEX('Consolidado Resultados'!$A$8:$L$705,MATCH('Desagregacion compartida'!$M23,'Consolidado Resultados'!$L$8:$L$705,0),3)=0,"",INDEX('Consolidado Resultados'!$A$8:$L$705,MATCH('Desagregacion compartida'!$M23,'Consolidado Resultados'!$L$8:$L$705,0),10))</f>
        <v/>
      </c>
      <c r="K23" s="89" t="str">
        <f>+IFERROR(INDEX('Ofertas insignia'!$B$14:$Y$50,MATCH('Desagregacion compartida'!$B23,'Ofertas insignia'!$B$14:$B$50,0),MATCH('Desagregacion compartida'!$K$16,'Ofertas insignia'!$B$13:$Y$13,0)),"")</f>
        <v/>
      </c>
      <c r="L23" s="89" t="str">
        <f>+IFERROR(INDEX('Ofertas insignia'!$B$14:$Y$50,MATCH('Desagregacion compartida'!$B23,'Ofertas insignia'!$B$14:$B$50,0),MATCH('Desagregacion compartida'!$L$16,'Ofertas insignia'!$B$13:$Y$13,0)),"")</f>
        <v/>
      </c>
      <c r="M23" s="71" t="str">
        <f t="shared" si="0"/>
        <v>Desagregación compartida del bucle local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Resultados'!$A$8:$L$705,MATCH('Desagregacion compartida'!$M24,'Consolidado Resultados'!$L$8:$L$705,0),3)=0,"",INDEX('Consolidado Resultados'!$A$8:$L$705,MATCH('Desagregacion compartida'!$M24,'Consolidado Resultados'!$L$8:$L$705,0),3))</f>
        <v/>
      </c>
      <c r="D24" s="4" t="str">
        <f>IF(INDEX('Consolidado Resultados'!$A$8:$L$705,MATCH('Desagregacion compartida'!$M24,'Consolidado Resultados'!$L$8:$L$705,0),3)=0,"",INDEX('Consolidado Resultados'!$A$8:$L$705,MATCH('Desagregacion compartida'!$M24,'Consolidado Resultados'!$L$8:$L$705,0),4))</f>
        <v/>
      </c>
      <c r="E24" s="4" t="str">
        <f>IF(INDEX('Consolidado Resultados'!$A$8:$L$705,MATCH('Desagregacion compartida'!$M24,'Consolidado Resultados'!$L$8:$L$705,0),3)=0,"",INDEX('Consolidado Resultados'!$A$8:$L$705,MATCH('Desagregacion compartida'!$M24,'Consolidado Resultados'!$L$8:$L$705,0),5))</f>
        <v/>
      </c>
      <c r="F24" s="4" t="str">
        <f>IF(INDEX('Consolidado Resultados'!$A$8:$L$705,MATCH('Desagregacion compartida'!$M24,'Consolidado Resultados'!$L$8:$L$705,0),3)=0,"",INDEX('Consolidado Resultados'!$A$8:$L$705,MATCH('Desagregacion compartida'!$M24,'Consolidado Resultados'!$L$8:$L$705,0),6))</f>
        <v/>
      </c>
      <c r="G24" s="4" t="str">
        <f>IF(INDEX('Consolidado Resultados'!$A$8:$L$705,MATCH('Desagregacion compartida'!$M24,'Consolidado Resultados'!$L$8:$L$705,0),3)=0,"",INDEX('Consolidado Resultados'!$A$8:$L$705,MATCH('Desagregacion compartida'!$M24,'Consolidado Resultados'!$L$8:$L$705,0),7))</f>
        <v/>
      </c>
      <c r="H24" s="4" t="str">
        <f>IF(INDEX('Consolidado Resultados'!$A$8:$L$705,MATCH('Desagregacion compartida'!$M24,'Consolidado Resultados'!$L$8:$L$705,0),3)=0,"",INDEX('Consolidado Resultados'!$A$8:$L$705,MATCH('Desagregacion compartida'!$M24,'Consolidado Resultados'!$L$8:$L$705,0),8))</f>
        <v/>
      </c>
      <c r="I24" s="41" t="str">
        <f>IF(INDEX('Consolidado Resultados'!$A$8:$L$705,MATCH('Desagregacion compartida'!$M24,'Consolidado Resultados'!$L$8:$L$705,0),3)=0,"",INDEX('Consolidado Resultados'!$A$8:$L$705,MATCH('Desagregacion compartida'!$M24,'Consolidado Resultados'!$L$8:$L$705,0),9))</f>
        <v/>
      </c>
      <c r="J24" s="41" t="str">
        <f>IF(INDEX('Consolidado Resultados'!$A$8:$L$705,MATCH('Desagregacion compartida'!$M24,'Consolidado Resultados'!$L$8:$L$705,0),3)=0,"",INDEX('Consolidado Resultados'!$A$8:$L$705,MATCH('Desagregacion compartida'!$M24,'Consolidado Resultados'!$L$8:$L$705,0),10))</f>
        <v/>
      </c>
      <c r="K24" s="89" t="str">
        <f>+IFERROR(INDEX('Ofertas insignia'!$B$14:$Y$50,MATCH('Desagregacion compartida'!$B24,'Ofertas insignia'!$B$14:$B$50,0),MATCH('Desagregacion compartida'!$K$16,'Ofertas insignia'!$B$13:$Y$13,0)),"")</f>
        <v/>
      </c>
      <c r="L24" s="89" t="str">
        <f>+IFERROR(INDEX('Ofertas insignia'!$B$14:$Y$50,MATCH('Desagregacion compartida'!$B24,'Ofertas insignia'!$B$14:$B$50,0),MATCH('Desagregacion compartida'!$L$16,'Ofertas insignia'!$B$13:$Y$13,0)),"")</f>
        <v/>
      </c>
      <c r="M24" s="71" t="str">
        <f t="shared" si="0"/>
        <v>Desagregación compartida del bucle local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Resultados'!$A$8:$L$705,MATCH('Desagregacion compartida'!$M25,'Consolidado Resultados'!$L$8:$L$705,0),3)=0,"",INDEX('Consolidado Resultados'!$A$8:$L$705,MATCH('Desagregacion compartida'!$M25,'Consolidado Resultados'!$L$8:$L$705,0),3))</f>
        <v/>
      </c>
      <c r="D25" s="4" t="str">
        <f>IF(INDEX('Consolidado Resultados'!$A$8:$L$705,MATCH('Desagregacion compartida'!$M25,'Consolidado Resultados'!$L$8:$L$705,0),3)=0,"",INDEX('Consolidado Resultados'!$A$8:$L$705,MATCH('Desagregacion compartida'!$M25,'Consolidado Resultados'!$L$8:$L$705,0),4))</f>
        <v/>
      </c>
      <c r="E25" s="4" t="str">
        <f>IF(INDEX('Consolidado Resultados'!$A$8:$L$705,MATCH('Desagregacion compartida'!$M25,'Consolidado Resultados'!$L$8:$L$705,0),3)=0,"",INDEX('Consolidado Resultados'!$A$8:$L$705,MATCH('Desagregacion compartida'!$M25,'Consolidado Resultados'!$L$8:$L$705,0),5))</f>
        <v/>
      </c>
      <c r="F25" s="4" t="str">
        <f>IF(INDEX('Consolidado Resultados'!$A$8:$L$705,MATCH('Desagregacion compartida'!$M25,'Consolidado Resultados'!$L$8:$L$705,0),3)=0,"",INDEX('Consolidado Resultados'!$A$8:$L$705,MATCH('Desagregacion compartida'!$M25,'Consolidado Resultados'!$L$8:$L$705,0),6))</f>
        <v/>
      </c>
      <c r="G25" s="4" t="str">
        <f>IF(INDEX('Consolidado Resultados'!$A$8:$L$705,MATCH('Desagregacion compartida'!$M25,'Consolidado Resultados'!$L$8:$L$705,0),3)=0,"",INDEX('Consolidado Resultados'!$A$8:$L$705,MATCH('Desagregacion compartida'!$M25,'Consolidado Resultados'!$L$8:$L$705,0),7))</f>
        <v/>
      </c>
      <c r="H25" s="4" t="str">
        <f>IF(INDEX('Consolidado Resultados'!$A$8:$L$705,MATCH('Desagregacion compartida'!$M25,'Consolidado Resultados'!$L$8:$L$705,0),3)=0,"",INDEX('Consolidado Resultados'!$A$8:$L$705,MATCH('Desagregacion compartida'!$M25,'Consolidado Resultados'!$L$8:$L$705,0),8))</f>
        <v/>
      </c>
      <c r="I25" s="41" t="str">
        <f>IF(INDEX('Consolidado Resultados'!$A$8:$L$705,MATCH('Desagregacion compartida'!$M25,'Consolidado Resultados'!$L$8:$L$705,0),3)=0,"",INDEX('Consolidado Resultados'!$A$8:$L$705,MATCH('Desagregacion compartida'!$M25,'Consolidado Resultados'!$L$8:$L$705,0),9))</f>
        <v/>
      </c>
      <c r="J25" s="41" t="str">
        <f>IF(INDEX('Consolidado Resultados'!$A$8:$L$705,MATCH('Desagregacion compartida'!$M25,'Consolidado Resultados'!$L$8:$L$705,0),3)=0,"",INDEX('Consolidado Resultados'!$A$8:$L$705,MATCH('Desagregacion compartida'!$M25,'Consolidado Resultados'!$L$8:$L$705,0),10))</f>
        <v/>
      </c>
      <c r="K25" s="89" t="str">
        <f>+IFERROR(INDEX('Ofertas insignia'!$B$14:$Y$50,MATCH('Desagregacion compartida'!$B25,'Ofertas insignia'!$B$14:$B$50,0),MATCH('Desagregacion compartida'!$K$16,'Ofertas insignia'!$B$13:$Y$13,0)),"")</f>
        <v/>
      </c>
      <c r="L25" s="89" t="str">
        <f>+IFERROR(INDEX('Ofertas insignia'!$B$14:$Y$50,MATCH('Desagregacion compartida'!$B25,'Ofertas insignia'!$B$14:$B$50,0),MATCH('Desagregacion compartida'!$L$16,'Ofertas insignia'!$B$13:$Y$13,0)),"")</f>
        <v/>
      </c>
      <c r="M25" s="71" t="str">
        <f t="shared" si="0"/>
        <v>Desagregación compartida del bucle local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Resultados'!$A$8:$L$705,MATCH('Desagregacion compartida'!$M26,'Consolidado Resultados'!$L$8:$L$705,0),3)=0,"",INDEX('Consolidado Resultados'!$A$8:$L$705,MATCH('Desagregacion compartida'!$M26,'Consolidado Resultados'!$L$8:$L$705,0),3))</f>
        <v/>
      </c>
      <c r="D26" s="4" t="str">
        <f>IF(INDEX('Consolidado Resultados'!$A$8:$L$705,MATCH('Desagregacion compartida'!$M26,'Consolidado Resultados'!$L$8:$L$705,0),3)=0,"",INDEX('Consolidado Resultados'!$A$8:$L$705,MATCH('Desagregacion compartida'!$M26,'Consolidado Resultados'!$L$8:$L$705,0),4))</f>
        <v/>
      </c>
      <c r="E26" s="4"/>
      <c r="F26" s="4" t="str">
        <f>IF(INDEX('Consolidado Resultados'!$A$8:$L$705,MATCH('Desagregacion compartida'!$M26,'Consolidado Resultados'!$L$8:$L$705,0),3)=0,"",INDEX('Consolidado Resultados'!$A$8:$L$705,MATCH('Desagregacion compartida'!$M26,'Consolidado Resultados'!$L$8:$L$705,0),6))</f>
        <v/>
      </c>
      <c r="G26" s="4" t="str">
        <f>IF(INDEX('Consolidado Resultados'!$A$8:$L$705,MATCH('Desagregacion compartida'!$M26,'Consolidado Resultados'!$L$8:$L$705,0),3)=0,"",INDEX('Consolidado Resultados'!$A$8:$L$705,MATCH('Desagregacion compartida'!$M26,'Consolidado Resultados'!$L$8:$L$705,0),7))</f>
        <v/>
      </c>
      <c r="H26" s="4" t="str">
        <f>IF(INDEX('Consolidado Resultados'!$A$8:$L$705,MATCH('Desagregacion compartida'!$M26,'Consolidado Resultados'!$L$8:$L$705,0),3)=0,"",INDEX('Consolidado Resultados'!$A$8:$L$705,MATCH('Desagregacion compartida'!$M26,'Consolidado Resultados'!$L$8:$L$705,0),8))</f>
        <v/>
      </c>
      <c r="I26" s="41" t="str">
        <f>IF(INDEX('Consolidado Resultados'!$A$8:$L$705,MATCH('Desagregacion compartida'!$M26,'Consolidado Resultados'!$L$8:$L$705,0),3)=0,"",INDEX('Consolidado Resultados'!$A$8:$L$705,MATCH('Desagregacion compartida'!$M26,'Consolidado Resultados'!$L$8:$L$705,0),9))</f>
        <v/>
      </c>
      <c r="J26" s="41" t="str">
        <f>IF(INDEX('Consolidado Resultados'!$A$8:$L$705,MATCH('Desagregacion compartida'!$M26,'Consolidado Resultados'!$L$8:$L$705,0),3)=0,"",INDEX('Consolidado Resultados'!$A$8:$L$705,MATCH('Desagregacion compartida'!$M26,'Consolidado Resultados'!$L$8:$L$705,0),10))</f>
        <v/>
      </c>
      <c r="K26" s="89" t="str">
        <f>+IFERROR(INDEX('Ofertas insignia'!$B$14:$Y$50,MATCH('Desagregacion compartida'!$B26,'Ofertas insignia'!$B$14:$B$50,0),MATCH('Desagregacion compartida'!$K$16,'Ofertas insignia'!$B$13:$Y$13,0)),"")</f>
        <v/>
      </c>
      <c r="L26" s="89" t="str">
        <f>+IFERROR(INDEX('Ofertas insignia'!$B$14:$Y$50,MATCH('Desagregacion compartida'!$B26,'Ofertas insignia'!$B$14:$B$50,0),MATCH('Desagregacion compartida'!$L$16,'Ofertas insignia'!$B$13:$Y$13,0)),"")</f>
        <v/>
      </c>
      <c r="M26" s="71" t="str">
        <f t="shared" si="0"/>
        <v>Desagregación compartida del bucle local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Resultados'!$A$8:$L$705,MATCH('Desagregacion compartida'!$M27,'Consolidado Resultados'!$L$8:$L$705,0),3)=0,"",INDEX('Consolidado Resultados'!$A$8:$L$705,MATCH('Desagregacion compartida'!$M27,'Consolidado Resultados'!$L$8:$L$705,0),3))</f>
        <v/>
      </c>
      <c r="D27" s="4" t="str">
        <f>IF(INDEX('Consolidado Resultados'!$A$8:$L$705,MATCH('Desagregacion compartida'!$M27,'Consolidado Resultados'!$L$8:$L$705,0),3)=0,"",INDEX('Consolidado Resultados'!$A$8:$L$705,MATCH('Desagregacion compartida'!$M27,'Consolidado Resultados'!$L$8:$L$705,0),4))</f>
        <v/>
      </c>
      <c r="E27" s="4" t="str">
        <f>IF(INDEX('Consolidado Resultados'!$A$8:$L$705,MATCH('Desagregacion compartida'!$M27,'Consolidado Resultados'!$L$8:$L$705,0),3)=0,"",INDEX('Consolidado Resultados'!$A$8:$L$705,MATCH('Desagregacion compartida'!$M27,'Consolidado Resultados'!$L$8:$L$705,0),5))</f>
        <v/>
      </c>
      <c r="F27" s="4" t="str">
        <f>IF(INDEX('Consolidado Resultados'!$A$8:$L$705,MATCH('Desagregacion compartida'!$M27,'Consolidado Resultados'!$L$8:$L$705,0),3)=0,"",INDEX('Consolidado Resultados'!$A$8:$L$705,MATCH('Desagregacion compartida'!$M27,'Consolidado Resultados'!$L$8:$L$705,0),6))</f>
        <v/>
      </c>
      <c r="G27" s="4" t="str">
        <f>IF(INDEX('Consolidado Resultados'!$A$8:$L$705,MATCH('Desagregacion compartida'!$M27,'Consolidado Resultados'!$L$8:$L$705,0),3)=0,"",INDEX('Consolidado Resultados'!$A$8:$L$705,MATCH('Desagregacion compartida'!$M27,'Consolidado Resultados'!$L$8:$L$705,0),7))</f>
        <v/>
      </c>
      <c r="H27" s="4" t="str">
        <f>IF(INDEX('Consolidado Resultados'!$A$8:$L$705,MATCH('Desagregacion compartida'!$M27,'Consolidado Resultados'!$L$8:$L$705,0),3)=0,"",INDEX('Consolidado Resultados'!$A$8:$L$705,MATCH('Desagregacion compartida'!$M27,'Consolidado Resultados'!$L$8:$L$705,0),8))</f>
        <v/>
      </c>
      <c r="I27" s="41" t="str">
        <f>IF(INDEX('Consolidado Resultados'!$A$8:$L$705,MATCH('Desagregacion compartida'!$M27,'Consolidado Resultados'!$L$8:$L$705,0),3)=0,"",INDEX('Consolidado Resultados'!$A$8:$L$705,MATCH('Desagregacion compartida'!$M27,'Consolidado Resultados'!$L$8:$L$705,0),9))</f>
        <v/>
      </c>
      <c r="J27" s="41" t="str">
        <f>IF(INDEX('Consolidado Resultados'!$A$8:$L$705,MATCH('Desagregacion compartida'!$M27,'Consolidado Resultados'!$L$8:$L$705,0),3)=0,"",INDEX('Consolidado Resultados'!$A$8:$L$705,MATCH('Desagregacion compartida'!$M27,'Consolidado Resultados'!$L$8:$L$705,0),10))</f>
        <v/>
      </c>
      <c r="K27" s="89" t="str">
        <f>+IFERROR(INDEX('Ofertas insignia'!$B$14:$Y$50,MATCH('Desagregacion compartida'!$B27,'Ofertas insignia'!$B$14:$B$50,0),MATCH('Desagregacion compartida'!$K$16,'Ofertas insignia'!$B$13:$Y$13,0)),"")</f>
        <v/>
      </c>
      <c r="L27" s="89" t="str">
        <f>+IFERROR(INDEX('Ofertas insignia'!$B$14:$Y$50,MATCH('Desagregacion compartida'!$B27,'Ofertas insignia'!$B$14:$B$50,0),MATCH('Desagregacion compartida'!$L$16,'Ofertas insignia'!$B$13:$Y$13,0)),"")</f>
        <v/>
      </c>
      <c r="M27" s="71" t="str">
        <f t="shared" si="0"/>
        <v>Desagregación compartida del bucle local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Resultados'!$A$8:$L$705,MATCH('Desagregacion compartida'!$M28,'Consolidado Resultados'!$L$8:$L$705,0),3)=0,"",INDEX('Consolidado Resultados'!$A$8:$L$705,MATCH('Desagregacion compartida'!$M28,'Consolidado Resultados'!$L$8:$L$705,0),3))</f>
        <v/>
      </c>
      <c r="D28" s="4" t="str">
        <f>IF(INDEX('Consolidado Resultados'!$A$8:$L$705,MATCH('Desagregacion compartida'!$M28,'Consolidado Resultados'!$L$8:$L$705,0),3)=0,"",INDEX('Consolidado Resultados'!$A$8:$L$705,MATCH('Desagregacion compartida'!$M28,'Consolidado Resultados'!$L$8:$L$705,0),4))</f>
        <v/>
      </c>
      <c r="E28" s="4" t="str">
        <f>IF(INDEX('Consolidado Resultados'!$A$8:$L$705,MATCH('Desagregacion compartida'!$M28,'Consolidado Resultados'!$L$8:$L$705,0),3)=0,"",INDEX('Consolidado Resultados'!$A$8:$L$705,MATCH('Desagregacion compartida'!$M28,'Consolidado Resultados'!$L$8:$L$705,0),5))</f>
        <v/>
      </c>
      <c r="F28" s="4" t="str">
        <f>IF(INDEX('Consolidado Resultados'!$A$8:$L$705,MATCH('Desagregacion compartida'!$M28,'Consolidado Resultados'!$L$8:$L$705,0),3)=0,"",INDEX('Consolidado Resultados'!$A$8:$L$705,MATCH('Desagregacion compartida'!$M28,'Consolidado Resultados'!$L$8:$L$705,0),6))</f>
        <v/>
      </c>
      <c r="G28" s="4" t="str">
        <f>IF(INDEX('Consolidado Resultados'!$A$8:$L$705,MATCH('Desagregacion compartida'!$M28,'Consolidado Resultados'!$L$8:$L$705,0),3)=0,"",INDEX('Consolidado Resultados'!$A$8:$L$705,MATCH('Desagregacion compartida'!$M28,'Consolidado Resultados'!$L$8:$L$705,0),7))</f>
        <v/>
      </c>
      <c r="H28" s="4" t="str">
        <f>IF(INDEX('Consolidado Resultados'!$A$8:$L$705,MATCH('Desagregacion compartida'!$M28,'Consolidado Resultados'!$L$8:$L$705,0),3)=0,"",INDEX('Consolidado Resultados'!$A$8:$L$705,MATCH('Desagregacion compartida'!$M28,'Consolidado Resultados'!$L$8:$L$705,0),8))</f>
        <v/>
      </c>
      <c r="I28" s="41" t="str">
        <f>IF(INDEX('Consolidado Resultados'!$A$8:$L$705,MATCH('Desagregacion compartida'!$M28,'Consolidado Resultados'!$L$8:$L$705,0),3)=0,"",INDEX('Consolidado Resultados'!$A$8:$L$705,MATCH('Desagregacion compartida'!$M28,'Consolidado Resultados'!$L$8:$L$705,0),9))</f>
        <v/>
      </c>
      <c r="J28" s="41" t="str">
        <f>IF(INDEX('Consolidado Resultados'!$A$8:$L$705,MATCH('Desagregacion compartida'!$M28,'Consolidado Resultados'!$L$8:$L$705,0),3)=0,"",INDEX('Consolidado Resultados'!$A$8:$L$705,MATCH('Desagregacion compartida'!$M28,'Consolidado Resultados'!$L$8:$L$705,0),10))</f>
        <v/>
      </c>
      <c r="K28" s="89" t="str">
        <f>+IFERROR(INDEX('Ofertas insignia'!$B$14:$Y$50,MATCH('Desagregacion compartida'!$B28,'Ofertas insignia'!$B$14:$B$50,0),MATCH('Desagregacion compartida'!$K$16,'Ofertas insignia'!$B$13:$Y$13,0)),"")</f>
        <v/>
      </c>
      <c r="L28" s="89" t="str">
        <f>+IFERROR(INDEX('Ofertas insignia'!$B$14:$Y$50,MATCH('Desagregacion compartida'!$B28,'Ofertas insignia'!$B$14:$B$50,0),MATCH('Desagregacion compartida'!$L$16,'Ofertas insignia'!$B$13:$Y$13,0)),"")</f>
        <v/>
      </c>
      <c r="M28" s="71" t="str">
        <f t="shared" si="0"/>
        <v>Desagregación compartida del bucle local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Resultados'!$A$8:$L$705,MATCH('Desagregacion compartida'!$M29,'Consolidado Resultados'!$L$8:$L$705,0),3)=0,"",INDEX('Consolidado Resultados'!$A$8:$L$705,MATCH('Desagregacion compartida'!$M29,'Consolidado Resultados'!$L$8:$L$705,0),3))</f>
        <v/>
      </c>
      <c r="D29" s="4" t="str">
        <f>IF(INDEX('Consolidado Resultados'!$A$8:$L$705,MATCH('Desagregacion compartida'!$M29,'Consolidado Resultados'!$L$8:$L$705,0),3)=0,"",INDEX('Consolidado Resultados'!$A$8:$L$705,MATCH('Desagregacion compartida'!$M29,'Consolidado Resultados'!$L$8:$L$705,0),4))</f>
        <v/>
      </c>
      <c r="E29" s="4" t="str">
        <f>IF(INDEX('Consolidado Resultados'!$A$8:$L$705,MATCH('Desagregacion compartida'!$M29,'Consolidado Resultados'!$L$8:$L$705,0),3)=0,"",INDEX('Consolidado Resultados'!$A$8:$L$705,MATCH('Desagregacion compartida'!$M29,'Consolidado Resultados'!$L$8:$L$705,0),5))</f>
        <v/>
      </c>
      <c r="F29" s="4" t="str">
        <f>IF(INDEX('Consolidado Resultados'!$A$8:$L$705,MATCH('Desagregacion compartida'!$M29,'Consolidado Resultados'!$L$8:$L$705,0),3)=0,"",INDEX('Consolidado Resultados'!$A$8:$L$705,MATCH('Desagregacion compartida'!$M29,'Consolidado Resultados'!$L$8:$L$705,0),6))</f>
        <v/>
      </c>
      <c r="G29" s="4" t="str">
        <f>IF(INDEX('Consolidado Resultados'!$A$8:$L$705,MATCH('Desagregacion compartida'!$M29,'Consolidado Resultados'!$L$8:$L$705,0),3)=0,"",INDEX('Consolidado Resultados'!$A$8:$L$705,MATCH('Desagregacion compartida'!$M29,'Consolidado Resultados'!$L$8:$L$705,0),7))</f>
        <v/>
      </c>
      <c r="H29" s="4" t="str">
        <f>IF(INDEX('Consolidado Resultados'!$A$8:$L$705,MATCH('Desagregacion compartida'!$M29,'Consolidado Resultados'!$L$8:$L$705,0),3)=0,"",INDEX('Consolidado Resultados'!$A$8:$L$705,MATCH('Desagregacion compartida'!$M29,'Consolidado Resultados'!$L$8:$L$705,0),8))</f>
        <v/>
      </c>
      <c r="I29" s="41" t="str">
        <f>IF(INDEX('Consolidado Resultados'!$A$8:$L$705,MATCH('Desagregacion compartida'!$M29,'Consolidado Resultados'!$L$8:$L$705,0),3)=0,"",INDEX('Consolidado Resultados'!$A$8:$L$705,MATCH('Desagregacion compartida'!$M29,'Consolidado Resultados'!$L$8:$L$705,0),9))</f>
        <v/>
      </c>
      <c r="J29" s="41" t="str">
        <f>IF(INDEX('Consolidado Resultados'!$A$8:$L$705,MATCH('Desagregacion compartida'!$M29,'Consolidado Resultados'!$L$8:$L$705,0),3)=0,"",INDEX('Consolidado Resultados'!$A$8:$L$705,MATCH('Desagregacion compartida'!$M29,'Consolidado Resultados'!$L$8:$L$705,0),10))</f>
        <v/>
      </c>
      <c r="K29" s="89" t="str">
        <f>+IFERROR(INDEX('Ofertas insignia'!$B$14:$Y$50,MATCH('Desagregacion compartida'!$B29,'Ofertas insignia'!$B$14:$B$50,0),MATCH('Desagregacion compartida'!$K$16,'Ofertas insignia'!$B$13:$Y$13,0)),"")</f>
        <v/>
      </c>
      <c r="L29" s="89" t="str">
        <f>+IFERROR(INDEX('Ofertas insignia'!$B$14:$Y$50,MATCH('Desagregacion compartida'!$B29,'Ofertas insignia'!$B$14:$B$50,0),MATCH('Desagregacion compartida'!$L$16,'Ofertas insignia'!$B$13:$Y$13,0)),"")</f>
        <v/>
      </c>
      <c r="M29" s="71" t="str">
        <f t="shared" si="0"/>
        <v>Desagregación compartida del bucle local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Resultados'!$A$8:$L$705,MATCH('Desagregacion compartida'!$M30,'Consolidado Resultados'!$L$8:$L$705,0),3)=0,"",INDEX('Consolidado Resultados'!$A$8:$L$705,MATCH('Desagregacion compartida'!$M30,'Consolidado Resultados'!$L$8:$L$705,0),3))</f>
        <v/>
      </c>
      <c r="D30" s="4" t="str">
        <f>IF(INDEX('Consolidado Resultados'!$A$8:$L$705,MATCH('Desagregacion compartida'!$M30,'Consolidado Resultados'!$L$8:$L$705,0),3)=0,"",INDEX('Consolidado Resultados'!$A$8:$L$705,MATCH('Desagregacion compartida'!$M30,'Consolidado Resultados'!$L$8:$L$705,0),4))</f>
        <v/>
      </c>
      <c r="E30" s="4" t="str">
        <f>IF(INDEX('Consolidado Resultados'!$A$8:$L$705,MATCH('Desagregacion compartida'!$M30,'Consolidado Resultados'!$L$8:$L$705,0),3)=0,"",INDEX('Consolidado Resultados'!$A$8:$L$705,MATCH('Desagregacion compartida'!$M30,'Consolidado Resultados'!$L$8:$L$705,0),5))</f>
        <v/>
      </c>
      <c r="F30" s="4" t="str">
        <f>IF(INDEX('Consolidado Resultados'!$A$8:$L$705,MATCH('Desagregacion compartida'!$M30,'Consolidado Resultados'!$L$8:$L$705,0),3)=0,"",INDEX('Consolidado Resultados'!$A$8:$L$705,MATCH('Desagregacion compartida'!$M30,'Consolidado Resultados'!$L$8:$L$705,0),6))</f>
        <v/>
      </c>
      <c r="G30" s="4" t="str">
        <f>IF(INDEX('Consolidado Resultados'!$A$8:$L$705,MATCH('Desagregacion compartida'!$M30,'Consolidado Resultados'!$L$8:$L$705,0),3)=0,"",INDEX('Consolidado Resultados'!$A$8:$L$705,MATCH('Desagregacion compartida'!$M30,'Consolidado Resultados'!$L$8:$L$705,0),7))</f>
        <v/>
      </c>
      <c r="H30" s="4" t="str">
        <f>IF(INDEX('Consolidado Resultados'!$A$8:$L$705,MATCH('Desagregacion compartida'!$M30,'Consolidado Resultados'!$L$8:$L$705,0),3)=0,"",INDEX('Consolidado Resultados'!$A$8:$L$705,MATCH('Desagregacion compartida'!$M30,'Consolidado Resultados'!$L$8:$L$705,0),8))</f>
        <v/>
      </c>
      <c r="I30" s="41" t="str">
        <f>IF(INDEX('Consolidado Resultados'!$A$8:$L$705,MATCH('Desagregacion compartida'!$M30,'Consolidado Resultados'!$L$8:$L$705,0),3)=0,"",INDEX('Consolidado Resultados'!$A$8:$L$705,MATCH('Desagregacion compartida'!$M30,'Consolidado Resultados'!$L$8:$L$705,0),9))</f>
        <v/>
      </c>
      <c r="J30" s="41" t="str">
        <f>IF(INDEX('Consolidado Resultados'!$A$8:$L$705,MATCH('Desagregacion compartida'!$M30,'Consolidado Resultados'!$L$8:$L$705,0),3)=0,"",INDEX('Consolidado Resultados'!$A$8:$L$705,MATCH('Desagregacion compartida'!$M30,'Consolidado Resultados'!$L$8:$L$705,0),10))</f>
        <v/>
      </c>
      <c r="K30" s="89" t="str">
        <f>+IFERROR(INDEX('Ofertas insignia'!$B$14:$Y$50,MATCH('Desagregacion compartida'!$B30,'Ofertas insignia'!$B$14:$B$50,0),MATCH('Desagregacion compartida'!$K$16,'Ofertas insignia'!$B$13:$Y$13,0)),"")</f>
        <v/>
      </c>
      <c r="L30" s="89" t="str">
        <f>+IFERROR(INDEX('Ofertas insignia'!$B$14:$Y$50,MATCH('Desagregacion compartida'!$B30,'Ofertas insignia'!$B$14:$B$50,0),MATCH('Desagregacion compartida'!$L$16,'Ofertas insignia'!$B$13:$Y$13,0)),"")</f>
        <v/>
      </c>
      <c r="M30" s="71" t="str">
        <f t="shared" si="0"/>
        <v>Desagregación compartida del bucle local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Resultados'!$A$8:$L$705,MATCH('Desagregacion compartida'!$M31,'Consolidado Resultados'!$L$8:$L$705,0),3)=0,"",INDEX('Consolidado Resultados'!$A$8:$L$705,MATCH('Desagregacion compartida'!$M31,'Consolidado Resultados'!$L$8:$L$705,0),3))</f>
        <v/>
      </c>
      <c r="D31" s="4" t="str">
        <f>IF(INDEX('Consolidado Resultados'!$A$8:$L$705,MATCH('Desagregacion compartida'!$M31,'Consolidado Resultados'!$L$8:$L$705,0),3)=0,"",INDEX('Consolidado Resultados'!$A$8:$L$705,MATCH('Desagregacion compartida'!$M31,'Consolidado Resultados'!$L$8:$L$705,0),4))</f>
        <v/>
      </c>
      <c r="E31" s="4" t="str">
        <f>IF(INDEX('Consolidado Resultados'!$A$8:$L$705,MATCH('Desagregacion compartida'!$M31,'Consolidado Resultados'!$L$8:$L$705,0),3)=0,"",INDEX('Consolidado Resultados'!$A$8:$L$705,MATCH('Desagregacion compartida'!$M31,'Consolidado Resultados'!$L$8:$L$705,0),5))</f>
        <v/>
      </c>
      <c r="F31" s="4" t="str">
        <f>IF(INDEX('Consolidado Resultados'!$A$8:$L$705,MATCH('Desagregacion compartida'!$M31,'Consolidado Resultados'!$L$8:$L$705,0),3)=0,"",INDEX('Consolidado Resultados'!$A$8:$L$705,MATCH('Desagregacion compartida'!$M31,'Consolidado Resultados'!$L$8:$L$705,0),6))</f>
        <v/>
      </c>
      <c r="G31" s="4" t="str">
        <f>IF(INDEX('Consolidado Resultados'!$A$8:$L$705,MATCH('Desagregacion compartida'!$M31,'Consolidado Resultados'!$L$8:$L$705,0),3)=0,"",INDEX('Consolidado Resultados'!$A$8:$L$705,MATCH('Desagregacion compartida'!$M31,'Consolidado Resultados'!$L$8:$L$705,0),7))</f>
        <v/>
      </c>
      <c r="H31" s="4" t="str">
        <f>IF(INDEX('Consolidado Resultados'!$A$8:$L$705,MATCH('Desagregacion compartida'!$M31,'Consolidado Resultados'!$L$8:$L$705,0),3)=0,"",INDEX('Consolidado Resultados'!$A$8:$L$705,MATCH('Desagregacion compartida'!$M31,'Consolidado Resultados'!$L$8:$L$705,0),8))</f>
        <v/>
      </c>
      <c r="I31" s="41" t="str">
        <f>IF(INDEX('Consolidado Resultados'!$A$8:$L$705,MATCH('Desagregacion compartida'!$M31,'Consolidado Resultados'!$L$8:$L$705,0),3)=0,"",INDEX('Consolidado Resultados'!$A$8:$L$705,MATCH('Desagregacion compartida'!$M31,'Consolidado Resultados'!$L$8:$L$705,0),9))</f>
        <v/>
      </c>
      <c r="J31" s="41" t="str">
        <f>IF(INDEX('Consolidado Resultados'!$A$8:$L$705,MATCH('Desagregacion compartida'!$M31,'Consolidado Resultados'!$L$8:$L$705,0),3)=0,"",INDEX('Consolidado Resultados'!$A$8:$L$705,MATCH('Desagregacion compartida'!$M31,'Consolidado Resultados'!$L$8:$L$705,0),10))</f>
        <v/>
      </c>
      <c r="K31" s="89" t="str">
        <f>+IFERROR(INDEX('Ofertas insignia'!$B$14:$Y$50,MATCH('Desagregacion compartida'!$B31,'Ofertas insignia'!$B$14:$B$50,0),MATCH('Desagregacion compartida'!$K$16,'Ofertas insignia'!$B$13:$Y$13,0)),"")</f>
        <v/>
      </c>
      <c r="L31" s="89" t="str">
        <f>+IFERROR(INDEX('Ofertas insignia'!$B$14:$Y$50,MATCH('Desagregacion compartida'!$B31,'Ofertas insignia'!$B$14:$B$50,0),MATCH('Desagregacion compartida'!$L$16,'Ofertas insignia'!$B$13:$Y$13,0)),"")</f>
        <v/>
      </c>
      <c r="M31" s="71" t="str">
        <f t="shared" si="0"/>
        <v>Desagregación compartida del bucle local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Resultados'!$A$8:$L$705,MATCH('Desagregacion compartida'!$M32,'Consolidado Resultados'!$L$8:$L$705,0),3)=0,"",INDEX('Consolidado Resultados'!$A$8:$L$705,MATCH('Desagregacion compartida'!$M32,'Consolidado Resultados'!$L$8:$L$705,0),3))</f>
        <v/>
      </c>
      <c r="D32" s="4" t="str">
        <f>IF(INDEX('Consolidado Resultados'!$A$8:$L$705,MATCH('Desagregacion compartida'!$M32,'Consolidado Resultados'!$L$8:$L$705,0),3)=0,"",INDEX('Consolidado Resultados'!$A$8:$L$705,MATCH('Desagregacion compartida'!$M32,'Consolidado Resultados'!$L$8:$L$705,0),4))</f>
        <v/>
      </c>
      <c r="E32" s="4" t="str">
        <f>IF(INDEX('Consolidado Resultados'!$A$8:$L$705,MATCH('Desagregacion compartida'!$M32,'Consolidado Resultados'!$L$8:$L$705,0),3)=0,"",INDEX('Consolidado Resultados'!$A$8:$L$705,MATCH('Desagregacion compartida'!$M32,'Consolidado Resultados'!$L$8:$L$705,0),5))</f>
        <v/>
      </c>
      <c r="F32" s="4" t="str">
        <f>IF(INDEX('Consolidado Resultados'!$A$8:$L$705,MATCH('Desagregacion compartida'!$M32,'Consolidado Resultados'!$L$8:$L$705,0),3)=0,"",INDEX('Consolidado Resultados'!$A$8:$L$705,MATCH('Desagregacion compartida'!$M32,'Consolidado Resultados'!$L$8:$L$705,0),6))</f>
        <v/>
      </c>
      <c r="G32" s="4" t="str">
        <f>IF(INDEX('Consolidado Resultados'!$A$8:$L$705,MATCH('Desagregacion compartida'!$M32,'Consolidado Resultados'!$L$8:$L$705,0),3)=0,"",INDEX('Consolidado Resultados'!$A$8:$L$705,MATCH('Desagregacion compartida'!$M32,'Consolidado Resultados'!$L$8:$L$705,0),7))</f>
        <v/>
      </c>
      <c r="H32" s="4" t="str">
        <f>IF(INDEX('Consolidado Resultados'!$A$8:$L$705,MATCH('Desagregacion compartida'!$M32,'Consolidado Resultados'!$L$8:$L$705,0),3)=0,"",INDEX('Consolidado Resultados'!$A$8:$L$705,MATCH('Desagregacion compartida'!$M32,'Consolidado Resultados'!$L$8:$L$705,0),8))</f>
        <v/>
      </c>
      <c r="I32" s="41" t="str">
        <f>IF(INDEX('Consolidado Resultados'!$A$8:$L$705,MATCH('Desagregacion compartida'!$M32,'Consolidado Resultados'!$L$8:$L$705,0),3)=0,"",INDEX('Consolidado Resultados'!$A$8:$L$705,MATCH('Desagregacion compartida'!$M32,'Consolidado Resultados'!$L$8:$L$705,0),9))</f>
        <v/>
      </c>
      <c r="J32" s="41" t="str">
        <f>IF(INDEX('Consolidado Resultados'!$A$8:$L$705,MATCH('Desagregacion compartida'!$M32,'Consolidado Resultados'!$L$8:$L$705,0),3)=0,"",INDEX('Consolidado Resultados'!$A$8:$L$705,MATCH('Desagregacion compartida'!$M32,'Consolidado Resultados'!$L$8:$L$705,0),10))</f>
        <v/>
      </c>
      <c r="K32" s="89" t="str">
        <f>+IFERROR(INDEX('Ofertas insignia'!$B$14:$Y$50,MATCH('Desagregacion compartida'!$B32,'Ofertas insignia'!$B$14:$B$50,0),MATCH('Desagregacion compartida'!$K$16,'Ofertas insignia'!$B$13:$Y$13,0)),"")</f>
        <v/>
      </c>
      <c r="L32" s="89" t="str">
        <f>+IFERROR(INDEX('Ofertas insignia'!$B$14:$Y$50,MATCH('Desagregacion compartida'!$B32,'Ofertas insignia'!$B$14:$B$50,0),MATCH('Desagregacion compartida'!$L$16,'Ofertas insignia'!$B$13:$Y$13,0)),"")</f>
        <v/>
      </c>
      <c r="M32" s="71" t="str">
        <f t="shared" si="0"/>
        <v>Desagregación compartida del bucle local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Resultados'!$A$8:$L$705,MATCH('Desagregacion compartida'!$M33,'Consolidado Resultados'!$L$8:$L$705,0),3)=0,"",INDEX('Consolidado Resultados'!$A$8:$L$705,MATCH('Desagregacion compartida'!$M33,'Consolidado Resultados'!$L$8:$L$705,0),3))</f>
        <v/>
      </c>
      <c r="D33" s="4" t="str">
        <f>IF(INDEX('Consolidado Resultados'!$A$8:$L$705,MATCH('Desagregacion compartida'!$M33,'Consolidado Resultados'!$L$8:$L$705,0),3)=0,"",INDEX('Consolidado Resultados'!$A$8:$L$705,MATCH('Desagregacion compartida'!$M33,'Consolidado Resultados'!$L$8:$L$705,0),4))</f>
        <v/>
      </c>
      <c r="E33" s="4" t="str">
        <f>IF(INDEX('Consolidado Resultados'!$A$8:$L$705,MATCH('Desagregacion compartida'!$M33,'Consolidado Resultados'!$L$8:$L$705,0),3)=0,"",INDEX('Consolidado Resultados'!$A$8:$L$705,MATCH('Desagregacion compartida'!$M33,'Consolidado Resultados'!$L$8:$L$705,0),5))</f>
        <v/>
      </c>
      <c r="F33" s="4" t="str">
        <f>IF(INDEX('Consolidado Resultados'!$A$8:$L$705,MATCH('Desagregacion compartida'!$M33,'Consolidado Resultados'!$L$8:$L$705,0),3)=0,"",INDEX('Consolidado Resultados'!$A$8:$L$705,MATCH('Desagregacion compartida'!$M33,'Consolidado Resultados'!$L$8:$L$705,0),6))</f>
        <v/>
      </c>
      <c r="G33" s="4" t="str">
        <f>IF(INDEX('Consolidado Resultados'!$A$8:$L$705,MATCH('Desagregacion compartida'!$M33,'Consolidado Resultados'!$L$8:$L$705,0),3)=0,"",INDEX('Consolidado Resultados'!$A$8:$L$705,MATCH('Desagregacion compartida'!$M33,'Consolidado Resultados'!$L$8:$L$705,0),7))</f>
        <v/>
      </c>
      <c r="H33" s="4" t="str">
        <f>IF(INDEX('Consolidado Resultados'!$A$8:$L$705,MATCH('Desagregacion compartida'!$M33,'Consolidado Resultados'!$L$8:$L$705,0),3)=0,"",INDEX('Consolidado Resultados'!$A$8:$L$705,MATCH('Desagregacion compartida'!$M33,'Consolidado Resultados'!$L$8:$L$705,0),8))</f>
        <v/>
      </c>
      <c r="I33" s="41" t="str">
        <f>IF(INDEX('Consolidado Resultados'!$A$8:$L$705,MATCH('Desagregacion compartida'!$M33,'Consolidado Resultados'!$L$8:$L$705,0),3)=0,"",INDEX('Consolidado Resultados'!$A$8:$L$705,MATCH('Desagregacion compartida'!$M33,'Consolidado Resultados'!$L$8:$L$705,0),9))</f>
        <v/>
      </c>
      <c r="J33" s="41" t="str">
        <f>IF(INDEX('Consolidado Resultados'!$A$8:$L$705,MATCH('Desagregacion compartida'!$M33,'Consolidado Resultados'!$L$8:$L$705,0),3)=0,"",INDEX('Consolidado Resultados'!$A$8:$L$705,MATCH('Desagregacion compartida'!$M33,'Consolidado Resultados'!$L$8:$L$705,0),10))</f>
        <v/>
      </c>
      <c r="K33" s="89" t="str">
        <f>+IFERROR(INDEX('Ofertas insignia'!$B$14:$Y$50,MATCH('Desagregacion compartida'!$B33,'Ofertas insignia'!$B$14:$B$50,0),MATCH('Desagregacion compartida'!$K$16,'Ofertas insignia'!$B$13:$Y$13,0)),"")</f>
        <v/>
      </c>
      <c r="L33" s="89" t="str">
        <f>+IFERROR(INDEX('Ofertas insignia'!$B$14:$Y$50,MATCH('Desagregacion compartida'!$B33,'Ofertas insignia'!$B$14:$B$50,0),MATCH('Desagregacion compartida'!$L$16,'Ofertas insignia'!$B$13:$Y$13,0)),"")</f>
        <v/>
      </c>
      <c r="M33" s="71" t="str">
        <f t="shared" si="0"/>
        <v>Desagregación compartida del bucle local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Resultados'!$A$8:$L$705,MATCH('Desagregacion compartida'!$M34,'Consolidado Resultados'!$L$8:$L$705,0),3)=0,"",INDEX('Consolidado Resultados'!$A$8:$L$705,MATCH('Desagregacion compartida'!$M34,'Consolidado Resultados'!$L$8:$L$705,0),3))</f>
        <v/>
      </c>
      <c r="D34" s="4" t="str">
        <f>IF(INDEX('Consolidado Resultados'!$A$8:$L$705,MATCH('Desagregacion compartida'!$M34,'Consolidado Resultados'!$L$8:$L$705,0),3)=0,"",INDEX('Consolidado Resultados'!$A$8:$L$705,MATCH('Desagregacion compartida'!$M34,'Consolidado Resultados'!$L$8:$L$705,0),4))</f>
        <v/>
      </c>
      <c r="E34" s="4" t="str">
        <f>IF(INDEX('Consolidado Resultados'!$A$8:$L$705,MATCH('Desagregacion compartida'!$M34,'Consolidado Resultados'!$L$8:$L$705,0),3)=0,"",INDEX('Consolidado Resultados'!$A$8:$L$705,MATCH('Desagregacion compartida'!$M34,'Consolidado Resultados'!$L$8:$L$705,0),5))</f>
        <v/>
      </c>
      <c r="F34" s="4" t="str">
        <f>IF(INDEX('Consolidado Resultados'!$A$8:$L$705,MATCH('Desagregacion compartida'!$M34,'Consolidado Resultados'!$L$8:$L$705,0),3)=0,"",INDEX('Consolidado Resultados'!$A$8:$L$705,MATCH('Desagregacion compartida'!$M34,'Consolidado Resultados'!$L$8:$L$705,0),6))</f>
        <v/>
      </c>
      <c r="G34" s="4" t="str">
        <f>IF(INDEX('Consolidado Resultados'!$A$8:$L$705,MATCH('Desagregacion compartida'!$M34,'Consolidado Resultados'!$L$8:$L$705,0),3)=0,"",INDEX('Consolidado Resultados'!$A$8:$L$705,MATCH('Desagregacion compartida'!$M34,'Consolidado Resultados'!$L$8:$L$705,0),7))</f>
        <v/>
      </c>
      <c r="H34" s="4" t="str">
        <f>IF(INDEX('Consolidado Resultados'!$A$8:$L$705,MATCH('Desagregacion compartida'!$M34,'Consolidado Resultados'!$L$8:$L$705,0),3)=0,"",INDEX('Consolidado Resultados'!$A$8:$L$705,MATCH('Desagregacion compartida'!$M34,'Consolidado Resultados'!$L$8:$L$705,0),8))</f>
        <v/>
      </c>
      <c r="I34" s="41" t="str">
        <f>IF(INDEX('Consolidado Resultados'!$A$8:$L$705,MATCH('Desagregacion compartida'!$M34,'Consolidado Resultados'!$L$8:$L$705,0),3)=0,"",INDEX('Consolidado Resultados'!$A$8:$L$705,MATCH('Desagregacion compartida'!$M34,'Consolidado Resultados'!$L$8:$L$705,0),9))</f>
        <v/>
      </c>
      <c r="J34" s="41" t="str">
        <f>IF(INDEX('Consolidado Resultados'!$A$8:$L$705,MATCH('Desagregacion compartida'!$M34,'Consolidado Resultados'!$L$8:$L$705,0),3)=0,"",INDEX('Consolidado Resultados'!$A$8:$L$705,MATCH('Desagregacion compartida'!$M34,'Consolidado Resultados'!$L$8:$L$705,0),10))</f>
        <v/>
      </c>
      <c r="K34" s="89" t="str">
        <f>+IFERROR(INDEX('Ofertas insignia'!$B$14:$Y$50,MATCH('Desagregacion compartida'!$B34,'Ofertas insignia'!$B$14:$B$50,0),MATCH('Desagregacion compartida'!$K$16,'Ofertas insignia'!$B$13:$Y$13,0)),"")</f>
        <v/>
      </c>
      <c r="L34" s="89" t="str">
        <f>+IFERROR(INDEX('Ofertas insignia'!$B$14:$Y$50,MATCH('Desagregacion compartida'!$B34,'Ofertas insignia'!$B$14:$B$50,0),MATCH('Desagregacion compartida'!$L$16,'Ofertas insignia'!$B$13:$Y$13,0)),"")</f>
        <v/>
      </c>
      <c r="M34" s="71" t="str">
        <f t="shared" si="0"/>
        <v>Desagregación compartida del bucle local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Resultados'!$A$8:$L$705,MATCH('Desagregacion compartida'!$M35,'Consolidado Resultados'!$L$8:$L$705,0),3)=0,"",INDEX('Consolidado Resultados'!$A$8:$L$705,MATCH('Desagregacion compartida'!$M35,'Consolidado Resultados'!$L$8:$L$705,0),3))</f>
        <v/>
      </c>
      <c r="D35" s="4" t="str">
        <f>IF(INDEX('Consolidado Resultados'!$A$8:$L$705,MATCH('Desagregacion compartida'!$M35,'Consolidado Resultados'!$L$8:$L$705,0),3)=0,"",INDEX('Consolidado Resultados'!$A$8:$L$705,MATCH('Desagregacion compartida'!$M35,'Consolidado Resultados'!$L$8:$L$705,0),4))</f>
        <v/>
      </c>
      <c r="E35" s="4" t="str">
        <f>IF(INDEX('Consolidado Resultados'!$A$8:$L$705,MATCH('Desagregacion compartida'!$M35,'Consolidado Resultados'!$L$8:$L$705,0),3)=0,"",INDEX('Consolidado Resultados'!$A$8:$L$705,MATCH('Desagregacion compartida'!$M35,'Consolidado Resultados'!$L$8:$L$705,0),5))</f>
        <v/>
      </c>
      <c r="F35" s="4" t="str">
        <f>IF(INDEX('Consolidado Resultados'!$A$8:$L$705,MATCH('Desagregacion compartida'!$M35,'Consolidado Resultados'!$L$8:$L$705,0),3)=0,"",INDEX('Consolidado Resultados'!$A$8:$L$705,MATCH('Desagregacion compartida'!$M35,'Consolidado Resultados'!$L$8:$L$705,0),6))</f>
        <v/>
      </c>
      <c r="G35" s="4" t="str">
        <f>IF(INDEX('Consolidado Resultados'!$A$8:$L$705,MATCH('Desagregacion compartida'!$M35,'Consolidado Resultados'!$L$8:$L$705,0),3)=0,"",INDEX('Consolidado Resultados'!$A$8:$L$705,MATCH('Desagregacion compartida'!$M35,'Consolidado Resultados'!$L$8:$L$705,0),7))</f>
        <v/>
      </c>
      <c r="H35" s="4" t="str">
        <f>IF(INDEX('Consolidado Resultados'!$A$8:$L$705,MATCH('Desagregacion compartida'!$M35,'Consolidado Resultados'!$L$8:$L$705,0),3)=0,"",INDEX('Consolidado Resultados'!$A$8:$L$705,MATCH('Desagregacion compartida'!$M35,'Consolidado Resultados'!$L$8:$L$705,0),8))</f>
        <v/>
      </c>
      <c r="I35" s="41" t="str">
        <f>IF(INDEX('Consolidado Resultados'!$A$8:$L$705,MATCH('Desagregacion compartida'!$M35,'Consolidado Resultados'!$L$8:$L$705,0),3)=0,"",INDEX('Consolidado Resultados'!$A$8:$L$705,MATCH('Desagregacion compartida'!$M35,'Consolidado Resultados'!$L$8:$L$705,0),9))</f>
        <v/>
      </c>
      <c r="J35" s="41" t="str">
        <f>IF(INDEX('Consolidado Resultados'!$A$8:$L$705,MATCH('Desagregacion compartida'!$M35,'Consolidado Resultados'!$L$8:$L$705,0),3)=0,"",INDEX('Consolidado Resultados'!$A$8:$L$705,MATCH('Desagregacion compartida'!$M35,'Consolidado Resultados'!$L$8:$L$705,0),10))</f>
        <v/>
      </c>
      <c r="K35" s="89" t="str">
        <f>+IFERROR(INDEX('Ofertas insignia'!$B$14:$Y$50,MATCH('Desagregacion compartida'!$B35,'Ofertas insignia'!$B$14:$B$50,0),MATCH('Desagregacion compartida'!$K$16,'Ofertas insignia'!$B$13:$Y$13,0)),"")</f>
        <v/>
      </c>
      <c r="L35" s="89" t="str">
        <f>+IFERROR(INDEX('Ofertas insignia'!$B$14:$Y$50,MATCH('Desagregacion compartida'!$B35,'Ofertas insignia'!$B$14:$B$50,0),MATCH('Desagregacion compartida'!$L$16,'Ofertas insignia'!$B$13:$Y$13,0)),"")</f>
        <v/>
      </c>
      <c r="M35" s="71" t="str">
        <f t="shared" si="0"/>
        <v>Desagregación compartida del bucle local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Resultados'!$A$8:$L$705,MATCH('Desagregacion compartida'!$M36,'Consolidado Resultados'!$L$8:$L$705,0),3)=0,"",INDEX('Consolidado Resultados'!$A$8:$L$705,MATCH('Desagregacion compartida'!$M36,'Consolidado Resultados'!$L$8:$L$705,0),3))</f>
        <v/>
      </c>
      <c r="D36" s="4" t="str">
        <f>IF(INDEX('Consolidado Resultados'!$A$8:$L$705,MATCH('Desagregacion compartida'!$M36,'Consolidado Resultados'!$L$8:$L$705,0),3)=0,"",INDEX('Consolidado Resultados'!$A$8:$L$705,MATCH('Desagregacion compartida'!$M36,'Consolidado Resultados'!$L$8:$L$705,0),4))</f>
        <v/>
      </c>
      <c r="E36" s="4" t="str">
        <f>IF(INDEX('Consolidado Resultados'!$A$8:$L$705,MATCH('Desagregacion compartida'!$M36,'Consolidado Resultados'!$L$8:$L$705,0),3)=0,"",INDEX('Consolidado Resultados'!$A$8:$L$705,MATCH('Desagregacion compartida'!$M36,'Consolidado Resultados'!$L$8:$L$705,0),5))</f>
        <v/>
      </c>
      <c r="F36" s="4" t="str">
        <f>IF(INDEX('Consolidado Resultados'!$A$8:$L$705,MATCH('Desagregacion compartida'!$M36,'Consolidado Resultados'!$L$8:$L$705,0),3)=0,"",INDEX('Consolidado Resultados'!$A$8:$L$705,MATCH('Desagregacion compartida'!$M36,'Consolidado Resultados'!$L$8:$L$705,0),6))</f>
        <v/>
      </c>
      <c r="G36" s="4" t="str">
        <f>IF(INDEX('Consolidado Resultados'!$A$8:$L$705,MATCH('Desagregacion compartida'!$M36,'Consolidado Resultados'!$L$8:$L$705,0),3)=0,"",INDEX('Consolidado Resultados'!$A$8:$L$705,MATCH('Desagregacion compartida'!$M36,'Consolidado Resultados'!$L$8:$L$705,0),7))</f>
        <v/>
      </c>
      <c r="H36" s="4" t="str">
        <f>IF(INDEX('Consolidado Resultados'!$A$8:$L$705,MATCH('Desagregacion compartida'!$M36,'Consolidado Resultados'!$L$8:$L$705,0),3)=0,"",INDEX('Consolidado Resultados'!$A$8:$L$705,MATCH('Desagregacion compartida'!$M36,'Consolidado Resultados'!$L$8:$L$705,0),8))</f>
        <v/>
      </c>
      <c r="I36" s="41" t="str">
        <f>IF(INDEX('Consolidado Resultados'!$A$8:$L$705,MATCH('Desagregacion compartida'!$M36,'Consolidado Resultados'!$L$8:$L$705,0),3)=0,"",INDEX('Consolidado Resultados'!$A$8:$L$705,MATCH('Desagregacion compartida'!$M36,'Consolidado Resultados'!$L$8:$L$705,0),9))</f>
        <v/>
      </c>
      <c r="J36" s="41" t="str">
        <f>IF(INDEX('Consolidado Resultados'!$A$8:$L$705,MATCH('Desagregacion compartida'!$M36,'Consolidado Resultados'!$L$8:$L$705,0),3)=0,"",INDEX('Consolidado Resultados'!$A$8:$L$705,MATCH('Desagregacion compartida'!$M36,'Consolidado Resultados'!$L$8:$L$705,0),10))</f>
        <v/>
      </c>
      <c r="K36" s="89" t="str">
        <f>+IFERROR(INDEX('Ofertas insignia'!$B$14:$Y$50,MATCH('Desagregacion compartida'!$B36,'Ofertas insignia'!$B$14:$B$50,0),MATCH('Desagregacion compartida'!$K$16,'Ofertas insignia'!$B$13:$Y$13,0)),"")</f>
        <v/>
      </c>
      <c r="L36" s="89" t="str">
        <f>+IFERROR(INDEX('Ofertas insignia'!$B$14:$Y$50,MATCH('Desagregacion compartida'!$B36,'Ofertas insignia'!$B$14:$B$50,0),MATCH('Desagregacion compartida'!$L$16,'Ofertas insignia'!$B$13:$Y$13,0)),"")</f>
        <v/>
      </c>
      <c r="M36" s="71" t="str">
        <f t="shared" si="0"/>
        <v>Desagregación compartida del bucle local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Resultados'!$A$8:$L$705,MATCH('Desagregacion compartida'!$M37,'Consolidado Resultados'!$L$8:$L$705,0),3)=0,"",INDEX('Consolidado Resultados'!$A$8:$L$705,MATCH('Desagregacion compartida'!$M37,'Consolidado Resultados'!$L$8:$L$705,0),3))</f>
        <v/>
      </c>
      <c r="D37" s="4" t="str">
        <f>IF(INDEX('Consolidado Resultados'!$A$8:$L$705,MATCH('Desagregacion compartida'!$M37,'Consolidado Resultados'!$L$8:$L$705,0),3)=0,"",INDEX('Consolidado Resultados'!$A$8:$L$705,MATCH('Desagregacion compartida'!$M37,'Consolidado Resultados'!$L$8:$L$705,0),4))</f>
        <v/>
      </c>
      <c r="E37" s="4" t="str">
        <f>IF(INDEX('Consolidado Resultados'!$A$8:$L$705,MATCH('Desagregacion compartida'!$M37,'Consolidado Resultados'!$L$8:$L$705,0),3)=0,"",INDEX('Consolidado Resultados'!$A$8:$L$705,MATCH('Desagregacion compartida'!$M37,'Consolidado Resultados'!$L$8:$L$705,0),5))</f>
        <v/>
      </c>
      <c r="F37" s="4" t="str">
        <f>IF(INDEX('Consolidado Resultados'!$A$8:$L$705,MATCH('Desagregacion compartida'!$M37,'Consolidado Resultados'!$L$8:$L$705,0),3)=0,"",INDEX('Consolidado Resultados'!$A$8:$L$705,MATCH('Desagregacion compartida'!$M37,'Consolidado Resultados'!$L$8:$L$705,0),6))</f>
        <v/>
      </c>
      <c r="G37" s="4" t="str">
        <f>IF(INDEX('Consolidado Resultados'!$A$8:$L$705,MATCH('Desagregacion compartida'!$M37,'Consolidado Resultados'!$L$8:$L$705,0),3)=0,"",INDEX('Consolidado Resultados'!$A$8:$L$705,MATCH('Desagregacion compartida'!$M37,'Consolidado Resultados'!$L$8:$L$705,0),7))</f>
        <v/>
      </c>
      <c r="H37" s="4" t="str">
        <f>IF(INDEX('Consolidado Resultados'!$A$8:$L$705,MATCH('Desagregacion compartida'!$M37,'Consolidado Resultados'!$L$8:$L$705,0),3)=0,"",INDEX('Consolidado Resultados'!$A$8:$L$705,MATCH('Desagregacion compartida'!$M37,'Consolidado Resultados'!$L$8:$L$705,0),8))</f>
        <v/>
      </c>
      <c r="I37" s="41" t="str">
        <f>IF(INDEX('Consolidado Resultados'!$A$8:$L$705,MATCH('Desagregacion compartida'!$M37,'Consolidado Resultados'!$L$8:$L$705,0),3)=0,"",INDEX('Consolidado Resultados'!$A$8:$L$705,MATCH('Desagregacion compartida'!$M37,'Consolidado Resultados'!$L$8:$L$705,0),9))</f>
        <v/>
      </c>
      <c r="J37" s="41" t="str">
        <f>IF(INDEX('Consolidado Resultados'!$A$8:$L$705,MATCH('Desagregacion compartida'!$M37,'Consolidado Resultados'!$L$8:$L$705,0),3)=0,"",INDEX('Consolidado Resultados'!$A$8:$L$705,MATCH('Desagregacion compartida'!$M37,'Consolidado Resultados'!$L$8:$L$705,0),10))</f>
        <v/>
      </c>
      <c r="K37" s="89" t="str">
        <f>+IFERROR(INDEX('Ofertas insignia'!$B$14:$Y$50,MATCH('Desagregacion compartida'!$B37,'Ofertas insignia'!$B$14:$B$50,0),MATCH('Desagregacion compartida'!$K$16,'Ofertas insignia'!$B$13:$Y$13,0)),"")</f>
        <v/>
      </c>
      <c r="L37" s="89" t="str">
        <f>+IFERROR(INDEX('Ofertas insignia'!$B$14:$Y$50,MATCH('Desagregacion compartida'!$B37,'Ofertas insignia'!$B$14:$B$50,0),MATCH('Desagregacion compartida'!$L$16,'Ofertas insignia'!$B$13:$Y$13,0)),"")</f>
        <v/>
      </c>
      <c r="M37" s="71" t="str">
        <f t="shared" si="0"/>
        <v>Desagregación compartida del bucle local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Resultados'!$A$8:$L$705,MATCH('Desagregacion compartida'!$M38,'Consolidado Resultados'!$L$8:$L$705,0),3)=0,"",INDEX('Consolidado Resultados'!$A$8:$L$705,MATCH('Desagregacion compartida'!$M38,'Consolidado Resultados'!$L$8:$L$705,0),3))</f>
        <v/>
      </c>
      <c r="D38" s="4" t="str">
        <f>IF(INDEX('Consolidado Resultados'!$A$8:$L$705,MATCH('Desagregacion compartida'!$M38,'Consolidado Resultados'!$L$8:$L$705,0),3)=0,"",INDEX('Consolidado Resultados'!$A$8:$L$705,MATCH('Desagregacion compartida'!$M38,'Consolidado Resultados'!$L$8:$L$705,0),4))</f>
        <v/>
      </c>
      <c r="E38" s="4" t="str">
        <f>IF(INDEX('Consolidado Resultados'!$A$8:$L$705,MATCH('Desagregacion compartida'!$M38,'Consolidado Resultados'!$L$8:$L$705,0),3)=0,"",INDEX('Consolidado Resultados'!$A$8:$L$705,MATCH('Desagregacion compartida'!$M38,'Consolidado Resultados'!$L$8:$L$705,0),5))</f>
        <v/>
      </c>
      <c r="F38" s="4" t="str">
        <f>IF(INDEX('Consolidado Resultados'!$A$8:$L$705,MATCH('Desagregacion compartida'!$M38,'Consolidado Resultados'!$L$8:$L$705,0),3)=0,"",INDEX('Consolidado Resultados'!$A$8:$L$705,MATCH('Desagregacion compartida'!$M38,'Consolidado Resultados'!$L$8:$L$705,0),6))</f>
        <v/>
      </c>
      <c r="G38" s="4" t="str">
        <f>IF(INDEX('Consolidado Resultados'!$A$8:$L$705,MATCH('Desagregacion compartida'!$M38,'Consolidado Resultados'!$L$8:$L$705,0),3)=0,"",INDEX('Consolidado Resultados'!$A$8:$L$705,MATCH('Desagregacion compartida'!$M38,'Consolidado Resultados'!$L$8:$L$705,0),7))</f>
        <v/>
      </c>
      <c r="H38" s="4" t="str">
        <f>IF(INDEX('Consolidado Resultados'!$A$8:$L$705,MATCH('Desagregacion compartida'!$M38,'Consolidado Resultados'!$L$8:$L$705,0),3)=0,"",INDEX('Consolidado Resultados'!$A$8:$L$705,MATCH('Desagregacion compartida'!$M38,'Consolidado Resultados'!$L$8:$L$705,0),8))</f>
        <v/>
      </c>
      <c r="I38" s="41" t="str">
        <f>IF(INDEX('Consolidado Resultados'!$A$8:$L$705,MATCH('Desagregacion compartida'!$M38,'Consolidado Resultados'!$L$8:$L$705,0),3)=0,"",INDEX('Consolidado Resultados'!$A$8:$L$705,MATCH('Desagregacion compartida'!$M38,'Consolidado Resultados'!$L$8:$L$705,0),9))</f>
        <v/>
      </c>
      <c r="J38" s="41" t="str">
        <f>IF(INDEX('Consolidado Resultados'!$A$8:$L$705,MATCH('Desagregacion compartida'!$M38,'Consolidado Resultados'!$L$8:$L$705,0),3)=0,"",INDEX('Consolidado Resultados'!$A$8:$L$705,MATCH('Desagregacion compartida'!$M38,'Consolidado Resultados'!$L$8:$L$705,0),10))</f>
        <v/>
      </c>
      <c r="K38" s="89" t="str">
        <f>+IFERROR(INDEX('Ofertas insignia'!$B$14:$Y$50,MATCH('Desagregacion compartida'!$B38,'Ofertas insignia'!$B$14:$B$50,0),MATCH('Desagregacion compartida'!$K$16,'Ofertas insignia'!$B$13:$Y$13,0)),"")</f>
        <v/>
      </c>
      <c r="L38" s="89" t="str">
        <f>+IFERROR(INDEX('Ofertas insignia'!$B$14:$Y$50,MATCH('Desagregacion compartida'!$B38,'Ofertas insignia'!$B$14:$B$50,0),MATCH('Desagregacion compartida'!$L$16,'Ofertas insignia'!$B$13:$Y$13,0)),"")</f>
        <v/>
      </c>
      <c r="M38" s="71" t="str">
        <f t="shared" si="0"/>
        <v>Desagregación compartida del bucle local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Resultados'!$A$8:$L$705,MATCH('Desagregacion compartida'!$M39,'Consolidado Resultados'!$L$8:$L$705,0),3)=0,"",INDEX('Consolidado Resultados'!$A$8:$L$705,MATCH('Desagregacion compartida'!$M39,'Consolidado Resultados'!$L$8:$L$705,0),3))</f>
        <v/>
      </c>
      <c r="D39" s="4" t="str">
        <f>IF(INDEX('Consolidado Resultados'!$A$8:$L$705,MATCH('Desagregacion compartida'!$M39,'Consolidado Resultados'!$L$8:$L$705,0),3)=0,"",INDEX('Consolidado Resultados'!$A$8:$L$705,MATCH('Desagregacion compartida'!$M39,'Consolidado Resultados'!$L$8:$L$705,0),4))</f>
        <v/>
      </c>
      <c r="E39" s="4" t="str">
        <f>IF(INDEX('Consolidado Resultados'!$A$8:$L$705,MATCH('Desagregacion compartida'!$M39,'Consolidado Resultados'!$L$8:$L$705,0),3)=0,"",INDEX('Consolidado Resultados'!$A$8:$L$705,MATCH('Desagregacion compartida'!$M39,'Consolidado Resultados'!$L$8:$L$705,0),5))</f>
        <v/>
      </c>
      <c r="F39" s="4" t="str">
        <f>IF(INDEX('Consolidado Resultados'!$A$8:$L$705,MATCH('Desagregacion compartida'!$M39,'Consolidado Resultados'!$L$8:$L$705,0),3)=0,"",INDEX('Consolidado Resultados'!$A$8:$L$705,MATCH('Desagregacion compartida'!$M39,'Consolidado Resultados'!$L$8:$L$705,0),6))</f>
        <v/>
      </c>
      <c r="G39" s="4" t="str">
        <f>IF(INDEX('Consolidado Resultados'!$A$8:$L$705,MATCH('Desagregacion compartida'!$M39,'Consolidado Resultados'!$L$8:$L$705,0),3)=0,"",INDEX('Consolidado Resultados'!$A$8:$L$705,MATCH('Desagregacion compartida'!$M39,'Consolidado Resultados'!$L$8:$L$705,0),7))</f>
        <v/>
      </c>
      <c r="H39" s="4" t="str">
        <f>IF(INDEX('Consolidado Resultados'!$A$8:$L$705,MATCH('Desagregacion compartida'!$M39,'Consolidado Resultados'!$L$8:$L$705,0),3)=0,"",INDEX('Consolidado Resultados'!$A$8:$L$705,MATCH('Desagregacion compartida'!$M39,'Consolidado Resultados'!$L$8:$L$705,0),8))</f>
        <v/>
      </c>
      <c r="I39" s="41" t="str">
        <f>IF(INDEX('Consolidado Resultados'!$A$8:$L$705,MATCH('Desagregacion compartida'!$M39,'Consolidado Resultados'!$L$8:$L$705,0),3)=0,"",INDEX('Consolidado Resultados'!$A$8:$L$705,MATCH('Desagregacion compartida'!$M39,'Consolidado Resultados'!$L$8:$L$705,0),9))</f>
        <v/>
      </c>
      <c r="J39" s="41" t="str">
        <f>IF(INDEX('Consolidado Resultados'!$A$8:$L$705,MATCH('Desagregacion compartida'!$M39,'Consolidado Resultados'!$L$8:$L$705,0),3)=0,"",INDEX('Consolidado Resultados'!$A$8:$L$705,MATCH('Desagregacion compartida'!$M39,'Consolidado Resultados'!$L$8:$L$705,0),10))</f>
        <v/>
      </c>
      <c r="K39" s="89" t="str">
        <f>+IFERROR(INDEX('Ofertas insignia'!$B$14:$Y$50,MATCH('Desagregacion compartida'!$B39,'Ofertas insignia'!$B$14:$B$50,0),MATCH('Desagregacion compartida'!$K$16,'Ofertas insignia'!$B$13:$Y$13,0)),"")</f>
        <v/>
      </c>
      <c r="L39" s="89" t="str">
        <f>+IFERROR(INDEX('Ofertas insignia'!$B$14:$Y$50,MATCH('Desagregacion compartida'!$B39,'Ofertas insignia'!$B$14:$B$50,0),MATCH('Desagregacion compartida'!$L$16,'Ofertas insignia'!$B$13:$Y$13,0)),"")</f>
        <v/>
      </c>
      <c r="M39" s="71" t="str">
        <f t="shared" si="0"/>
        <v>Desagregación compartida del bucle local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Resultados'!$A$8:$L$705,MATCH('Desagregacion compartida'!$M40,'Consolidado Resultados'!$L$8:$L$705,0),3)=0,"",INDEX('Consolidado Resultados'!$A$8:$L$705,MATCH('Desagregacion compartida'!$M40,'Consolidado Resultados'!$L$8:$L$705,0),3))</f>
        <v/>
      </c>
      <c r="D40" s="4" t="str">
        <f>IF(INDEX('Consolidado Resultados'!$A$8:$L$705,MATCH('Desagregacion compartida'!$M40,'Consolidado Resultados'!$L$8:$L$705,0),3)=0,"",INDEX('Consolidado Resultados'!$A$8:$L$705,MATCH('Desagregacion compartida'!$M40,'Consolidado Resultados'!$L$8:$L$705,0),4))</f>
        <v/>
      </c>
      <c r="E40" s="4" t="str">
        <f>IF(INDEX('Consolidado Resultados'!$A$8:$L$705,MATCH('Desagregacion compartida'!$M40,'Consolidado Resultados'!$L$8:$L$705,0),3)=0,"",INDEX('Consolidado Resultados'!$A$8:$L$705,MATCH('Desagregacion compartida'!$M40,'Consolidado Resultados'!$L$8:$L$705,0),5))</f>
        <v/>
      </c>
      <c r="F40" s="4" t="str">
        <f>IF(INDEX('Consolidado Resultados'!$A$8:$L$705,MATCH('Desagregacion compartida'!$M40,'Consolidado Resultados'!$L$8:$L$705,0),3)=0,"",INDEX('Consolidado Resultados'!$A$8:$L$705,MATCH('Desagregacion compartida'!$M40,'Consolidado Resultados'!$L$8:$L$705,0),6))</f>
        <v/>
      </c>
      <c r="G40" s="4" t="str">
        <f>IF(INDEX('Consolidado Resultados'!$A$8:$L$705,MATCH('Desagregacion compartida'!$M40,'Consolidado Resultados'!$L$8:$L$705,0),3)=0,"",INDEX('Consolidado Resultados'!$A$8:$L$705,MATCH('Desagregacion compartida'!$M40,'Consolidado Resultados'!$L$8:$L$705,0),7))</f>
        <v/>
      </c>
      <c r="H40" s="4" t="str">
        <f>IF(INDEX('Consolidado Resultados'!$A$8:$L$705,MATCH('Desagregacion compartida'!$M40,'Consolidado Resultados'!$L$8:$L$705,0),3)=0,"",INDEX('Consolidado Resultados'!$A$8:$L$705,MATCH('Desagregacion compartida'!$M40,'Consolidado Resultados'!$L$8:$L$705,0),8))</f>
        <v/>
      </c>
      <c r="I40" s="41" t="str">
        <f>IF(INDEX('Consolidado Resultados'!$A$8:$L$705,MATCH('Desagregacion compartida'!$M40,'Consolidado Resultados'!$L$8:$L$705,0),3)=0,"",INDEX('Consolidado Resultados'!$A$8:$L$705,MATCH('Desagregacion compartida'!$M40,'Consolidado Resultados'!$L$8:$L$705,0),9))</f>
        <v/>
      </c>
      <c r="J40" s="41" t="str">
        <f>IF(INDEX('Consolidado Resultados'!$A$8:$L$705,MATCH('Desagregacion compartida'!$M40,'Consolidado Resultados'!$L$8:$L$705,0),3)=0,"",INDEX('Consolidado Resultados'!$A$8:$L$705,MATCH('Desagregacion compartida'!$M40,'Consolidado Resultados'!$L$8:$L$705,0),10))</f>
        <v/>
      </c>
      <c r="K40" s="89" t="str">
        <f>+IFERROR(INDEX('Ofertas insignia'!$B$14:$Y$50,MATCH('Desagregacion compartida'!$B40,'Ofertas insignia'!$B$14:$B$50,0),MATCH('Desagregacion compartida'!$K$16,'Ofertas insignia'!$B$13:$Y$13,0)),"")</f>
        <v/>
      </c>
      <c r="L40" s="89" t="str">
        <f>+IFERROR(INDEX('Ofertas insignia'!$B$14:$Y$50,MATCH('Desagregacion compartida'!$B40,'Ofertas insignia'!$B$14:$B$50,0),MATCH('Desagregacion compartida'!$L$16,'Ofertas insignia'!$B$13:$Y$13,0)),"")</f>
        <v/>
      </c>
      <c r="M40" s="71" t="str">
        <f t="shared" si="0"/>
        <v>Desagregación compartida del bucle local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Resultados'!$A$8:$L$705,MATCH('Desagregacion compartida'!$M41,'Consolidado Resultados'!$L$8:$L$705,0),3)=0,"",INDEX('Consolidado Resultados'!$A$8:$L$705,MATCH('Desagregacion compartida'!$M41,'Consolidado Resultados'!$L$8:$L$705,0),3))</f>
        <v/>
      </c>
      <c r="D41" s="4" t="str">
        <f>IF(INDEX('Consolidado Resultados'!$A$8:$L$705,MATCH('Desagregacion compartida'!$M41,'Consolidado Resultados'!$L$8:$L$705,0),3)=0,"",INDEX('Consolidado Resultados'!$A$8:$L$705,MATCH('Desagregacion compartida'!$M41,'Consolidado Resultados'!$L$8:$L$705,0),4))</f>
        <v/>
      </c>
      <c r="E41" s="4" t="str">
        <f>IF(INDEX('Consolidado Resultados'!$A$8:$L$705,MATCH('Desagregacion compartida'!$M41,'Consolidado Resultados'!$L$8:$L$705,0),3)=0,"",INDEX('Consolidado Resultados'!$A$8:$L$705,MATCH('Desagregacion compartida'!$M41,'Consolidado Resultados'!$L$8:$L$705,0),5))</f>
        <v/>
      </c>
      <c r="F41" s="4" t="str">
        <f>IF(INDEX('Consolidado Resultados'!$A$8:$L$705,MATCH('Desagregacion compartida'!$M41,'Consolidado Resultados'!$L$8:$L$705,0),3)=0,"",INDEX('Consolidado Resultados'!$A$8:$L$705,MATCH('Desagregacion compartida'!$M41,'Consolidado Resultados'!$L$8:$L$705,0),6))</f>
        <v/>
      </c>
      <c r="G41" s="4" t="str">
        <f>IF(INDEX('Consolidado Resultados'!$A$8:$L$705,MATCH('Desagregacion compartida'!$M41,'Consolidado Resultados'!$L$8:$L$705,0),3)=0,"",INDEX('Consolidado Resultados'!$A$8:$L$705,MATCH('Desagregacion compartida'!$M41,'Consolidado Resultados'!$L$8:$L$705,0),7))</f>
        <v/>
      </c>
      <c r="H41" s="4" t="str">
        <f>IF(INDEX('Consolidado Resultados'!$A$8:$L$705,MATCH('Desagregacion compartida'!$M41,'Consolidado Resultados'!$L$8:$L$705,0),3)=0,"",INDEX('Consolidado Resultados'!$A$8:$L$705,MATCH('Desagregacion compartida'!$M41,'Consolidado Resultados'!$L$8:$L$705,0),8))</f>
        <v/>
      </c>
      <c r="I41" s="41" t="str">
        <f>IF(INDEX('Consolidado Resultados'!$A$8:$L$705,MATCH('Desagregacion compartida'!$M41,'Consolidado Resultados'!$L$8:$L$705,0),3)=0,"",INDEX('Consolidado Resultados'!$A$8:$L$705,MATCH('Desagregacion compartida'!$M41,'Consolidado Resultados'!$L$8:$L$705,0),9))</f>
        <v/>
      </c>
      <c r="J41" s="41" t="str">
        <f>IF(INDEX('Consolidado Resultados'!$A$8:$L$705,MATCH('Desagregacion compartida'!$M41,'Consolidado Resultados'!$L$8:$L$705,0),3)=0,"",INDEX('Consolidado Resultados'!$A$8:$L$705,MATCH('Desagregacion compartida'!$M41,'Consolidado Resultados'!$L$8:$L$705,0),10))</f>
        <v/>
      </c>
      <c r="K41" s="89" t="str">
        <f>+IFERROR(INDEX('Ofertas insignia'!$B$14:$Y$50,MATCH('Desagregacion compartida'!$B41,'Ofertas insignia'!$B$14:$B$50,0),MATCH('Desagregacion compartida'!$K$16,'Ofertas insignia'!$B$13:$Y$13,0)),"")</f>
        <v/>
      </c>
      <c r="L41" s="89" t="str">
        <f>+IFERROR(INDEX('Ofertas insignia'!$B$14:$Y$50,MATCH('Desagregacion compartida'!$B41,'Ofertas insignia'!$B$14:$B$50,0),MATCH('Desagregacion compartida'!$L$16,'Ofertas insignia'!$B$13:$Y$13,0)),"")</f>
        <v/>
      </c>
      <c r="M41" s="71" t="str">
        <f t="shared" si="0"/>
        <v>Desagregación compartida del bucle local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Resultados'!$A$8:$L$705,MATCH('Desagregacion compartida'!$M42,'Consolidado Resultados'!$L$8:$L$705,0),3)=0,"",INDEX('Consolidado Resultados'!$A$8:$L$705,MATCH('Desagregacion compartida'!$M42,'Consolidado Resultados'!$L$8:$L$705,0),3))</f>
        <v/>
      </c>
      <c r="D42" s="4" t="str">
        <f>IF(INDEX('Consolidado Resultados'!$A$8:$L$705,MATCH('Desagregacion compartida'!$M42,'Consolidado Resultados'!$L$8:$L$705,0),3)=0,"",INDEX('Consolidado Resultados'!$A$8:$L$705,MATCH('Desagregacion compartida'!$M42,'Consolidado Resultados'!$L$8:$L$705,0),4))</f>
        <v/>
      </c>
      <c r="E42" s="4" t="str">
        <f>IF(INDEX('Consolidado Resultados'!$A$8:$L$705,MATCH('Desagregacion compartida'!$M42,'Consolidado Resultados'!$L$8:$L$705,0),3)=0,"",INDEX('Consolidado Resultados'!$A$8:$L$705,MATCH('Desagregacion compartida'!$M42,'Consolidado Resultados'!$L$8:$L$705,0),5))</f>
        <v/>
      </c>
      <c r="F42" s="4" t="str">
        <f>IF(INDEX('Consolidado Resultados'!$A$8:$L$705,MATCH('Desagregacion compartida'!$M42,'Consolidado Resultados'!$L$8:$L$705,0),3)=0,"",INDEX('Consolidado Resultados'!$A$8:$L$705,MATCH('Desagregacion compartida'!$M42,'Consolidado Resultados'!$L$8:$L$705,0),6))</f>
        <v/>
      </c>
      <c r="G42" s="4" t="str">
        <f>IF(INDEX('Consolidado Resultados'!$A$8:$L$705,MATCH('Desagregacion compartida'!$M42,'Consolidado Resultados'!$L$8:$L$705,0),3)=0,"",INDEX('Consolidado Resultados'!$A$8:$L$705,MATCH('Desagregacion compartida'!$M42,'Consolidado Resultados'!$L$8:$L$705,0),7))</f>
        <v/>
      </c>
      <c r="H42" s="4" t="str">
        <f>IF(INDEX('Consolidado Resultados'!$A$8:$L$705,MATCH('Desagregacion compartida'!$M42,'Consolidado Resultados'!$L$8:$L$705,0),3)=0,"",INDEX('Consolidado Resultados'!$A$8:$L$705,MATCH('Desagregacion compartida'!$M42,'Consolidado Resultados'!$L$8:$L$705,0),8))</f>
        <v/>
      </c>
      <c r="I42" s="41" t="str">
        <f>IF(INDEX('Consolidado Resultados'!$A$8:$L$705,MATCH('Desagregacion compartida'!$M42,'Consolidado Resultados'!$L$8:$L$705,0),3)=0,"",INDEX('Consolidado Resultados'!$A$8:$L$705,MATCH('Desagregacion compartida'!$M42,'Consolidado Resultados'!$L$8:$L$705,0),9))</f>
        <v/>
      </c>
      <c r="J42" s="41" t="str">
        <f>IF(INDEX('Consolidado Resultados'!$A$8:$L$705,MATCH('Desagregacion compartida'!$M42,'Consolidado Resultados'!$L$8:$L$705,0),3)=0,"",INDEX('Consolidado Resultados'!$A$8:$L$705,MATCH('Desagregacion compartida'!$M42,'Consolidado Resultados'!$L$8:$L$705,0),10))</f>
        <v/>
      </c>
      <c r="K42" s="89" t="str">
        <f>+IFERROR(INDEX('Ofertas insignia'!$B$14:$Y$50,MATCH('Desagregacion compartida'!$B42,'Ofertas insignia'!$B$14:$B$50,0),MATCH('Desagregacion compartida'!$K$16,'Ofertas insignia'!$B$13:$Y$13,0)),"")</f>
        <v/>
      </c>
      <c r="L42" s="89" t="str">
        <f>+IFERROR(INDEX('Ofertas insignia'!$B$14:$Y$50,MATCH('Desagregacion compartida'!$B42,'Ofertas insignia'!$B$14:$B$50,0),MATCH('Desagregacion compartida'!$L$16,'Ofertas insignia'!$B$13:$Y$13,0)),"")</f>
        <v/>
      </c>
      <c r="M42" s="71" t="str">
        <f t="shared" si="0"/>
        <v>Desagregación compartida del bucle local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Resultados'!$A$8:$L$705,MATCH('Desagregacion compartida'!$M43,'Consolidado Resultados'!$L$8:$L$705,0),3)=0,"",INDEX('Consolidado Resultados'!$A$8:$L$705,MATCH('Desagregacion compartida'!$M43,'Consolidado Resultados'!$L$8:$L$705,0),3))</f>
        <v/>
      </c>
      <c r="D43" s="4" t="str">
        <f>IF(INDEX('Consolidado Resultados'!$A$8:$L$705,MATCH('Desagregacion compartida'!$M43,'Consolidado Resultados'!$L$8:$L$705,0),3)=0,"",INDEX('Consolidado Resultados'!$A$8:$L$705,MATCH('Desagregacion compartida'!$M43,'Consolidado Resultados'!$L$8:$L$705,0),4))</f>
        <v/>
      </c>
      <c r="E43" s="4" t="str">
        <f>IF(INDEX('Consolidado Resultados'!$A$8:$L$705,MATCH('Desagregacion compartida'!$M43,'Consolidado Resultados'!$L$8:$L$705,0),3)=0,"",INDEX('Consolidado Resultados'!$A$8:$L$705,MATCH('Desagregacion compartida'!$M43,'Consolidado Resultados'!$L$8:$L$705,0),5))</f>
        <v/>
      </c>
      <c r="F43" s="4" t="str">
        <f>IF(INDEX('Consolidado Resultados'!$A$8:$L$705,MATCH('Desagregacion compartida'!$M43,'Consolidado Resultados'!$L$8:$L$705,0),3)=0,"",INDEX('Consolidado Resultados'!$A$8:$L$705,MATCH('Desagregacion compartida'!$M43,'Consolidado Resultados'!$L$8:$L$705,0),6))</f>
        <v/>
      </c>
      <c r="G43" s="4" t="str">
        <f>IF(INDEX('Consolidado Resultados'!$A$8:$L$705,MATCH('Desagregacion compartida'!$M43,'Consolidado Resultados'!$L$8:$L$705,0),3)=0,"",INDEX('Consolidado Resultados'!$A$8:$L$705,MATCH('Desagregacion compartida'!$M43,'Consolidado Resultados'!$L$8:$L$705,0),7))</f>
        <v/>
      </c>
      <c r="H43" s="4" t="str">
        <f>IF(INDEX('Consolidado Resultados'!$A$8:$L$705,MATCH('Desagregacion compartida'!$M43,'Consolidado Resultados'!$L$8:$L$705,0),3)=0,"",INDEX('Consolidado Resultados'!$A$8:$L$705,MATCH('Desagregacion compartida'!$M43,'Consolidado Resultados'!$L$8:$L$705,0),8))</f>
        <v/>
      </c>
      <c r="I43" s="41" t="str">
        <f>IF(INDEX('Consolidado Resultados'!$A$8:$L$705,MATCH('Desagregacion compartida'!$M43,'Consolidado Resultados'!$L$8:$L$705,0),3)=0,"",INDEX('Consolidado Resultados'!$A$8:$L$705,MATCH('Desagregacion compartida'!$M43,'Consolidado Resultados'!$L$8:$L$705,0),9))</f>
        <v/>
      </c>
      <c r="J43" s="41" t="str">
        <f>IF(INDEX('Consolidado Resultados'!$A$8:$L$705,MATCH('Desagregacion compartida'!$M43,'Consolidado Resultados'!$L$8:$L$705,0),3)=0,"",INDEX('Consolidado Resultados'!$A$8:$L$705,MATCH('Desagregacion compartida'!$M43,'Consolidado Resultados'!$L$8:$L$705,0),10))</f>
        <v/>
      </c>
      <c r="K43" s="89" t="str">
        <f>+IFERROR(INDEX('Ofertas insignia'!$B$14:$Y$50,MATCH('Desagregacion compartida'!$B43,'Ofertas insignia'!$B$14:$B$50,0),MATCH('Desagregacion compartida'!$K$16,'Ofertas insignia'!$B$13:$Y$13,0)),"")</f>
        <v/>
      </c>
      <c r="L43" s="89" t="str">
        <f>+IFERROR(INDEX('Ofertas insignia'!$B$14:$Y$50,MATCH('Desagregacion compartida'!$B43,'Ofertas insignia'!$B$14:$B$50,0),MATCH('Desagregacion compartida'!$L$16,'Ofertas insignia'!$B$13:$Y$13,0)),"")</f>
        <v/>
      </c>
      <c r="M43" s="71" t="str">
        <f t="shared" si="0"/>
        <v>Desagregación compartida del bucle local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Resultados'!$A$8:$L$705,MATCH('Desagregacion compartida'!$M44,'Consolidado Resultados'!$L$8:$L$705,0),3)=0,"",INDEX('Consolidado Resultados'!$A$8:$L$705,MATCH('Desagregacion compartida'!$M44,'Consolidado Resultados'!$L$8:$L$705,0),3))</f>
        <v/>
      </c>
      <c r="D44" s="4" t="str">
        <f>IF(INDEX('Consolidado Resultados'!$A$8:$L$705,MATCH('Desagregacion compartida'!$M44,'Consolidado Resultados'!$L$8:$L$705,0),3)=0,"",INDEX('Consolidado Resultados'!$A$8:$L$705,MATCH('Desagregacion compartida'!$M44,'Consolidado Resultados'!$L$8:$L$705,0),4))</f>
        <v/>
      </c>
      <c r="E44" s="4" t="str">
        <f>IF(INDEX('Consolidado Resultados'!$A$8:$L$705,MATCH('Desagregacion compartida'!$M44,'Consolidado Resultados'!$L$8:$L$705,0),3)=0,"",INDEX('Consolidado Resultados'!$A$8:$L$705,MATCH('Desagregacion compartida'!$M44,'Consolidado Resultados'!$L$8:$L$705,0),5))</f>
        <v/>
      </c>
      <c r="F44" s="4" t="str">
        <f>IF(INDEX('Consolidado Resultados'!$A$8:$L$705,MATCH('Desagregacion compartida'!$M44,'Consolidado Resultados'!$L$8:$L$705,0),3)=0,"",INDEX('Consolidado Resultados'!$A$8:$L$705,MATCH('Desagregacion compartida'!$M44,'Consolidado Resultados'!$L$8:$L$705,0),6))</f>
        <v/>
      </c>
      <c r="G44" s="4" t="str">
        <f>IF(INDEX('Consolidado Resultados'!$A$8:$L$705,MATCH('Desagregacion compartida'!$M44,'Consolidado Resultados'!$L$8:$L$705,0),3)=0,"",INDEX('Consolidado Resultados'!$A$8:$L$705,MATCH('Desagregacion compartida'!$M44,'Consolidado Resultados'!$L$8:$L$705,0),7))</f>
        <v/>
      </c>
      <c r="H44" s="4" t="str">
        <f>IF(INDEX('Consolidado Resultados'!$A$8:$L$705,MATCH('Desagregacion compartida'!$M44,'Consolidado Resultados'!$L$8:$L$705,0),3)=0,"",INDEX('Consolidado Resultados'!$A$8:$L$705,MATCH('Desagregacion compartida'!$M44,'Consolidado Resultados'!$L$8:$L$705,0),8))</f>
        <v/>
      </c>
      <c r="I44" s="41" t="str">
        <f>IF(INDEX('Consolidado Resultados'!$A$8:$L$705,MATCH('Desagregacion compartida'!$M44,'Consolidado Resultados'!$L$8:$L$705,0),3)=0,"",INDEX('Consolidado Resultados'!$A$8:$L$705,MATCH('Desagregacion compartida'!$M44,'Consolidado Resultados'!$L$8:$L$705,0),9))</f>
        <v/>
      </c>
      <c r="J44" s="41" t="str">
        <f>IF(INDEX('Consolidado Resultados'!$A$8:$L$705,MATCH('Desagregacion compartida'!$M44,'Consolidado Resultados'!$L$8:$L$705,0),3)=0,"",INDEX('Consolidado Resultados'!$A$8:$L$705,MATCH('Desagregacion compartida'!$M44,'Consolidado Resultados'!$L$8:$L$705,0),10))</f>
        <v/>
      </c>
      <c r="K44" s="89" t="str">
        <f>+IFERROR(INDEX('Ofertas insignia'!$B$14:$Y$50,MATCH('Desagregacion compartida'!$B44,'Ofertas insignia'!$B$14:$B$50,0),MATCH('Desagregacion compartida'!$K$16,'Ofertas insignia'!$B$13:$Y$13,0)),"")</f>
        <v/>
      </c>
      <c r="L44" s="89" t="str">
        <f>+IFERROR(INDEX('Ofertas insignia'!$B$14:$Y$50,MATCH('Desagregacion compartida'!$B44,'Ofertas insignia'!$B$14:$B$50,0),MATCH('Desagregacion compartida'!$L$16,'Ofertas insignia'!$B$13:$Y$13,0)),"")</f>
        <v/>
      </c>
      <c r="M44" s="71" t="str">
        <f t="shared" si="0"/>
        <v>Desagregación compartida del bucle local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Resultados'!$A$8:$L$705,MATCH('Desagregacion compartida'!$M45,'Consolidado Resultados'!$L$8:$L$705,0),3)=0,"",INDEX('Consolidado Resultados'!$A$8:$L$705,MATCH('Desagregacion compartida'!$M45,'Consolidado Resultados'!$L$8:$L$705,0),3))</f>
        <v/>
      </c>
      <c r="D45" s="4" t="str">
        <f>IF(INDEX('Consolidado Resultados'!$A$8:$L$705,MATCH('Desagregacion compartida'!$M45,'Consolidado Resultados'!$L$8:$L$705,0),3)=0,"",INDEX('Consolidado Resultados'!$A$8:$L$705,MATCH('Desagregacion compartida'!$M45,'Consolidado Resultados'!$L$8:$L$705,0),4))</f>
        <v/>
      </c>
      <c r="E45" s="4" t="str">
        <f>IF(INDEX('Consolidado Resultados'!$A$8:$L$705,MATCH('Desagregacion compartida'!$M45,'Consolidado Resultados'!$L$8:$L$705,0),3)=0,"",INDEX('Consolidado Resultados'!$A$8:$L$705,MATCH('Desagregacion compartida'!$M45,'Consolidado Resultados'!$L$8:$L$705,0),5))</f>
        <v/>
      </c>
      <c r="F45" s="4" t="str">
        <f>IF(INDEX('Consolidado Resultados'!$A$8:$L$705,MATCH('Desagregacion compartida'!$M45,'Consolidado Resultados'!$L$8:$L$705,0),3)=0,"",INDEX('Consolidado Resultados'!$A$8:$L$705,MATCH('Desagregacion compartida'!$M45,'Consolidado Resultados'!$L$8:$L$705,0),6))</f>
        <v/>
      </c>
      <c r="G45" s="4" t="str">
        <f>IF(INDEX('Consolidado Resultados'!$A$8:$L$705,MATCH('Desagregacion compartida'!$M45,'Consolidado Resultados'!$L$8:$L$705,0),3)=0,"",INDEX('Consolidado Resultados'!$A$8:$L$705,MATCH('Desagregacion compartida'!$M45,'Consolidado Resultados'!$L$8:$L$705,0),7))</f>
        <v/>
      </c>
      <c r="H45" s="4" t="str">
        <f>IF(INDEX('Consolidado Resultados'!$A$8:$L$705,MATCH('Desagregacion compartida'!$M45,'Consolidado Resultados'!$L$8:$L$705,0),3)=0,"",INDEX('Consolidado Resultados'!$A$8:$L$705,MATCH('Desagregacion compartida'!$M45,'Consolidado Resultados'!$L$8:$L$705,0),8))</f>
        <v/>
      </c>
      <c r="I45" s="41" t="str">
        <f>IF(INDEX('Consolidado Resultados'!$A$8:$L$705,MATCH('Desagregacion compartida'!$M45,'Consolidado Resultados'!$L$8:$L$705,0),3)=0,"",INDEX('Consolidado Resultados'!$A$8:$L$705,MATCH('Desagregacion compartida'!$M45,'Consolidado Resultados'!$L$8:$L$705,0),9))</f>
        <v/>
      </c>
      <c r="J45" s="41" t="str">
        <f>IF(INDEX('Consolidado Resultados'!$A$8:$L$705,MATCH('Desagregacion compartida'!$M45,'Consolidado Resultados'!$L$8:$L$705,0),3)=0,"",INDEX('Consolidado Resultados'!$A$8:$L$705,MATCH('Desagregacion compartida'!$M45,'Consolidado Resultados'!$L$8:$L$705,0),10))</f>
        <v/>
      </c>
      <c r="K45" s="89" t="str">
        <f>+IFERROR(INDEX('Ofertas insignia'!$B$14:$Y$50,MATCH('Desagregacion compartida'!$B45,'Ofertas insignia'!$B$14:$B$50,0),MATCH('Desagregacion compartida'!$K$16,'Ofertas insignia'!$B$13:$Y$13,0)),"")</f>
        <v/>
      </c>
      <c r="L45" s="89" t="str">
        <f>+IFERROR(INDEX('Ofertas insignia'!$B$14:$Y$50,MATCH('Desagregacion compartida'!$B45,'Ofertas insignia'!$B$14:$B$50,0),MATCH('Desagregacion compartida'!$L$16,'Ofertas insignia'!$B$13:$Y$13,0)),"")</f>
        <v/>
      </c>
      <c r="M45" s="71" t="str">
        <f t="shared" si="0"/>
        <v>Desagregación compartida del bucle local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Resultados'!$A$8:$L$705,MATCH('Desagregacion compartida'!$M46,'Consolidado Resultados'!$L$8:$L$705,0),3)=0,"",INDEX('Consolidado Resultados'!$A$8:$L$705,MATCH('Desagregacion compartida'!$M46,'Consolidado Resultados'!$L$8:$L$705,0),3))</f>
        <v/>
      </c>
      <c r="D46" s="4" t="str">
        <f>IF(INDEX('Consolidado Resultados'!$A$8:$L$705,MATCH('Desagregacion compartida'!$M46,'Consolidado Resultados'!$L$8:$L$705,0),3)=0,"",INDEX('Consolidado Resultados'!$A$8:$L$705,MATCH('Desagregacion compartida'!$M46,'Consolidado Resultados'!$L$8:$L$705,0),4))</f>
        <v/>
      </c>
      <c r="E46" s="4" t="str">
        <f>IF(INDEX('Consolidado Resultados'!$A$8:$L$705,MATCH('Desagregacion compartida'!$M46,'Consolidado Resultados'!$L$8:$L$705,0),3)=0,"",INDEX('Consolidado Resultados'!$A$8:$L$705,MATCH('Desagregacion compartida'!$M46,'Consolidado Resultados'!$L$8:$L$705,0),5))</f>
        <v/>
      </c>
      <c r="F46" s="4" t="str">
        <f>IF(INDEX('Consolidado Resultados'!$A$8:$L$705,MATCH('Desagregacion compartida'!$M46,'Consolidado Resultados'!$L$8:$L$705,0),3)=0,"",INDEX('Consolidado Resultados'!$A$8:$L$705,MATCH('Desagregacion compartida'!$M46,'Consolidado Resultados'!$L$8:$L$705,0),6))</f>
        <v/>
      </c>
      <c r="G46" s="4" t="str">
        <f>IF(INDEX('Consolidado Resultados'!$A$8:$L$705,MATCH('Desagregacion compartida'!$M46,'Consolidado Resultados'!$L$8:$L$705,0),3)=0,"",INDEX('Consolidado Resultados'!$A$8:$L$705,MATCH('Desagregacion compartida'!$M46,'Consolidado Resultados'!$L$8:$L$705,0),7))</f>
        <v/>
      </c>
      <c r="H46" s="4" t="str">
        <f>IF(INDEX('Consolidado Resultados'!$A$8:$L$705,MATCH('Desagregacion compartida'!$M46,'Consolidado Resultados'!$L$8:$L$705,0),3)=0,"",INDEX('Consolidado Resultados'!$A$8:$L$705,MATCH('Desagregacion compartida'!$M46,'Consolidado Resultados'!$L$8:$L$705,0),8))</f>
        <v/>
      </c>
      <c r="I46" s="41" t="str">
        <f>IF(INDEX('Consolidado Resultados'!$A$8:$L$705,MATCH('Desagregacion compartida'!$M46,'Consolidado Resultados'!$L$8:$L$705,0),3)=0,"",INDEX('Consolidado Resultados'!$A$8:$L$705,MATCH('Desagregacion compartida'!$M46,'Consolidado Resultados'!$L$8:$L$705,0),9))</f>
        <v/>
      </c>
      <c r="J46" s="41" t="str">
        <f>IF(INDEX('Consolidado Resultados'!$A$8:$L$705,MATCH('Desagregacion compartida'!$M46,'Consolidado Resultados'!$L$8:$L$705,0),3)=0,"",INDEX('Consolidado Resultados'!$A$8:$L$705,MATCH('Desagregacion compartida'!$M46,'Consolidado Resultados'!$L$8:$L$705,0),10))</f>
        <v/>
      </c>
      <c r="K46" s="89" t="str">
        <f>+IFERROR(INDEX('Ofertas insignia'!$B$14:$Y$50,MATCH('Desagregacion compartida'!$B46,'Ofertas insignia'!$B$14:$B$50,0),MATCH('Desagregacion compartida'!$K$16,'Ofertas insignia'!$B$13:$Y$13,0)),"")</f>
        <v/>
      </c>
      <c r="L46" s="89" t="str">
        <f>+IFERROR(INDEX('Ofertas insignia'!$B$14:$Y$50,MATCH('Desagregacion compartida'!$B46,'Ofertas insignia'!$B$14:$B$50,0),MATCH('Desagregacion compartida'!$L$16,'Ofertas insignia'!$B$13:$Y$13,0)),"")</f>
        <v/>
      </c>
      <c r="M46" s="71" t="str">
        <f t="shared" si="0"/>
        <v>Desagregación compartida del bucle local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Resultados'!$A$8:$L$705,MATCH('Desagregacion compartida'!$M47,'Consolidado Resultados'!$L$8:$L$705,0),3)=0,"",INDEX('Consolidado Resultados'!$A$8:$L$705,MATCH('Desagregacion compartida'!$M47,'Consolidado Resultados'!$L$8:$L$705,0),3))</f>
        <v/>
      </c>
      <c r="D47" s="4" t="str">
        <f>IF(INDEX('Consolidado Resultados'!$A$8:$L$705,MATCH('Desagregacion compartida'!$M47,'Consolidado Resultados'!$L$8:$L$705,0),3)=0,"",INDEX('Consolidado Resultados'!$A$8:$L$705,MATCH('Desagregacion compartida'!$M47,'Consolidado Resultados'!$L$8:$L$705,0),4))</f>
        <v/>
      </c>
      <c r="E47" s="4" t="str">
        <f>IF(INDEX('Consolidado Resultados'!$A$8:$L$705,MATCH('Desagregacion compartida'!$M47,'Consolidado Resultados'!$L$8:$L$705,0),3)=0,"",INDEX('Consolidado Resultados'!$A$8:$L$705,MATCH('Desagregacion compartida'!$M47,'Consolidado Resultados'!$L$8:$L$705,0),5))</f>
        <v/>
      </c>
      <c r="F47" s="4" t="str">
        <f>IF(INDEX('Consolidado Resultados'!$A$8:$L$705,MATCH('Desagregacion compartida'!$M47,'Consolidado Resultados'!$L$8:$L$705,0),3)=0,"",INDEX('Consolidado Resultados'!$A$8:$L$705,MATCH('Desagregacion compartida'!$M47,'Consolidado Resultados'!$L$8:$L$705,0),6))</f>
        <v/>
      </c>
      <c r="G47" s="4" t="str">
        <f>IF(INDEX('Consolidado Resultados'!$A$8:$L$705,MATCH('Desagregacion compartida'!$M47,'Consolidado Resultados'!$L$8:$L$705,0),3)=0,"",INDEX('Consolidado Resultados'!$A$8:$L$705,MATCH('Desagregacion compartida'!$M47,'Consolidado Resultados'!$L$8:$L$705,0),7))</f>
        <v/>
      </c>
      <c r="H47" s="4" t="str">
        <f>IF(INDEX('Consolidado Resultados'!$A$8:$L$705,MATCH('Desagregacion compartida'!$M47,'Consolidado Resultados'!$L$8:$L$705,0),3)=0,"",INDEX('Consolidado Resultados'!$A$8:$L$705,MATCH('Desagregacion compartida'!$M47,'Consolidado Resultados'!$L$8:$L$705,0),8))</f>
        <v/>
      </c>
      <c r="I47" s="41" t="str">
        <f>IF(INDEX('Consolidado Resultados'!$A$8:$L$705,MATCH('Desagregacion compartida'!$M47,'Consolidado Resultados'!$L$8:$L$705,0),3)=0,"",INDEX('Consolidado Resultados'!$A$8:$L$705,MATCH('Desagregacion compartida'!$M47,'Consolidado Resultados'!$L$8:$L$705,0),9))</f>
        <v/>
      </c>
      <c r="J47" s="41" t="str">
        <f>IF(INDEX('Consolidado Resultados'!$A$8:$L$705,MATCH('Desagregacion compartida'!$M47,'Consolidado Resultados'!$L$8:$L$705,0),3)=0,"",INDEX('Consolidado Resultados'!$A$8:$L$705,MATCH('Desagregacion compartida'!$M47,'Consolidado Resultados'!$L$8:$L$705,0),10))</f>
        <v/>
      </c>
      <c r="K47" s="89" t="str">
        <f>+IFERROR(INDEX('Ofertas insignia'!$B$14:$Y$50,MATCH('Desagregacion compartida'!$B47,'Ofertas insignia'!$B$14:$B$50,0),MATCH('Desagregacion compartida'!$K$16,'Ofertas insignia'!$B$13:$Y$13,0)),"")</f>
        <v/>
      </c>
      <c r="L47" s="89" t="str">
        <f>+IFERROR(INDEX('Ofertas insignia'!$B$14:$Y$50,MATCH('Desagregacion compartida'!$B47,'Ofertas insignia'!$B$14:$B$50,0),MATCH('Desagregacion compartida'!$L$16,'Ofertas insignia'!$B$13:$Y$13,0)),"")</f>
        <v/>
      </c>
      <c r="M47" s="71" t="str">
        <f t="shared" si="0"/>
        <v>Desagregación compartida del bucle local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Resultados'!$A$8:$L$705,MATCH('Desagregacion compartida'!$M48,'Consolidado Resultados'!$L$8:$L$705,0),3)=0,"",INDEX('Consolidado Resultados'!$A$8:$L$705,MATCH('Desagregacion compartida'!$M48,'Consolidado Resultados'!$L$8:$L$705,0),3))</f>
        <v/>
      </c>
      <c r="D48" s="4" t="str">
        <f>IF(INDEX('Consolidado Resultados'!$A$8:$L$705,MATCH('Desagregacion compartida'!$M48,'Consolidado Resultados'!$L$8:$L$705,0),3)=0,"",INDEX('Consolidado Resultados'!$A$8:$L$705,MATCH('Desagregacion compartida'!$M48,'Consolidado Resultados'!$L$8:$L$705,0),4))</f>
        <v/>
      </c>
      <c r="E48" s="4" t="str">
        <f>IF(INDEX('Consolidado Resultados'!$A$8:$L$705,MATCH('Desagregacion compartida'!$M48,'Consolidado Resultados'!$L$8:$L$705,0),3)=0,"",INDEX('Consolidado Resultados'!$A$8:$L$705,MATCH('Desagregacion compartida'!$M48,'Consolidado Resultados'!$L$8:$L$705,0),5))</f>
        <v/>
      </c>
      <c r="F48" s="4" t="str">
        <f>IF(INDEX('Consolidado Resultados'!$A$8:$L$705,MATCH('Desagregacion compartida'!$M48,'Consolidado Resultados'!$L$8:$L$705,0),3)=0,"",INDEX('Consolidado Resultados'!$A$8:$L$705,MATCH('Desagregacion compartida'!$M48,'Consolidado Resultados'!$L$8:$L$705,0),6))</f>
        <v/>
      </c>
      <c r="G48" s="4" t="str">
        <f>IF(INDEX('Consolidado Resultados'!$A$8:$L$705,MATCH('Desagregacion compartida'!$M48,'Consolidado Resultados'!$L$8:$L$705,0),3)=0,"",INDEX('Consolidado Resultados'!$A$8:$L$705,MATCH('Desagregacion compartida'!$M48,'Consolidado Resultados'!$L$8:$L$705,0),7))</f>
        <v/>
      </c>
      <c r="H48" s="4" t="str">
        <f>IF(INDEX('Consolidado Resultados'!$A$8:$L$705,MATCH('Desagregacion compartida'!$M48,'Consolidado Resultados'!$L$8:$L$705,0),3)=0,"",INDEX('Consolidado Resultados'!$A$8:$L$705,MATCH('Desagregacion compartida'!$M48,'Consolidado Resultados'!$L$8:$L$705,0),8))</f>
        <v/>
      </c>
      <c r="I48" s="41" t="str">
        <f>IF(INDEX('Consolidado Resultados'!$A$8:$L$705,MATCH('Desagregacion compartida'!$M48,'Consolidado Resultados'!$L$8:$L$705,0),3)=0,"",INDEX('Consolidado Resultados'!$A$8:$L$705,MATCH('Desagregacion compartida'!$M48,'Consolidado Resultados'!$L$8:$L$705,0),9))</f>
        <v/>
      </c>
      <c r="J48" s="41" t="str">
        <f>IF(INDEX('Consolidado Resultados'!$A$8:$L$705,MATCH('Desagregacion compartida'!$M48,'Consolidado Resultados'!$L$8:$L$705,0),3)=0,"",INDEX('Consolidado Resultados'!$A$8:$L$705,MATCH('Desagregacion compartida'!$M48,'Consolidado Resultados'!$L$8:$L$705,0),10))</f>
        <v/>
      </c>
      <c r="K48" s="89" t="str">
        <f>+IFERROR(INDEX('Ofertas insignia'!$B$14:$Y$50,MATCH('Desagregacion compartida'!$B48,'Ofertas insignia'!$B$14:$B$50,0),MATCH('Desagregacion compartida'!$K$16,'Ofertas insignia'!$B$13:$Y$13,0)),"")</f>
        <v/>
      </c>
      <c r="L48" s="89" t="str">
        <f>+IFERROR(INDEX('Ofertas insignia'!$B$14:$Y$50,MATCH('Desagregacion compartida'!$B48,'Ofertas insignia'!$B$14:$B$50,0),MATCH('Desagregacion compartida'!$L$16,'Ofertas insignia'!$B$13:$Y$13,0)),"")</f>
        <v/>
      </c>
      <c r="M48" s="71" t="str">
        <f t="shared" si="0"/>
        <v>Desagregación compartida del bucle local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Resultados'!$A$8:$L$705,MATCH('Desagregacion compartida'!$M49,'Consolidado Resultados'!$L$8:$L$705,0),3)=0,"",INDEX('Consolidado Resultados'!$A$8:$L$705,MATCH('Desagregacion compartida'!$M49,'Consolidado Resultados'!$L$8:$L$705,0),3))</f>
        <v/>
      </c>
      <c r="D49" s="4" t="str">
        <f>IF(INDEX('Consolidado Resultados'!$A$8:$L$705,MATCH('Desagregacion compartida'!$M49,'Consolidado Resultados'!$L$8:$L$705,0),3)=0,"",INDEX('Consolidado Resultados'!$A$8:$L$705,MATCH('Desagregacion compartida'!$M49,'Consolidado Resultados'!$L$8:$L$705,0),4))</f>
        <v/>
      </c>
      <c r="E49" s="4" t="str">
        <f>IF(INDEX('Consolidado Resultados'!$A$8:$L$705,MATCH('Desagregacion compartida'!$M49,'Consolidado Resultados'!$L$8:$L$705,0),3)=0,"",INDEX('Consolidado Resultados'!$A$8:$L$705,MATCH('Desagregacion compartida'!$M49,'Consolidado Resultados'!$L$8:$L$705,0),5))</f>
        <v/>
      </c>
      <c r="F49" s="4" t="str">
        <f>IF(INDEX('Consolidado Resultados'!$A$8:$L$705,MATCH('Desagregacion compartida'!$M49,'Consolidado Resultados'!$L$8:$L$705,0),3)=0,"",INDEX('Consolidado Resultados'!$A$8:$L$705,MATCH('Desagregacion compartida'!$M49,'Consolidado Resultados'!$L$8:$L$705,0),6))</f>
        <v/>
      </c>
      <c r="G49" s="4" t="str">
        <f>IF(INDEX('Consolidado Resultados'!$A$8:$L$705,MATCH('Desagregacion compartida'!$M49,'Consolidado Resultados'!$L$8:$L$705,0),3)=0,"",INDEX('Consolidado Resultados'!$A$8:$L$705,MATCH('Desagregacion compartida'!$M49,'Consolidado Resultados'!$L$8:$L$705,0),7))</f>
        <v/>
      </c>
      <c r="H49" s="4" t="str">
        <f>IF(INDEX('Consolidado Resultados'!$A$8:$L$705,MATCH('Desagregacion compartida'!$M49,'Consolidado Resultados'!$L$8:$L$705,0),3)=0,"",INDEX('Consolidado Resultados'!$A$8:$L$705,MATCH('Desagregacion compartida'!$M49,'Consolidado Resultados'!$L$8:$L$705,0),8))</f>
        <v/>
      </c>
      <c r="I49" s="41" t="str">
        <f>IF(INDEX('Consolidado Resultados'!$A$8:$L$705,MATCH('Desagregacion compartida'!$M49,'Consolidado Resultados'!$L$8:$L$705,0),3)=0,"",INDEX('Consolidado Resultados'!$A$8:$L$705,MATCH('Desagregacion compartida'!$M49,'Consolidado Resultados'!$L$8:$L$705,0),9))</f>
        <v/>
      </c>
      <c r="J49" s="41" t="str">
        <f>IF(INDEX('Consolidado Resultados'!$A$8:$L$705,MATCH('Desagregacion compartida'!$M49,'Consolidado Resultados'!$L$8:$L$705,0),3)=0,"",INDEX('Consolidado Resultados'!$A$8:$L$705,MATCH('Desagregacion compartida'!$M49,'Consolidado Resultados'!$L$8:$L$705,0),10))</f>
        <v/>
      </c>
      <c r="K49" s="89" t="str">
        <f>+IFERROR(INDEX('Ofertas insignia'!$B$14:$Y$50,MATCH('Desagregacion compartida'!$B49,'Ofertas insignia'!$B$14:$B$50,0),MATCH('Desagregacion compartida'!$K$16,'Ofertas insignia'!$B$13:$Y$13,0)),"")</f>
        <v/>
      </c>
      <c r="L49" s="89" t="str">
        <f>+IFERROR(INDEX('Ofertas insignia'!$B$14:$Y$50,MATCH('Desagregacion compartida'!$B49,'Ofertas insignia'!$B$14:$B$50,0),MATCH('Desagregacion compartida'!$L$16,'Ofertas insignia'!$B$13:$Y$13,0)),"")</f>
        <v/>
      </c>
      <c r="M49" s="71" t="str">
        <f t="shared" si="0"/>
        <v>Desagregación compartida del bucle local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Resultados'!$A$8:$L$705,MATCH('Desagregacion compartida'!$M50,'Consolidado Resultados'!$L$8:$L$705,0),3)=0,"",INDEX('Consolidado Resultados'!$A$8:$L$705,MATCH('Desagregacion compartida'!$M50,'Consolidado Resultados'!$L$8:$L$705,0),3))</f>
        <v/>
      </c>
      <c r="D50" s="4" t="str">
        <f>IF(INDEX('Consolidado Resultados'!$A$8:$L$705,MATCH('Desagregacion compartida'!$M50,'Consolidado Resultados'!$L$8:$L$705,0),3)=0,"",INDEX('Consolidado Resultados'!$A$8:$L$705,MATCH('Desagregacion compartida'!$M50,'Consolidado Resultados'!$L$8:$L$705,0),4))</f>
        <v/>
      </c>
      <c r="E50" s="4" t="str">
        <f>IF(INDEX('Consolidado Resultados'!$A$8:$L$705,MATCH('Desagregacion compartida'!$M50,'Consolidado Resultados'!$L$8:$L$705,0),3)=0,"",INDEX('Consolidado Resultados'!$A$8:$L$705,MATCH('Desagregacion compartida'!$M50,'Consolidado Resultados'!$L$8:$L$705,0),5))</f>
        <v/>
      </c>
      <c r="F50" s="4" t="str">
        <f>IF(INDEX('Consolidado Resultados'!$A$8:$L$705,MATCH('Desagregacion compartida'!$M50,'Consolidado Resultados'!$L$8:$L$705,0),3)=0,"",INDEX('Consolidado Resultados'!$A$8:$L$705,MATCH('Desagregacion compartida'!$M50,'Consolidado Resultados'!$L$8:$L$705,0),6))</f>
        <v/>
      </c>
      <c r="G50" s="4" t="str">
        <f>IF(INDEX('Consolidado Resultados'!$A$8:$L$705,MATCH('Desagregacion compartida'!$M50,'Consolidado Resultados'!$L$8:$L$705,0),3)=0,"",INDEX('Consolidado Resultados'!$A$8:$L$705,MATCH('Desagregacion compartida'!$M50,'Consolidado Resultados'!$L$8:$L$705,0),7))</f>
        <v/>
      </c>
      <c r="H50" s="4" t="str">
        <f>IF(INDEX('Consolidado Resultados'!$A$8:$L$705,MATCH('Desagregacion compartida'!$M50,'Consolidado Resultados'!$L$8:$L$705,0),3)=0,"",INDEX('Consolidado Resultados'!$A$8:$L$705,MATCH('Desagregacion compartida'!$M50,'Consolidado Resultados'!$L$8:$L$705,0),8))</f>
        <v/>
      </c>
      <c r="I50" s="41" t="str">
        <f>IF(INDEX('Consolidado Resultados'!$A$8:$L$705,MATCH('Desagregacion compartida'!$M50,'Consolidado Resultados'!$L$8:$L$705,0),3)=0,"",INDEX('Consolidado Resultados'!$A$8:$L$705,MATCH('Desagregacion compartida'!$M50,'Consolidado Resultados'!$L$8:$L$705,0),9))</f>
        <v/>
      </c>
      <c r="J50" s="41" t="str">
        <f>IF(INDEX('Consolidado Resultados'!$A$8:$L$705,MATCH('Desagregacion compartida'!$M50,'Consolidado Resultados'!$L$8:$L$705,0),3)=0,"",INDEX('Consolidado Resultados'!$A$8:$L$705,MATCH('Desagregacion compartida'!$M50,'Consolidado Resultados'!$L$8:$L$705,0),10))</f>
        <v/>
      </c>
      <c r="K50" s="89" t="str">
        <f>+IFERROR(INDEX('Ofertas insignia'!$B$14:$Y$50,MATCH('Desagregacion compartida'!$B50,'Ofertas insignia'!$B$14:$B$50,0),MATCH('Desagregacion compartida'!$K$16,'Ofertas insignia'!$B$13:$Y$13,0)),"")</f>
        <v/>
      </c>
      <c r="L50" s="89" t="str">
        <f>+IFERROR(INDEX('Ofertas insignia'!$B$14:$Y$50,MATCH('Desagregacion compartida'!$B50,'Ofertas insignia'!$B$14:$B$50,0),MATCH('Desagregacion compartida'!$L$16,'Ofertas insignia'!$B$13:$Y$13,0)),"")</f>
        <v/>
      </c>
      <c r="M50" s="71" t="str">
        <f t="shared" si="0"/>
        <v>Desagregación compartida del bucle local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Resultados'!$A$8:$L$705,MATCH('Desagregacion compartida'!$M51,'Consolidado Resultados'!$L$8:$L$705,0),3)=0,"",INDEX('Consolidado Resultados'!$A$8:$L$705,MATCH('Desagregacion compartida'!$M51,'Consolidado Resultados'!$L$8:$L$705,0),3))</f>
        <v/>
      </c>
      <c r="D51" s="4" t="str">
        <f>IF(INDEX('Consolidado Resultados'!$A$8:$L$705,MATCH('Desagregacion compartida'!$M51,'Consolidado Resultados'!$L$8:$L$705,0),3)=0,"",INDEX('Consolidado Resultados'!$A$8:$L$705,MATCH('Desagregacion compartida'!$M51,'Consolidado Resultados'!$L$8:$L$705,0),4))</f>
        <v/>
      </c>
      <c r="E51" s="4" t="str">
        <f>IF(INDEX('Consolidado Resultados'!$A$8:$L$705,MATCH('Desagregacion compartida'!$M51,'Consolidado Resultados'!$L$8:$L$705,0),3)=0,"",INDEX('Consolidado Resultados'!$A$8:$L$705,MATCH('Desagregacion compartida'!$M51,'Consolidado Resultados'!$L$8:$L$705,0),5))</f>
        <v/>
      </c>
      <c r="F51" s="4" t="str">
        <f>IF(INDEX('Consolidado Resultados'!$A$8:$L$705,MATCH('Desagregacion compartida'!$M51,'Consolidado Resultados'!$L$8:$L$705,0),3)=0,"",INDEX('Consolidado Resultados'!$A$8:$L$705,MATCH('Desagregacion compartida'!$M51,'Consolidado Resultados'!$L$8:$L$705,0),6))</f>
        <v/>
      </c>
      <c r="G51" s="4" t="str">
        <f>IF(INDEX('Consolidado Resultados'!$A$8:$L$705,MATCH('Desagregacion compartida'!$M51,'Consolidado Resultados'!$L$8:$L$705,0),3)=0,"",INDEX('Consolidado Resultados'!$A$8:$L$705,MATCH('Desagregacion compartida'!$M51,'Consolidado Resultados'!$L$8:$L$705,0),7))</f>
        <v/>
      </c>
      <c r="H51" s="4" t="str">
        <f>IF(INDEX('Consolidado Resultados'!$A$8:$L$705,MATCH('Desagregacion compartida'!$M51,'Consolidado Resultados'!$L$8:$L$705,0),3)=0,"",INDEX('Consolidado Resultados'!$A$8:$L$705,MATCH('Desagregacion compartida'!$M51,'Consolidado Resultados'!$L$8:$L$705,0),8))</f>
        <v/>
      </c>
      <c r="I51" s="41" t="str">
        <f>IF(INDEX('Consolidado Resultados'!$A$8:$L$705,MATCH('Desagregacion compartida'!$M51,'Consolidado Resultados'!$L$8:$L$705,0),3)=0,"",INDEX('Consolidado Resultados'!$A$8:$L$705,MATCH('Desagregacion compartida'!$M51,'Consolidado Resultados'!$L$8:$L$705,0),9))</f>
        <v/>
      </c>
      <c r="J51" s="41" t="str">
        <f>IF(INDEX('Consolidado Resultados'!$A$8:$L$705,MATCH('Desagregacion compartida'!$M51,'Consolidado Resultados'!$L$8:$L$705,0),3)=0,"",INDEX('Consolidado Resultados'!$A$8:$L$705,MATCH('Desagregacion compartida'!$M51,'Consolidado Resultados'!$L$8:$L$705,0),10))</f>
        <v/>
      </c>
      <c r="K51" s="89" t="str">
        <f>+IFERROR(INDEX('Ofertas insignia'!$B$14:$Y$50,MATCH('Desagregacion compartida'!$B51,'Ofertas insignia'!$B$14:$B$50,0),MATCH('Desagregacion compartida'!$K$16,'Ofertas insignia'!$B$13:$Y$13,0)),"")</f>
        <v/>
      </c>
      <c r="L51" s="89" t="str">
        <f>+IFERROR(INDEX('Ofertas insignia'!$B$14:$Y$50,MATCH('Desagregacion compartida'!$B51,'Ofertas insignia'!$B$14:$B$50,0),MATCH('Desagregacion compartida'!$L$16,'Ofertas insignia'!$B$13:$Y$13,0)),"")</f>
        <v/>
      </c>
      <c r="M51" s="71" t="str">
        <f t="shared" si="0"/>
        <v>Desagregación compartida del bucle local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Resultados'!$A$8:$L$705,MATCH('Desagregacion compartida'!$M52,'Consolidado Resultados'!$L$8:$L$705,0),3)=0,"",INDEX('Consolidado Resultados'!$A$8:$L$705,MATCH('Desagregacion compartida'!$M52,'Consolidado Resultados'!$L$8:$L$705,0),3))</f>
        <v/>
      </c>
      <c r="D52" s="4" t="str">
        <f>IF(INDEX('Consolidado Resultados'!$A$8:$L$705,MATCH('Desagregacion compartida'!$M52,'Consolidado Resultados'!$L$8:$L$705,0),3)=0,"",INDEX('Consolidado Resultados'!$A$8:$L$705,MATCH('Desagregacion compartida'!$M52,'Consolidado Resultados'!$L$8:$L$705,0),4))</f>
        <v/>
      </c>
      <c r="E52" s="4" t="str">
        <f>IF(INDEX('Consolidado Resultados'!$A$8:$L$705,MATCH('Desagregacion compartida'!$M52,'Consolidado Resultados'!$L$8:$L$705,0),3)=0,"",INDEX('Consolidado Resultados'!$A$8:$L$705,MATCH('Desagregacion compartida'!$M52,'Consolidado Resultados'!$L$8:$L$705,0),5))</f>
        <v/>
      </c>
      <c r="F52" s="4" t="str">
        <f>IF(INDEX('Consolidado Resultados'!$A$8:$L$705,MATCH('Desagregacion compartida'!$M52,'Consolidado Resultados'!$L$8:$L$705,0),3)=0,"",INDEX('Consolidado Resultados'!$A$8:$L$705,MATCH('Desagregacion compartida'!$M52,'Consolidado Resultados'!$L$8:$L$705,0),6))</f>
        <v/>
      </c>
      <c r="G52" s="4" t="str">
        <f>IF(INDEX('Consolidado Resultados'!$A$8:$L$705,MATCH('Desagregacion compartida'!$M52,'Consolidado Resultados'!$L$8:$L$705,0),3)=0,"",INDEX('Consolidado Resultados'!$A$8:$L$705,MATCH('Desagregacion compartida'!$M52,'Consolidado Resultados'!$L$8:$L$705,0),7))</f>
        <v/>
      </c>
      <c r="H52" s="4" t="str">
        <f>IF(INDEX('Consolidado Resultados'!$A$8:$L$705,MATCH('Desagregacion compartida'!$M52,'Consolidado Resultados'!$L$8:$L$705,0),3)=0,"",INDEX('Consolidado Resultados'!$A$8:$L$705,MATCH('Desagregacion compartida'!$M52,'Consolidado Resultados'!$L$8:$L$705,0),8))</f>
        <v/>
      </c>
      <c r="I52" s="41" t="str">
        <f>IF(INDEX('Consolidado Resultados'!$A$8:$L$705,MATCH('Desagregacion compartida'!$M52,'Consolidado Resultados'!$L$8:$L$705,0),3)=0,"",INDEX('Consolidado Resultados'!$A$8:$L$705,MATCH('Desagregacion compartida'!$M52,'Consolidado Resultados'!$L$8:$L$705,0),9))</f>
        <v/>
      </c>
      <c r="J52" s="41" t="str">
        <f>IF(INDEX('Consolidado Resultados'!$A$8:$L$705,MATCH('Desagregacion compartida'!$M52,'Consolidado Resultados'!$L$8:$L$705,0),3)=0,"",INDEX('Consolidado Resultados'!$A$8:$L$705,MATCH('Desagregacion compartida'!$M52,'Consolidado Resultados'!$L$8:$L$705,0),10))</f>
        <v/>
      </c>
      <c r="K52" s="89" t="str">
        <f>+IFERROR(INDEX('Ofertas insignia'!$B$14:$Y$50,MATCH('Desagregacion compartida'!$B52,'Ofertas insignia'!$B$14:$B$50,0),MATCH('Desagregacion compartida'!$K$16,'Ofertas insignia'!$B$13:$Y$13,0)),"")</f>
        <v/>
      </c>
      <c r="L52" s="89" t="str">
        <f>+IFERROR(INDEX('Ofertas insignia'!$B$14:$Y$50,MATCH('Desagregacion compartida'!$B52,'Ofertas insignia'!$B$14:$B$50,0),MATCH('Desagregacion compartida'!$L$16,'Ofertas insignia'!$B$13:$Y$13,0)),"")</f>
        <v/>
      </c>
      <c r="M52" s="71" t="str">
        <f t="shared" si="0"/>
        <v>Desagregación compartida del bucle local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Resultados'!$A$8:$L$705,MATCH('Desagregacion compartida'!$M53,'Consolidado Resultados'!$L$8:$L$705,0),3)=0,"",INDEX('Consolidado Resultados'!$A$8:$L$705,MATCH('Desagregacion compartida'!$M53,'Consolidado Resultados'!$L$8:$L$705,0),3))</f>
        <v/>
      </c>
      <c r="D53" s="4" t="str">
        <f>IF(INDEX('Consolidado Resultados'!$A$8:$L$705,MATCH('Desagregacion compartida'!$M53,'Consolidado Resultados'!$L$8:$L$705,0),3)=0,"",INDEX('Consolidado Resultados'!$A$8:$L$705,MATCH('Desagregacion compartida'!$M53,'Consolidado Resultados'!$L$8:$L$705,0),4))</f>
        <v/>
      </c>
      <c r="E53" s="4" t="str">
        <f>IF(INDEX('Consolidado Resultados'!$A$8:$L$705,MATCH('Desagregacion compartida'!$M53,'Consolidado Resultados'!$L$8:$L$705,0),3)=0,"",INDEX('Consolidado Resultados'!$A$8:$L$705,MATCH('Desagregacion compartida'!$M53,'Consolidado Resultados'!$L$8:$L$705,0),5))</f>
        <v/>
      </c>
      <c r="F53" s="4" t="str">
        <f>IF(INDEX('Consolidado Resultados'!$A$8:$L$705,MATCH('Desagregacion compartida'!$M53,'Consolidado Resultados'!$L$8:$L$705,0),3)=0,"",INDEX('Consolidado Resultados'!$A$8:$L$705,MATCH('Desagregacion compartida'!$M53,'Consolidado Resultados'!$L$8:$L$705,0),6))</f>
        <v/>
      </c>
      <c r="G53" s="4" t="str">
        <f>IF(INDEX('Consolidado Resultados'!$A$8:$L$705,MATCH('Desagregacion compartida'!$M53,'Consolidado Resultados'!$L$8:$L$705,0),3)=0,"",INDEX('Consolidado Resultados'!$A$8:$L$705,MATCH('Desagregacion compartida'!$M53,'Consolidado Resultados'!$L$8:$L$705,0),7))</f>
        <v/>
      </c>
      <c r="H53" s="4" t="str">
        <f>IF(INDEX('Consolidado Resultados'!$A$8:$L$705,MATCH('Desagregacion compartida'!$M53,'Consolidado Resultados'!$L$8:$L$705,0),3)=0,"",INDEX('Consolidado Resultados'!$A$8:$L$705,MATCH('Desagregacion compartida'!$M53,'Consolidado Resultados'!$L$8:$L$705,0),8))</f>
        <v/>
      </c>
      <c r="I53" s="41" t="str">
        <f>IF(INDEX('Consolidado Resultados'!$A$8:$L$705,MATCH('Desagregacion compartida'!$M53,'Consolidado Resultados'!$L$8:$L$705,0),3)=0,"",INDEX('Consolidado Resultados'!$A$8:$L$705,MATCH('Desagregacion compartida'!$M53,'Consolidado Resultados'!$L$8:$L$705,0),9))</f>
        <v/>
      </c>
      <c r="J53" s="41" t="str">
        <f>IF(INDEX('Consolidado Resultados'!$A$8:$L$705,MATCH('Desagregacion compartida'!$M53,'Consolidado Resultados'!$L$8:$L$705,0),3)=0,"",INDEX('Consolidado Resultados'!$A$8:$L$705,MATCH('Desagregacion compartida'!$M53,'Consolidado Resultados'!$L$8:$L$705,0),10))</f>
        <v/>
      </c>
      <c r="K53" s="89" t="str">
        <f>+IFERROR(INDEX('Ofertas insignia'!$B$14:$Y$50,MATCH('Desagregacion compartida'!$B53,'Ofertas insignia'!$B$14:$B$50,0),MATCH('Desagregacion compartida'!$K$16,'Ofertas insignia'!$B$13:$Y$13,0)),"")</f>
        <v/>
      </c>
      <c r="L53" s="89" t="str">
        <f>+IFERROR(INDEX('Ofertas insignia'!$B$14:$Y$50,MATCH('Desagregacion compartida'!$B53,'Ofertas insignia'!$B$14:$B$50,0),MATCH('Desagregacion compartida'!$L$16,'Ofertas insignia'!$B$13:$Y$13,0)),"")</f>
        <v/>
      </c>
      <c r="M53" s="71" t="str">
        <f t="shared" si="0"/>
        <v>Desagregación compartida del bucle local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Resultados'!$A$8:$L$705,MATCH('Desagregacion compartida'!$M54,'Consolidado Resultados'!$L$8:$L$705,0),3)=0,"",INDEX('Consolidado Resultados'!$A$8:$L$705,MATCH('Desagregacion compartida'!$M54,'Consolidado Resultados'!$L$8:$L$705,0),3))</f>
        <v/>
      </c>
      <c r="D54" s="4" t="str">
        <f>IF(INDEX('Consolidado Resultados'!$A$8:$L$705,MATCH('Desagregacion compartida'!$M54,'Consolidado Resultados'!$L$8:$L$705,0),3)=0,"",INDEX('Consolidado Resultados'!$A$8:$L$705,MATCH('Desagregacion compartida'!$M54,'Consolidado Resultados'!$L$8:$L$705,0),4))</f>
        <v/>
      </c>
      <c r="E54" s="4" t="str">
        <f>IF(INDEX('Consolidado Resultados'!$A$8:$L$705,MATCH('Desagregacion compartida'!$M54,'Consolidado Resultados'!$L$8:$L$705,0),3)=0,"",INDEX('Consolidado Resultados'!$A$8:$L$705,MATCH('Desagregacion compartida'!$M54,'Consolidado Resultados'!$L$8:$L$705,0),5))</f>
        <v/>
      </c>
      <c r="F54" s="4" t="str">
        <f>IF(INDEX('Consolidado Resultados'!$A$8:$L$705,MATCH('Desagregacion compartida'!$M54,'Consolidado Resultados'!$L$8:$L$705,0),3)=0,"",INDEX('Consolidado Resultados'!$A$8:$L$705,MATCH('Desagregacion compartida'!$M54,'Consolidado Resultados'!$L$8:$L$705,0),6))</f>
        <v/>
      </c>
      <c r="G54" s="4" t="str">
        <f>IF(INDEX('Consolidado Resultados'!$A$8:$L$705,MATCH('Desagregacion compartida'!$M54,'Consolidado Resultados'!$L$8:$L$705,0),3)=0,"",INDEX('Consolidado Resultados'!$A$8:$L$705,MATCH('Desagregacion compartida'!$M54,'Consolidado Resultados'!$L$8:$L$705,0),7))</f>
        <v/>
      </c>
      <c r="H54" s="4" t="str">
        <f>IF(INDEX('Consolidado Resultados'!$A$8:$L$705,MATCH('Desagregacion compartida'!$M54,'Consolidado Resultados'!$L$8:$L$705,0),3)=0,"",INDEX('Consolidado Resultados'!$A$8:$L$705,MATCH('Desagregacion compartida'!$M54,'Consolidado Resultados'!$L$8:$L$705,0),8))</f>
        <v/>
      </c>
      <c r="I54" s="41" t="str">
        <f>IF(INDEX('Consolidado Resultados'!$A$8:$L$705,MATCH('Desagregacion compartida'!$M54,'Consolidado Resultados'!$L$8:$L$705,0),3)=0,"",INDEX('Consolidado Resultados'!$A$8:$L$705,MATCH('Desagregacion compartida'!$M54,'Consolidado Resultados'!$L$8:$L$705,0),9))</f>
        <v/>
      </c>
      <c r="J54" s="41" t="str">
        <f>IF(INDEX('Consolidado Resultados'!$A$8:$L$705,MATCH('Desagregacion compartida'!$M54,'Consolidado Resultados'!$L$8:$L$705,0),3)=0,"",INDEX('Consolidado Resultados'!$A$8:$L$705,MATCH('Desagregacion compartida'!$M54,'Consolidado Resultados'!$L$8:$L$705,0),10))</f>
        <v/>
      </c>
      <c r="K54" s="89" t="str">
        <f>+IFERROR(INDEX('Ofertas insignia'!$B$14:$Y$50,MATCH('Desagregacion compartida'!$B54,'Ofertas insignia'!$B$14:$B$50,0),MATCH('Desagregacion compartida'!$K$16,'Ofertas insignia'!$B$13:$Y$13,0)),"")</f>
        <v/>
      </c>
      <c r="L54" s="89" t="str">
        <f>+IFERROR(INDEX('Ofertas insignia'!$B$14:$Y$50,MATCH('Desagregacion compartida'!$B54,'Ofertas insignia'!$B$14:$B$50,0),MATCH('Desagregacion compartida'!$L$16,'Ofertas insignia'!$B$13:$Y$13,0)),"")</f>
        <v/>
      </c>
      <c r="M54" s="71" t="str">
        <f t="shared" si="0"/>
        <v>Desagregación compartida del bucle local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Resultados'!$A$8:$L$705,MATCH('Desagregacion compartida'!$M55,'Consolidado Resultados'!$L$8:$L$705,0),3)=0,"",INDEX('Consolidado Resultados'!$A$8:$L$705,MATCH('Desagregacion compartida'!$M55,'Consolidado Resultados'!$L$8:$L$705,0),3))</f>
        <v/>
      </c>
      <c r="D55" s="4" t="str">
        <f>IF(INDEX('Consolidado Resultados'!$A$8:$L$705,MATCH('Desagregacion compartida'!$M55,'Consolidado Resultados'!$L$8:$L$705,0),3)=0,"",INDEX('Consolidado Resultados'!$A$8:$L$705,MATCH('Desagregacion compartida'!$M55,'Consolidado Resultados'!$L$8:$L$705,0),4))</f>
        <v/>
      </c>
      <c r="E55" s="4" t="str">
        <f>IF(INDEX('Consolidado Resultados'!$A$8:$L$705,MATCH('Desagregacion compartida'!$M55,'Consolidado Resultados'!$L$8:$L$705,0),3)=0,"",INDEX('Consolidado Resultados'!$A$8:$L$705,MATCH('Desagregacion compartida'!$M55,'Consolidado Resultados'!$L$8:$L$705,0),5))</f>
        <v/>
      </c>
      <c r="F55" s="4" t="str">
        <f>IF(INDEX('Consolidado Resultados'!$A$8:$L$705,MATCH('Desagregacion compartida'!$M55,'Consolidado Resultados'!$L$8:$L$705,0),3)=0,"",INDEX('Consolidado Resultados'!$A$8:$L$705,MATCH('Desagregacion compartida'!$M55,'Consolidado Resultados'!$L$8:$L$705,0),6))</f>
        <v/>
      </c>
      <c r="G55" s="4" t="str">
        <f>IF(INDEX('Consolidado Resultados'!$A$8:$L$705,MATCH('Desagregacion compartida'!$M55,'Consolidado Resultados'!$L$8:$L$705,0),3)=0,"",INDEX('Consolidado Resultados'!$A$8:$L$705,MATCH('Desagregacion compartida'!$M55,'Consolidado Resultados'!$L$8:$L$705,0),7))</f>
        <v/>
      </c>
      <c r="H55" s="4" t="str">
        <f>IF(INDEX('Consolidado Resultados'!$A$8:$L$705,MATCH('Desagregacion compartida'!$M55,'Consolidado Resultados'!$L$8:$L$705,0),3)=0,"",INDEX('Consolidado Resultados'!$A$8:$L$705,MATCH('Desagregacion compartida'!$M55,'Consolidado Resultados'!$L$8:$L$705,0),8))</f>
        <v/>
      </c>
      <c r="I55" s="41" t="str">
        <f>IF(INDEX('Consolidado Resultados'!$A$8:$L$705,MATCH('Desagregacion compartida'!$M55,'Consolidado Resultados'!$L$8:$L$705,0),3)=0,"",INDEX('Consolidado Resultados'!$A$8:$L$705,MATCH('Desagregacion compartida'!$M55,'Consolidado Resultados'!$L$8:$L$705,0),9))</f>
        <v/>
      </c>
      <c r="J55" s="41" t="str">
        <f>IF(INDEX('Consolidado Resultados'!$A$8:$L$705,MATCH('Desagregacion compartida'!$M55,'Consolidado Resultados'!$L$8:$L$705,0),3)=0,"",INDEX('Consolidado Resultados'!$A$8:$L$705,MATCH('Desagregacion compartida'!$M55,'Consolidado Resultados'!$L$8:$L$705,0),10))</f>
        <v/>
      </c>
      <c r="K55" s="89" t="str">
        <f>+IFERROR(INDEX('Ofertas insignia'!$B$14:$Y$50,MATCH('Desagregacion compartida'!$B55,'Ofertas insignia'!$B$14:$B$50,0),MATCH('Desagregacion compartida'!$K$16,'Ofertas insignia'!$B$13:$Y$13,0)),"")</f>
        <v/>
      </c>
      <c r="L55" s="89" t="str">
        <f>+IFERROR(INDEX('Ofertas insignia'!$B$14:$Y$50,MATCH('Desagregacion compartida'!$B55,'Ofertas insignia'!$B$14:$B$50,0),MATCH('Desagregacion compartida'!$L$16,'Ofertas insignia'!$B$13:$Y$13,0)),"")</f>
        <v/>
      </c>
      <c r="M55" s="71" t="str">
        <f t="shared" si="0"/>
        <v>Desagregación compartida del bucle local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Resultados'!$A$8:$L$705,MATCH('Desagregacion compartida'!$M56,'Consolidado Resultados'!$L$8:$L$705,0),3)=0,"",INDEX('Consolidado Resultados'!$A$8:$L$705,MATCH('Desagregacion compartida'!$M56,'Consolidado Resultados'!$L$8:$L$705,0),3))</f>
        <v/>
      </c>
      <c r="D56" s="4" t="str">
        <f>IF(INDEX('Consolidado Resultados'!$A$8:$L$705,MATCH('Desagregacion compartida'!$M56,'Consolidado Resultados'!$L$8:$L$705,0),3)=0,"",INDEX('Consolidado Resultados'!$A$8:$L$705,MATCH('Desagregacion compartida'!$M56,'Consolidado Resultados'!$L$8:$L$705,0),4))</f>
        <v/>
      </c>
      <c r="E56" s="4" t="str">
        <f>IF(INDEX('Consolidado Resultados'!$A$8:$L$705,MATCH('Desagregacion compartida'!$M56,'Consolidado Resultados'!$L$8:$L$705,0),3)=0,"",INDEX('Consolidado Resultados'!$A$8:$L$705,MATCH('Desagregacion compartida'!$M56,'Consolidado Resultados'!$L$8:$L$705,0),5))</f>
        <v/>
      </c>
      <c r="F56" s="4" t="str">
        <f>IF(INDEX('Consolidado Resultados'!$A$8:$L$705,MATCH('Desagregacion compartida'!$M56,'Consolidado Resultados'!$L$8:$L$705,0),3)=0,"",INDEX('Consolidado Resultados'!$A$8:$L$705,MATCH('Desagregacion compartida'!$M56,'Consolidado Resultados'!$L$8:$L$705,0),6))</f>
        <v/>
      </c>
      <c r="G56" s="4" t="str">
        <f>IF(INDEX('Consolidado Resultados'!$A$8:$L$705,MATCH('Desagregacion compartida'!$M56,'Consolidado Resultados'!$L$8:$L$705,0),3)=0,"",INDEX('Consolidado Resultados'!$A$8:$L$705,MATCH('Desagregacion compartida'!$M56,'Consolidado Resultados'!$L$8:$L$705,0),7))</f>
        <v/>
      </c>
      <c r="H56" s="4" t="str">
        <f>IF(INDEX('Consolidado Resultados'!$A$8:$L$705,MATCH('Desagregacion compartida'!$M56,'Consolidado Resultados'!$L$8:$L$705,0),3)=0,"",INDEX('Consolidado Resultados'!$A$8:$L$705,MATCH('Desagregacion compartida'!$M56,'Consolidado Resultados'!$L$8:$L$705,0),8))</f>
        <v/>
      </c>
      <c r="I56" s="41" t="str">
        <f>IF(INDEX('Consolidado Resultados'!$A$8:$L$705,MATCH('Desagregacion compartida'!$M56,'Consolidado Resultados'!$L$8:$L$705,0),3)=0,"",INDEX('Consolidado Resultados'!$A$8:$L$705,MATCH('Desagregacion compartida'!$M56,'Consolidado Resultados'!$L$8:$L$705,0),9))</f>
        <v/>
      </c>
      <c r="J56" s="41" t="str">
        <f>IF(INDEX('Consolidado Resultados'!$A$8:$L$705,MATCH('Desagregacion compartida'!$M56,'Consolidado Resultados'!$L$8:$L$705,0),3)=0,"",INDEX('Consolidado Resultados'!$A$8:$L$705,MATCH('Desagregacion compartida'!$M56,'Consolidado Resultados'!$L$8:$L$705,0),10))</f>
        <v/>
      </c>
      <c r="K56" s="89" t="str">
        <f>+IFERROR(INDEX('Ofertas insignia'!$B$14:$Y$50,MATCH('Desagregacion compartida'!$B56,'Ofertas insignia'!$B$14:$B$50,0),MATCH('Desagregacion compartida'!$K$16,'Ofertas insignia'!$B$13:$Y$13,0)),"")</f>
        <v/>
      </c>
      <c r="L56" s="89" t="str">
        <f>+IFERROR(INDEX('Ofertas insignia'!$B$14:$Y$50,MATCH('Desagregacion compartida'!$B56,'Ofertas insignia'!$B$14:$B$50,0),MATCH('Desagregacion compartida'!$L$16,'Ofertas insignia'!$B$13:$Y$13,0)),"")</f>
        <v/>
      </c>
      <c r="M56" s="71" t="str">
        <f t="shared" si="0"/>
        <v>Desagregación compartida del bucle local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Resultados'!$A$8:$L$705,MATCH('Desagregacion compartida'!$M57,'Consolidado Resultados'!$L$8:$L$705,0),3)=0,"",INDEX('Consolidado Resultados'!$A$8:$L$705,MATCH('Desagregacion compartida'!$M57,'Consolidado Resultados'!$L$8:$L$705,0),3))</f>
        <v/>
      </c>
      <c r="D57" s="4" t="str">
        <f>IF(INDEX('Consolidado Resultados'!$A$8:$L$705,MATCH('Desagregacion compartida'!$M57,'Consolidado Resultados'!$L$8:$L$705,0),3)=0,"",INDEX('Consolidado Resultados'!$A$8:$L$705,MATCH('Desagregacion compartida'!$M57,'Consolidado Resultados'!$L$8:$L$705,0),4))</f>
        <v/>
      </c>
      <c r="E57" s="4" t="str">
        <f>IF(INDEX('Consolidado Resultados'!$A$8:$L$705,MATCH('Desagregacion compartida'!$M57,'Consolidado Resultados'!$L$8:$L$705,0),3)=0,"",INDEX('Consolidado Resultados'!$A$8:$L$705,MATCH('Desagregacion compartida'!$M57,'Consolidado Resultados'!$L$8:$L$705,0),5))</f>
        <v/>
      </c>
      <c r="F57" s="4" t="str">
        <f>IF(INDEX('Consolidado Resultados'!$A$8:$L$705,MATCH('Desagregacion compartida'!$M57,'Consolidado Resultados'!$L$8:$L$705,0),3)=0,"",INDEX('Consolidado Resultados'!$A$8:$L$705,MATCH('Desagregacion compartida'!$M57,'Consolidado Resultados'!$L$8:$L$705,0),6))</f>
        <v/>
      </c>
      <c r="G57" s="4" t="str">
        <f>IF(INDEX('Consolidado Resultados'!$A$8:$L$705,MATCH('Desagregacion compartida'!$M57,'Consolidado Resultados'!$L$8:$L$705,0),3)=0,"",INDEX('Consolidado Resultados'!$A$8:$L$705,MATCH('Desagregacion compartida'!$M57,'Consolidado Resultados'!$L$8:$L$705,0),7))</f>
        <v/>
      </c>
      <c r="H57" s="4" t="str">
        <f>IF(INDEX('Consolidado Resultados'!$A$8:$L$705,MATCH('Desagregacion compartida'!$M57,'Consolidado Resultados'!$L$8:$L$705,0),3)=0,"",INDEX('Consolidado Resultados'!$A$8:$L$705,MATCH('Desagregacion compartida'!$M57,'Consolidado Resultados'!$L$8:$L$705,0),8))</f>
        <v/>
      </c>
      <c r="I57" s="41" t="str">
        <f>IF(INDEX('Consolidado Resultados'!$A$8:$L$705,MATCH('Desagregacion compartida'!$M57,'Consolidado Resultados'!$L$8:$L$705,0),3)=0,"",INDEX('Consolidado Resultados'!$A$8:$L$705,MATCH('Desagregacion compartida'!$M57,'Consolidado Resultados'!$L$8:$L$705,0),9))</f>
        <v/>
      </c>
      <c r="J57" s="41" t="str">
        <f>IF(INDEX('Consolidado Resultados'!$A$8:$L$705,MATCH('Desagregacion compartida'!$M57,'Consolidado Resultados'!$L$8:$L$705,0),3)=0,"",INDEX('Consolidado Resultados'!$A$8:$L$705,MATCH('Desagregacion compartida'!$M57,'Consolidado Resultados'!$L$8:$L$705,0),10))</f>
        <v/>
      </c>
      <c r="K57" s="89" t="str">
        <f>+IFERROR(INDEX('Ofertas insignia'!$B$14:$Y$50,MATCH('Desagregacion compartida'!$B57,'Ofertas insignia'!$B$14:$B$50,0),MATCH('Desagregacion compartida'!$K$16,'Ofertas insignia'!$B$13:$Y$13,0)),"")</f>
        <v/>
      </c>
      <c r="L57" s="89" t="str">
        <f>+IFERROR(INDEX('Ofertas insignia'!$B$14:$Y$50,MATCH('Desagregacion compartida'!$B57,'Ofertas insignia'!$B$14:$B$50,0),MATCH('Desagregacion compartida'!$L$16,'Ofertas insignia'!$B$13:$Y$13,0)),"")</f>
        <v/>
      </c>
      <c r="M57" s="71" t="str">
        <f t="shared" si="0"/>
        <v>Desagregación compartida del bucle local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Resultados'!$A$8:$L$705,MATCH('Desagregacion compartida'!$M58,'Consolidado Resultados'!$L$8:$L$705,0),3)=0,"",INDEX('Consolidado Resultados'!$A$8:$L$705,MATCH('Desagregacion compartida'!$M58,'Consolidado Resultados'!$L$8:$L$705,0),3))</f>
        <v/>
      </c>
      <c r="D58" s="4" t="str">
        <f>IF(INDEX('Consolidado Resultados'!$A$8:$L$705,MATCH('Desagregacion compartida'!$M58,'Consolidado Resultados'!$L$8:$L$705,0),3)=0,"",INDEX('Consolidado Resultados'!$A$8:$L$705,MATCH('Desagregacion compartida'!$M58,'Consolidado Resultados'!$L$8:$L$705,0),4))</f>
        <v/>
      </c>
      <c r="E58" s="4" t="str">
        <f>IF(INDEX('Consolidado Resultados'!$A$8:$L$705,MATCH('Desagregacion compartida'!$M58,'Consolidado Resultados'!$L$8:$L$705,0),3)=0,"",INDEX('Consolidado Resultados'!$A$8:$L$705,MATCH('Desagregacion compartida'!$M58,'Consolidado Resultados'!$L$8:$L$705,0),5))</f>
        <v/>
      </c>
      <c r="F58" s="4" t="str">
        <f>IF(INDEX('Consolidado Resultados'!$A$8:$L$705,MATCH('Desagregacion compartida'!$M58,'Consolidado Resultados'!$L$8:$L$705,0),3)=0,"",INDEX('Consolidado Resultados'!$A$8:$L$705,MATCH('Desagregacion compartida'!$M58,'Consolidado Resultados'!$L$8:$L$705,0),6))</f>
        <v/>
      </c>
      <c r="G58" s="4" t="str">
        <f>IF(INDEX('Consolidado Resultados'!$A$8:$L$705,MATCH('Desagregacion compartida'!$M58,'Consolidado Resultados'!$L$8:$L$705,0),3)=0,"",INDEX('Consolidado Resultados'!$A$8:$L$705,MATCH('Desagregacion compartida'!$M58,'Consolidado Resultados'!$L$8:$L$705,0),7))</f>
        <v/>
      </c>
      <c r="H58" s="4" t="str">
        <f>IF(INDEX('Consolidado Resultados'!$A$8:$L$705,MATCH('Desagregacion compartida'!$M58,'Consolidado Resultados'!$L$8:$L$705,0),3)=0,"",INDEX('Consolidado Resultados'!$A$8:$L$705,MATCH('Desagregacion compartida'!$M58,'Consolidado Resultados'!$L$8:$L$705,0),8))</f>
        <v/>
      </c>
      <c r="I58" s="41" t="str">
        <f>IF(INDEX('Consolidado Resultados'!$A$8:$L$705,MATCH('Desagregacion compartida'!$M58,'Consolidado Resultados'!$L$8:$L$705,0),3)=0,"",INDEX('Consolidado Resultados'!$A$8:$L$705,MATCH('Desagregacion compartida'!$M58,'Consolidado Resultados'!$L$8:$L$705,0),9))</f>
        <v/>
      </c>
      <c r="J58" s="41" t="str">
        <f>IF(INDEX('Consolidado Resultados'!$A$8:$L$705,MATCH('Desagregacion compartida'!$M58,'Consolidado Resultados'!$L$8:$L$705,0),3)=0,"",INDEX('Consolidado Resultados'!$A$8:$L$705,MATCH('Desagregacion compartida'!$M58,'Consolidado Resultados'!$L$8:$L$705,0),10))</f>
        <v/>
      </c>
      <c r="K58" s="89" t="str">
        <f>+IFERROR(INDEX('Ofertas insignia'!$B$14:$Y$50,MATCH('Desagregacion compartida'!$B58,'Ofertas insignia'!$B$14:$B$50,0),MATCH('Desagregacion compartida'!$K$16,'Ofertas insignia'!$B$13:$Y$13,0)),"")</f>
        <v/>
      </c>
      <c r="L58" s="89" t="str">
        <f>+IFERROR(INDEX('Ofertas insignia'!$B$14:$Y$50,MATCH('Desagregacion compartida'!$B58,'Ofertas insignia'!$B$14:$B$50,0),MATCH('Desagregacion compartida'!$L$16,'Ofertas insignia'!$B$13:$Y$13,0)),"")</f>
        <v/>
      </c>
      <c r="M58" s="71" t="str">
        <f t="shared" si="0"/>
        <v>Desagregación compartida del bucle local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Resultados'!$A$8:$L$705,MATCH('Desagregacion compartida'!$M59,'Consolidado Resultados'!$L$8:$L$705,0),3)=0,"",INDEX('Consolidado Resultados'!$A$8:$L$705,MATCH('Desagregacion compartida'!$M59,'Consolidado Resultados'!$L$8:$L$705,0),3))</f>
        <v/>
      </c>
      <c r="D59" s="4" t="str">
        <f>IF(INDEX('Consolidado Resultados'!$A$8:$L$705,MATCH('Desagregacion compartida'!$M59,'Consolidado Resultados'!$L$8:$L$705,0),3)=0,"",INDEX('Consolidado Resultados'!$A$8:$L$705,MATCH('Desagregacion compartida'!$M59,'Consolidado Resultados'!$L$8:$L$705,0),4))</f>
        <v/>
      </c>
      <c r="E59" s="4" t="str">
        <f>IF(INDEX('Consolidado Resultados'!$A$8:$L$705,MATCH('Desagregacion compartida'!$M59,'Consolidado Resultados'!$L$8:$L$705,0),3)=0,"",INDEX('Consolidado Resultados'!$A$8:$L$705,MATCH('Desagregacion compartida'!$M59,'Consolidado Resultados'!$L$8:$L$705,0),5))</f>
        <v/>
      </c>
      <c r="F59" s="4" t="str">
        <f>IF(INDEX('Consolidado Resultados'!$A$8:$L$705,MATCH('Desagregacion compartida'!$M59,'Consolidado Resultados'!$L$8:$L$705,0),3)=0,"",INDEX('Consolidado Resultados'!$A$8:$L$705,MATCH('Desagregacion compartida'!$M59,'Consolidado Resultados'!$L$8:$L$705,0),6))</f>
        <v/>
      </c>
      <c r="G59" s="4" t="str">
        <f>IF(INDEX('Consolidado Resultados'!$A$8:$L$705,MATCH('Desagregacion compartida'!$M59,'Consolidado Resultados'!$L$8:$L$705,0),3)=0,"",INDEX('Consolidado Resultados'!$A$8:$L$705,MATCH('Desagregacion compartida'!$M59,'Consolidado Resultados'!$L$8:$L$705,0),7))</f>
        <v/>
      </c>
      <c r="H59" s="4" t="str">
        <f>IF(INDEX('Consolidado Resultados'!$A$8:$L$705,MATCH('Desagregacion compartida'!$M59,'Consolidado Resultados'!$L$8:$L$705,0),3)=0,"",INDEX('Consolidado Resultados'!$A$8:$L$705,MATCH('Desagregacion compartida'!$M59,'Consolidado Resultados'!$L$8:$L$705,0),8))</f>
        <v/>
      </c>
      <c r="I59" s="41" t="str">
        <f>IF(INDEX('Consolidado Resultados'!$A$8:$L$705,MATCH('Desagregacion compartida'!$M59,'Consolidado Resultados'!$L$8:$L$705,0),3)=0,"",INDEX('Consolidado Resultados'!$A$8:$L$705,MATCH('Desagregacion compartida'!$M59,'Consolidado Resultados'!$L$8:$L$705,0),9))</f>
        <v/>
      </c>
      <c r="J59" s="41" t="str">
        <f>IF(INDEX('Consolidado Resultados'!$A$8:$L$705,MATCH('Desagregacion compartida'!$M59,'Consolidado Resultados'!$L$8:$L$705,0),3)=0,"",INDEX('Consolidado Resultados'!$A$8:$L$705,MATCH('Desagregacion compartida'!$M59,'Consolidado Resultados'!$L$8:$L$705,0),10))</f>
        <v/>
      </c>
      <c r="K59" s="89" t="str">
        <f>+IFERROR(INDEX('Ofertas insignia'!$B$14:$Y$50,MATCH('Desagregacion compartida'!$B59,'Ofertas insignia'!$B$14:$B$50,0),MATCH('Desagregacion compartida'!$K$16,'Ofertas insignia'!$B$13:$Y$13,0)),"")</f>
        <v/>
      </c>
      <c r="L59" s="89" t="str">
        <f>+IFERROR(INDEX('Ofertas insignia'!$B$14:$Y$50,MATCH('Desagregacion compartida'!$B59,'Ofertas insignia'!$B$14:$B$50,0),MATCH('Desagregacion compartida'!$L$16,'Ofertas insignia'!$B$13:$Y$13,0)),"")</f>
        <v/>
      </c>
      <c r="M59" s="71" t="str">
        <f t="shared" si="0"/>
        <v>Desagregación compartida del bucle local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Resultados'!$A$8:$L$705,MATCH('Desagregacion compartida'!$M60,'Consolidado Resultados'!$L$8:$L$705,0),3)=0,"",INDEX('Consolidado Resultados'!$A$8:$L$705,MATCH('Desagregacion compartida'!$M60,'Consolidado Resultados'!$L$8:$L$705,0),3))</f>
        <v/>
      </c>
      <c r="D60" s="4" t="str">
        <f>IF(INDEX('Consolidado Resultados'!$A$8:$L$705,MATCH('Desagregacion compartida'!$M60,'Consolidado Resultados'!$L$8:$L$705,0),3)=0,"",INDEX('Consolidado Resultados'!$A$8:$L$705,MATCH('Desagregacion compartida'!$M60,'Consolidado Resultados'!$L$8:$L$705,0),4))</f>
        <v/>
      </c>
      <c r="E60" s="4" t="str">
        <f>IF(INDEX('Consolidado Resultados'!$A$8:$L$705,MATCH('Desagregacion compartida'!$M60,'Consolidado Resultados'!$L$8:$L$705,0),3)=0,"",INDEX('Consolidado Resultados'!$A$8:$L$705,MATCH('Desagregacion compartida'!$M60,'Consolidado Resultados'!$L$8:$L$705,0),5))</f>
        <v/>
      </c>
      <c r="F60" s="4" t="str">
        <f>IF(INDEX('Consolidado Resultados'!$A$8:$L$705,MATCH('Desagregacion compartida'!$M60,'Consolidado Resultados'!$L$8:$L$705,0),3)=0,"",INDEX('Consolidado Resultados'!$A$8:$L$705,MATCH('Desagregacion compartida'!$M60,'Consolidado Resultados'!$L$8:$L$705,0),6))</f>
        <v/>
      </c>
      <c r="G60" s="4" t="str">
        <f>IF(INDEX('Consolidado Resultados'!$A$8:$L$705,MATCH('Desagregacion compartida'!$M60,'Consolidado Resultados'!$L$8:$L$705,0),3)=0,"",INDEX('Consolidado Resultados'!$A$8:$L$705,MATCH('Desagregacion compartida'!$M60,'Consolidado Resultados'!$L$8:$L$705,0),7))</f>
        <v/>
      </c>
      <c r="H60" s="4" t="str">
        <f>IF(INDEX('Consolidado Resultados'!$A$8:$L$705,MATCH('Desagregacion compartida'!$M60,'Consolidado Resultados'!$L$8:$L$705,0),3)=0,"",INDEX('Consolidado Resultados'!$A$8:$L$705,MATCH('Desagregacion compartida'!$M60,'Consolidado Resultados'!$L$8:$L$705,0),8))</f>
        <v/>
      </c>
      <c r="I60" s="41" t="str">
        <f>IF(INDEX('Consolidado Resultados'!$A$8:$L$705,MATCH('Desagregacion compartida'!$M60,'Consolidado Resultados'!$L$8:$L$705,0),3)=0,"",INDEX('Consolidado Resultados'!$A$8:$L$705,MATCH('Desagregacion compartida'!$M60,'Consolidado Resultados'!$L$8:$L$705,0),9))</f>
        <v/>
      </c>
      <c r="J60" s="41" t="str">
        <f>IF(INDEX('Consolidado Resultados'!$A$8:$L$705,MATCH('Desagregacion compartida'!$M60,'Consolidado Resultados'!$L$8:$L$705,0),3)=0,"",INDEX('Consolidado Resultados'!$A$8:$L$705,MATCH('Desagregacion compartida'!$M60,'Consolidado Resultados'!$L$8:$L$705,0),10))</f>
        <v/>
      </c>
      <c r="K60" s="89" t="str">
        <f>+IFERROR(INDEX('Ofertas insignia'!$B$14:$Y$50,MATCH('Desagregacion compartida'!$B60,'Ofertas insignia'!$B$14:$B$50,0),MATCH('Desagregacion compartida'!$K$16,'Ofertas insignia'!$B$13:$Y$13,0)),"")</f>
        <v/>
      </c>
      <c r="L60" s="89" t="str">
        <f>+IFERROR(INDEX('Ofertas insignia'!$B$14:$Y$50,MATCH('Desagregacion compartida'!$B60,'Ofertas insignia'!$B$14:$B$50,0),MATCH('Desagregacion compartida'!$L$16,'Ofertas insignia'!$B$13:$Y$13,0)),"")</f>
        <v/>
      </c>
      <c r="M60" s="71" t="str">
        <f t="shared" si="0"/>
        <v>Desagregación compartida del bucle local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Resultados'!$A$8:$L$705,MATCH('Desagregacion compartida'!$M61,'Consolidado Resultados'!$L$8:$L$705,0),3)=0,"",INDEX('Consolidado Resultados'!$A$8:$L$705,MATCH('Desagregacion compartida'!$M61,'Consolidado Resultados'!$L$8:$L$705,0),3))</f>
        <v/>
      </c>
      <c r="D61" s="4" t="str">
        <f>IF(INDEX('Consolidado Resultados'!$A$8:$L$705,MATCH('Desagregacion compartida'!$M61,'Consolidado Resultados'!$L$8:$L$705,0),3)=0,"",INDEX('Consolidado Resultados'!$A$8:$L$705,MATCH('Desagregacion compartida'!$M61,'Consolidado Resultados'!$L$8:$L$705,0),4))</f>
        <v/>
      </c>
      <c r="E61" s="4" t="str">
        <f>IF(INDEX('Consolidado Resultados'!$A$8:$L$705,MATCH('Desagregacion compartida'!$M61,'Consolidado Resultados'!$L$8:$L$705,0),3)=0,"",INDEX('Consolidado Resultados'!$A$8:$L$705,MATCH('Desagregacion compartida'!$M61,'Consolidado Resultados'!$L$8:$L$705,0),5))</f>
        <v/>
      </c>
      <c r="F61" s="4" t="str">
        <f>IF(INDEX('Consolidado Resultados'!$A$8:$L$705,MATCH('Desagregacion compartida'!$M61,'Consolidado Resultados'!$L$8:$L$705,0),3)=0,"",INDEX('Consolidado Resultados'!$A$8:$L$705,MATCH('Desagregacion compartida'!$M61,'Consolidado Resultados'!$L$8:$L$705,0),6))</f>
        <v/>
      </c>
      <c r="G61" s="4" t="str">
        <f>IF(INDEX('Consolidado Resultados'!$A$8:$L$705,MATCH('Desagregacion compartida'!$M61,'Consolidado Resultados'!$L$8:$L$705,0),3)=0,"",INDEX('Consolidado Resultados'!$A$8:$L$705,MATCH('Desagregacion compartida'!$M61,'Consolidado Resultados'!$L$8:$L$705,0),7))</f>
        <v/>
      </c>
      <c r="H61" s="4" t="str">
        <f>IF(INDEX('Consolidado Resultados'!$A$8:$L$705,MATCH('Desagregacion compartida'!$M61,'Consolidado Resultados'!$L$8:$L$705,0),3)=0,"",INDEX('Consolidado Resultados'!$A$8:$L$705,MATCH('Desagregacion compartida'!$M61,'Consolidado Resultados'!$L$8:$L$705,0),8))</f>
        <v/>
      </c>
      <c r="I61" s="41" t="str">
        <f>IF(INDEX('Consolidado Resultados'!$A$8:$L$705,MATCH('Desagregacion compartida'!$M61,'Consolidado Resultados'!$L$8:$L$705,0),3)=0,"",INDEX('Consolidado Resultados'!$A$8:$L$705,MATCH('Desagregacion compartida'!$M61,'Consolidado Resultados'!$L$8:$L$705,0),9))</f>
        <v/>
      </c>
      <c r="J61" s="41" t="str">
        <f>IF(INDEX('Consolidado Resultados'!$A$8:$L$705,MATCH('Desagregacion compartida'!$M61,'Consolidado Resultados'!$L$8:$L$705,0),3)=0,"",INDEX('Consolidado Resultados'!$A$8:$L$705,MATCH('Desagregacion compartida'!$M61,'Consolidado Resultados'!$L$8:$L$705,0),10))</f>
        <v/>
      </c>
      <c r="K61" s="89" t="str">
        <f>+IFERROR(INDEX('Ofertas insignia'!$B$14:$Y$50,MATCH('Desagregacion compartida'!$B61,'Ofertas insignia'!$B$14:$B$50,0),MATCH('Desagregacion compartida'!$K$16,'Ofertas insignia'!$B$13:$Y$13,0)),"")</f>
        <v/>
      </c>
      <c r="L61" s="89" t="str">
        <f>+IFERROR(INDEX('Ofertas insignia'!$B$14:$Y$50,MATCH('Desagregacion compartida'!$B61,'Ofertas insignia'!$B$14:$B$50,0),MATCH('Desagregacion compartida'!$L$16,'Ofertas insignia'!$B$13:$Y$13,0)),"")</f>
        <v/>
      </c>
      <c r="M61" s="71" t="str">
        <f t="shared" si="0"/>
        <v>Desagregación compartida del bucle local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Resultados'!$A$8:$L$705,MATCH('Desagregacion compartida'!$M62,'Consolidado Resultados'!$L$8:$L$705,0),3)=0,"",INDEX('Consolidado Resultados'!$A$8:$L$705,MATCH('Desagregacion compartida'!$M62,'Consolidado Resultados'!$L$8:$L$705,0),3))</f>
        <v/>
      </c>
      <c r="D62" s="4" t="str">
        <f>IF(INDEX('Consolidado Resultados'!$A$8:$L$705,MATCH('Desagregacion compartida'!$M62,'Consolidado Resultados'!$L$8:$L$705,0),3)=0,"",INDEX('Consolidado Resultados'!$A$8:$L$705,MATCH('Desagregacion compartida'!$M62,'Consolidado Resultados'!$L$8:$L$705,0),4))</f>
        <v/>
      </c>
      <c r="E62" s="4" t="str">
        <f>IF(INDEX('Consolidado Resultados'!$A$8:$L$705,MATCH('Desagregacion compartida'!$M62,'Consolidado Resultados'!$L$8:$L$705,0),3)=0,"",INDEX('Consolidado Resultados'!$A$8:$L$705,MATCH('Desagregacion compartida'!$M62,'Consolidado Resultados'!$L$8:$L$705,0),5))</f>
        <v/>
      </c>
      <c r="F62" s="4" t="str">
        <f>IF(INDEX('Consolidado Resultados'!$A$8:$L$705,MATCH('Desagregacion compartida'!$M62,'Consolidado Resultados'!$L$8:$L$705,0),3)=0,"",INDEX('Consolidado Resultados'!$A$8:$L$705,MATCH('Desagregacion compartida'!$M62,'Consolidado Resultados'!$L$8:$L$705,0),6))</f>
        <v/>
      </c>
      <c r="G62" s="4" t="str">
        <f>IF(INDEX('Consolidado Resultados'!$A$8:$L$705,MATCH('Desagregacion compartida'!$M62,'Consolidado Resultados'!$L$8:$L$705,0),3)=0,"",INDEX('Consolidado Resultados'!$A$8:$L$705,MATCH('Desagregacion compartida'!$M62,'Consolidado Resultados'!$L$8:$L$705,0),7))</f>
        <v/>
      </c>
      <c r="H62" s="4" t="str">
        <f>IF(INDEX('Consolidado Resultados'!$A$8:$L$705,MATCH('Desagregacion compartida'!$M62,'Consolidado Resultados'!$L$8:$L$705,0),3)=0,"",INDEX('Consolidado Resultados'!$A$8:$L$705,MATCH('Desagregacion compartida'!$M62,'Consolidado Resultados'!$L$8:$L$705,0),8))</f>
        <v/>
      </c>
      <c r="I62" s="41" t="str">
        <f>IF(INDEX('Consolidado Resultados'!$A$8:$L$705,MATCH('Desagregacion compartida'!$M62,'Consolidado Resultados'!$L$8:$L$705,0),3)=0,"",INDEX('Consolidado Resultados'!$A$8:$L$705,MATCH('Desagregacion compartida'!$M62,'Consolidado Resultados'!$L$8:$L$705,0),9))</f>
        <v/>
      </c>
      <c r="J62" s="41" t="str">
        <f>IF(INDEX('Consolidado Resultados'!$A$8:$L$705,MATCH('Desagregacion compartida'!$M62,'Consolidado Resultados'!$L$8:$L$705,0),3)=0,"",INDEX('Consolidado Resultados'!$A$8:$L$705,MATCH('Desagregacion compartida'!$M62,'Consolidado Resultados'!$L$8:$L$705,0),10))</f>
        <v/>
      </c>
      <c r="K62" s="89" t="str">
        <f>+IFERROR(INDEX('Ofertas insignia'!$B$14:$Y$50,MATCH('Desagregacion compartida'!$B62,'Ofertas insignia'!$B$14:$B$50,0),MATCH('Desagregacion compartida'!$K$16,'Ofertas insignia'!$B$13:$Y$13,0)),"")</f>
        <v/>
      </c>
      <c r="L62" s="89" t="str">
        <f>+IFERROR(INDEX('Ofertas insignia'!$B$14:$Y$50,MATCH('Desagregacion compartida'!$B62,'Ofertas insignia'!$B$14:$B$50,0),MATCH('Desagregacion compartida'!$L$16,'Ofertas insignia'!$B$13:$Y$13,0)),"")</f>
        <v/>
      </c>
      <c r="M62" s="71" t="str">
        <f t="shared" si="0"/>
        <v>Desagregación compartida del bucle local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Resultados'!$A$8:$L$705,MATCH('Desagregacion compartida'!$M63,'Consolidado Resultados'!$L$8:$L$705,0),3)=0,"",INDEX('Consolidado Resultados'!$A$8:$L$705,MATCH('Desagregacion compartida'!$M63,'Consolidado Resultados'!$L$8:$L$705,0),3))</f>
        <v/>
      </c>
      <c r="D63" s="4" t="str">
        <f>IF(INDEX('Consolidado Resultados'!$A$8:$L$705,MATCH('Desagregacion compartida'!$M63,'Consolidado Resultados'!$L$8:$L$705,0),3)=0,"",INDEX('Consolidado Resultados'!$A$8:$L$705,MATCH('Desagregacion compartida'!$M63,'Consolidado Resultados'!$L$8:$L$705,0),4))</f>
        <v/>
      </c>
      <c r="E63" s="4" t="str">
        <f>IF(INDEX('Consolidado Resultados'!$A$8:$L$705,MATCH('Desagregacion compartida'!$M63,'Consolidado Resultados'!$L$8:$L$705,0),3)=0,"",INDEX('Consolidado Resultados'!$A$8:$L$705,MATCH('Desagregacion compartida'!$M63,'Consolidado Resultados'!$L$8:$L$705,0),5))</f>
        <v/>
      </c>
      <c r="F63" s="4" t="str">
        <f>IF(INDEX('Consolidado Resultados'!$A$8:$L$705,MATCH('Desagregacion compartida'!$M63,'Consolidado Resultados'!$L$8:$L$705,0),3)=0,"",INDEX('Consolidado Resultados'!$A$8:$L$705,MATCH('Desagregacion compartida'!$M63,'Consolidado Resultados'!$L$8:$L$705,0),6))</f>
        <v/>
      </c>
      <c r="G63" s="4" t="str">
        <f>IF(INDEX('Consolidado Resultados'!$A$8:$L$705,MATCH('Desagregacion compartida'!$M63,'Consolidado Resultados'!$L$8:$L$705,0),3)=0,"",INDEX('Consolidado Resultados'!$A$8:$L$705,MATCH('Desagregacion compartida'!$M63,'Consolidado Resultados'!$L$8:$L$705,0),7))</f>
        <v/>
      </c>
      <c r="H63" s="4" t="str">
        <f>IF(INDEX('Consolidado Resultados'!$A$8:$L$705,MATCH('Desagregacion compartida'!$M63,'Consolidado Resultados'!$L$8:$L$705,0),3)=0,"",INDEX('Consolidado Resultados'!$A$8:$L$705,MATCH('Desagregacion compartida'!$M63,'Consolidado Resultados'!$L$8:$L$705,0),8))</f>
        <v/>
      </c>
      <c r="I63" s="41" t="str">
        <f>IF(INDEX('Consolidado Resultados'!$A$8:$L$705,MATCH('Desagregacion compartida'!$M63,'Consolidado Resultados'!$L$8:$L$705,0),3)=0,"",INDEX('Consolidado Resultados'!$A$8:$L$705,MATCH('Desagregacion compartida'!$M63,'Consolidado Resultados'!$L$8:$L$705,0),9))</f>
        <v/>
      </c>
      <c r="J63" s="41" t="str">
        <f>IF(INDEX('Consolidado Resultados'!$A$8:$L$705,MATCH('Desagregacion compartida'!$M63,'Consolidado Resultados'!$L$8:$L$705,0),3)=0,"",INDEX('Consolidado Resultados'!$A$8:$L$705,MATCH('Desagregacion compartida'!$M63,'Consolidado Resultados'!$L$8:$L$705,0),10))</f>
        <v/>
      </c>
      <c r="K63" s="89" t="str">
        <f>+IFERROR(INDEX('Ofertas insignia'!$B$14:$Y$50,MATCH('Desagregacion compartida'!$B63,'Ofertas insignia'!$B$14:$B$50,0),MATCH('Desagregacion compartida'!$K$16,'Ofertas insignia'!$B$13:$Y$13,0)),"")</f>
        <v/>
      </c>
      <c r="L63" s="89" t="str">
        <f>+IFERROR(INDEX('Ofertas insignia'!$B$14:$Y$50,MATCH('Desagregacion compartida'!$B63,'Ofertas insignia'!$B$14:$B$50,0),MATCH('Desagregacion compartida'!$L$16,'Ofertas insignia'!$B$13:$Y$13,0)),"")</f>
        <v/>
      </c>
      <c r="M63" s="71" t="str">
        <f t="shared" si="0"/>
        <v>Desagregación compartida del bucle local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Resultados'!$A$8:$L$705,MATCH('Desagregacion compartida'!$M64,'Consolidado Resultados'!$L$8:$L$705,0),3)=0,"",INDEX('Consolidado Resultados'!$A$8:$L$705,MATCH('Desagregacion compartida'!$M64,'Consolidado Resultados'!$L$8:$L$705,0),3))</f>
        <v/>
      </c>
      <c r="D64" s="4" t="str">
        <f>IF(INDEX('Consolidado Resultados'!$A$8:$L$705,MATCH('Desagregacion compartida'!$M64,'Consolidado Resultados'!$L$8:$L$705,0),3)=0,"",INDEX('Consolidado Resultados'!$A$8:$L$705,MATCH('Desagregacion compartida'!$M64,'Consolidado Resultados'!$L$8:$L$705,0),4))</f>
        <v/>
      </c>
      <c r="E64" s="4" t="str">
        <f>IF(INDEX('Consolidado Resultados'!$A$8:$L$705,MATCH('Desagregacion compartida'!$M64,'Consolidado Resultados'!$L$8:$L$705,0),3)=0,"",INDEX('Consolidado Resultados'!$A$8:$L$705,MATCH('Desagregacion compartida'!$M64,'Consolidado Resultados'!$L$8:$L$705,0),5))</f>
        <v/>
      </c>
      <c r="F64" s="4" t="str">
        <f>IF(INDEX('Consolidado Resultados'!$A$8:$L$705,MATCH('Desagregacion compartida'!$M64,'Consolidado Resultados'!$L$8:$L$705,0),3)=0,"",INDEX('Consolidado Resultados'!$A$8:$L$705,MATCH('Desagregacion compartida'!$M64,'Consolidado Resultados'!$L$8:$L$705,0),6))</f>
        <v/>
      </c>
      <c r="G64" s="4" t="str">
        <f>IF(INDEX('Consolidado Resultados'!$A$8:$L$705,MATCH('Desagregacion compartida'!$M64,'Consolidado Resultados'!$L$8:$L$705,0),3)=0,"",INDEX('Consolidado Resultados'!$A$8:$L$705,MATCH('Desagregacion compartida'!$M64,'Consolidado Resultados'!$L$8:$L$705,0),7))</f>
        <v/>
      </c>
      <c r="H64" s="4" t="str">
        <f>IF(INDEX('Consolidado Resultados'!$A$8:$L$705,MATCH('Desagregacion compartida'!$M64,'Consolidado Resultados'!$L$8:$L$705,0),3)=0,"",INDEX('Consolidado Resultados'!$A$8:$L$705,MATCH('Desagregacion compartida'!$M64,'Consolidado Resultados'!$L$8:$L$705,0),8))</f>
        <v/>
      </c>
      <c r="I64" s="41" t="str">
        <f>IF(INDEX('Consolidado Resultados'!$A$8:$L$705,MATCH('Desagregacion compartida'!$M64,'Consolidado Resultados'!$L$8:$L$705,0),3)=0,"",INDEX('Consolidado Resultados'!$A$8:$L$705,MATCH('Desagregacion compartida'!$M64,'Consolidado Resultados'!$L$8:$L$705,0),9))</f>
        <v/>
      </c>
      <c r="J64" s="41" t="str">
        <f>IF(INDEX('Consolidado Resultados'!$A$8:$L$705,MATCH('Desagregacion compartida'!$M64,'Consolidado Resultados'!$L$8:$L$705,0),3)=0,"",INDEX('Consolidado Resultados'!$A$8:$L$705,MATCH('Desagregacion compartida'!$M64,'Consolidado Resultados'!$L$8:$L$705,0),10))</f>
        <v/>
      </c>
      <c r="K64" s="89" t="str">
        <f>+IFERROR(INDEX('Ofertas insignia'!$B$14:$Y$50,MATCH('Desagregacion compartida'!$B64,'Ofertas insignia'!$B$14:$B$50,0),MATCH('Desagregacion compartida'!$K$16,'Ofertas insignia'!$B$13:$Y$13,0)),"")</f>
        <v/>
      </c>
      <c r="L64" s="89" t="str">
        <f>+IFERROR(INDEX('Ofertas insignia'!$B$14:$Y$50,MATCH('Desagregacion compartida'!$B64,'Ofertas insignia'!$B$14:$B$50,0),MATCH('Desagregacion compartida'!$L$16,'Ofertas insignia'!$B$13:$Y$13,0)),"")</f>
        <v/>
      </c>
      <c r="M64" s="71" t="str">
        <f t="shared" si="0"/>
        <v>Desagregación compartida del bucle local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Resultados'!$A$8:$L$705,MATCH('Desagregacion compartida'!$M65,'Consolidado Resultados'!$L$8:$L$705,0),3)=0,"",INDEX('Consolidado Resultados'!$A$8:$L$705,MATCH('Desagregacion compartida'!$M65,'Consolidado Resultados'!$L$8:$L$705,0),3))</f>
        <v/>
      </c>
      <c r="D65" s="4" t="str">
        <f>IF(INDEX('Consolidado Resultados'!$A$8:$L$705,MATCH('Desagregacion compartida'!$M65,'Consolidado Resultados'!$L$8:$L$705,0),3)=0,"",INDEX('Consolidado Resultados'!$A$8:$L$705,MATCH('Desagregacion compartida'!$M65,'Consolidado Resultados'!$L$8:$L$705,0),4))</f>
        <v/>
      </c>
      <c r="E65" s="4" t="str">
        <f>IF(INDEX('Consolidado Resultados'!$A$8:$L$705,MATCH('Desagregacion compartida'!$M65,'Consolidado Resultados'!$L$8:$L$705,0),3)=0,"",INDEX('Consolidado Resultados'!$A$8:$L$705,MATCH('Desagregacion compartida'!$M65,'Consolidado Resultados'!$L$8:$L$705,0),5))</f>
        <v/>
      </c>
      <c r="F65" s="4" t="str">
        <f>IF(INDEX('Consolidado Resultados'!$A$8:$L$705,MATCH('Desagregacion compartida'!$M65,'Consolidado Resultados'!$L$8:$L$705,0),3)=0,"",INDEX('Consolidado Resultados'!$A$8:$L$705,MATCH('Desagregacion compartida'!$M65,'Consolidado Resultados'!$L$8:$L$705,0),6))</f>
        <v/>
      </c>
      <c r="G65" s="4" t="str">
        <f>IF(INDEX('Consolidado Resultados'!$A$8:$L$705,MATCH('Desagregacion compartida'!$M65,'Consolidado Resultados'!$L$8:$L$705,0),3)=0,"",INDEX('Consolidado Resultados'!$A$8:$L$705,MATCH('Desagregacion compartida'!$M65,'Consolidado Resultados'!$L$8:$L$705,0),7))</f>
        <v/>
      </c>
      <c r="H65" s="4" t="str">
        <f>IF(INDEX('Consolidado Resultados'!$A$8:$L$705,MATCH('Desagregacion compartida'!$M65,'Consolidado Resultados'!$L$8:$L$705,0),3)=0,"",INDEX('Consolidado Resultados'!$A$8:$L$705,MATCH('Desagregacion compartida'!$M65,'Consolidado Resultados'!$L$8:$L$705,0),8))</f>
        <v/>
      </c>
      <c r="I65" s="41" t="str">
        <f>IF(INDEX('Consolidado Resultados'!$A$8:$L$705,MATCH('Desagregacion compartida'!$M65,'Consolidado Resultados'!$L$8:$L$705,0),3)=0,"",INDEX('Consolidado Resultados'!$A$8:$L$705,MATCH('Desagregacion compartida'!$M65,'Consolidado Resultados'!$L$8:$L$705,0),9))</f>
        <v/>
      </c>
      <c r="J65" s="41" t="str">
        <f>IF(INDEX('Consolidado Resultados'!$A$8:$L$705,MATCH('Desagregacion compartida'!$M65,'Consolidado Resultados'!$L$8:$L$705,0),3)=0,"",INDEX('Consolidado Resultados'!$A$8:$L$705,MATCH('Desagregacion compartida'!$M65,'Consolidado Resultados'!$L$8:$L$705,0),10))</f>
        <v/>
      </c>
      <c r="K65" s="89" t="str">
        <f>+IFERROR(INDEX('Ofertas insignia'!$B$14:$Y$50,MATCH('Desagregacion compartida'!$B65,'Ofertas insignia'!$B$14:$B$50,0),MATCH('Desagregacion compartida'!$K$16,'Ofertas insignia'!$B$13:$Y$13,0)),"")</f>
        <v/>
      </c>
      <c r="L65" s="89" t="str">
        <f>+IFERROR(INDEX('Ofertas insignia'!$B$14:$Y$50,MATCH('Desagregacion compartida'!$B65,'Ofertas insignia'!$B$14:$B$50,0),MATCH('Desagregacion compartida'!$L$16,'Ofertas insignia'!$B$13:$Y$13,0)),"")</f>
        <v/>
      </c>
      <c r="M65" s="71" t="str">
        <f t="shared" si="0"/>
        <v>Desagregación compartida del bucle local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Resultados'!$A$8:$L$705,MATCH('Desagregacion compartida'!$M66,'Consolidado Resultados'!$L$8:$L$705,0),3)=0,"",INDEX('Consolidado Resultados'!$A$8:$L$705,MATCH('Desagregacion compartida'!$M66,'Consolidado Resultados'!$L$8:$L$705,0),3))</f>
        <v/>
      </c>
      <c r="D66" s="4" t="str">
        <f>IF(INDEX('Consolidado Resultados'!$A$8:$L$705,MATCH('Desagregacion compartida'!$M66,'Consolidado Resultados'!$L$8:$L$705,0),3)=0,"",INDEX('Consolidado Resultados'!$A$8:$L$705,MATCH('Desagregacion compartida'!$M66,'Consolidado Resultados'!$L$8:$L$705,0),4))</f>
        <v/>
      </c>
      <c r="E66" s="4" t="str">
        <f>IF(INDEX('Consolidado Resultados'!$A$8:$L$705,MATCH('Desagregacion compartida'!$M66,'Consolidado Resultados'!$L$8:$L$705,0),3)=0,"",INDEX('Consolidado Resultados'!$A$8:$L$705,MATCH('Desagregacion compartida'!$M66,'Consolidado Resultados'!$L$8:$L$705,0),5))</f>
        <v/>
      </c>
      <c r="F66" s="4" t="str">
        <f>IF(INDEX('Consolidado Resultados'!$A$8:$L$705,MATCH('Desagregacion compartida'!$M66,'Consolidado Resultados'!$L$8:$L$705,0),3)=0,"",INDEX('Consolidado Resultados'!$A$8:$L$705,MATCH('Desagregacion compartida'!$M66,'Consolidado Resultados'!$L$8:$L$705,0),6))</f>
        <v/>
      </c>
      <c r="G66" s="4" t="str">
        <f>IF(INDEX('Consolidado Resultados'!$A$8:$L$705,MATCH('Desagregacion compartida'!$M66,'Consolidado Resultados'!$L$8:$L$705,0),3)=0,"",INDEX('Consolidado Resultados'!$A$8:$L$705,MATCH('Desagregacion compartida'!$M66,'Consolidado Resultados'!$L$8:$L$705,0),7))</f>
        <v/>
      </c>
      <c r="H66" s="4" t="str">
        <f>IF(INDEX('Consolidado Resultados'!$A$8:$L$705,MATCH('Desagregacion compartida'!$M66,'Consolidado Resultados'!$L$8:$L$705,0),3)=0,"",INDEX('Consolidado Resultados'!$A$8:$L$705,MATCH('Desagregacion compartida'!$M66,'Consolidado Resultados'!$L$8:$L$705,0),8))</f>
        <v/>
      </c>
      <c r="I66" s="41" t="str">
        <f>IF(INDEX('Consolidado Resultados'!$A$8:$L$705,MATCH('Desagregacion compartida'!$M66,'Consolidado Resultados'!$L$8:$L$705,0),3)=0,"",INDEX('Consolidado Resultados'!$A$8:$L$705,MATCH('Desagregacion compartida'!$M66,'Consolidado Resultados'!$L$8:$L$705,0),9))</f>
        <v/>
      </c>
      <c r="J66" s="41" t="str">
        <f>IF(INDEX('Consolidado Resultados'!$A$8:$L$705,MATCH('Desagregacion compartida'!$M66,'Consolidado Resultados'!$L$8:$L$705,0),3)=0,"",INDEX('Consolidado Resultados'!$A$8:$L$705,MATCH('Desagregacion compartida'!$M66,'Consolidado Resultados'!$L$8:$L$705,0),10))</f>
        <v/>
      </c>
      <c r="K66" s="89" t="str">
        <f>+IFERROR(INDEX('Ofertas insignia'!$B$14:$Y$50,MATCH('Desagregacion compartida'!$B66,'Ofertas insignia'!$B$14:$B$50,0),MATCH('Desagregacion compartida'!$K$16,'Ofertas insignia'!$B$13:$Y$13,0)),"")</f>
        <v/>
      </c>
      <c r="L66" s="89" t="str">
        <f>+IFERROR(INDEX('Ofertas insignia'!$B$14:$Y$50,MATCH('Desagregacion compartida'!$B66,'Ofertas insignia'!$B$14:$B$50,0),MATCH('Desagregacion compartida'!$L$16,'Ofertas insignia'!$B$13:$Y$13,0)),"")</f>
        <v/>
      </c>
      <c r="M66" s="71" t="str">
        <f t="shared" si="0"/>
        <v>Desagregación compartida del bucle local</v>
      </c>
    </row>
    <row r="67" spans="1:13" x14ac:dyDescent="0.25">
      <c r="K67" s="89" t="str">
        <f>+IFERROR(INDEX('Ofertas insignia'!$B$14:$Y$50,MATCH('Desagregacion compartida'!$B67,'Ofertas insignia'!$B$14:$B$50,0),MATCH('Desagregacion compartida'!$K$16,'Ofertas insignia'!$B$13:$Y$13,0)),"")</f>
        <v/>
      </c>
      <c r="L67" s="89" t="str">
        <f>+IFERROR(INDEX('Ofertas insignia'!$B$14:$Y$50,MATCH('Desagregacion compartida'!$B67,'Ofertas insignia'!$B$14:$B$50,0),MATCH('Desagregacion compartida'!$L$16,'Ofertas insignia'!$B$13:$Y$13,0)),"")</f>
        <v/>
      </c>
    </row>
    <row r="68" spans="1:13" x14ac:dyDescent="0.25">
      <c r="K68" s="89" t="str">
        <f>+IFERROR(INDEX('Ofertas insignia'!$B$14:$Y$50,MATCH('Desagregacion compartida'!$B68,'Ofertas insignia'!$B$14:$B$50,0),MATCH('Desagregacion compartida'!$K$16,'Ofertas insignia'!$B$13:$Y$13,0)),"")</f>
        <v/>
      </c>
      <c r="L68" s="89" t="str">
        <f>+IFERROR(INDEX('Ofertas insignia'!$B$14:$Y$50,MATCH('Desagregacion compartida'!$B68,'Ofertas insignia'!$B$14:$B$50,0),MATCH('Desagregacion compartida'!$L$16,'Ofertas insignia'!$B$13:$Y$13,0)),"")</f>
        <v/>
      </c>
    </row>
    <row r="69" spans="1:13" x14ac:dyDescent="0.25">
      <c r="K69" s="89" t="str">
        <f>+IFERROR(INDEX('Ofertas insignia'!$B$14:$Y$50,MATCH('Desagregacion compartida'!$B69,'Ofertas insignia'!$B$14:$B$50,0),MATCH('Desagregacion compartida'!$K$16,'Ofertas insignia'!$B$13:$Y$13,0)),"")</f>
        <v/>
      </c>
      <c r="L69" s="89" t="str">
        <f>+IFERROR(INDEX('Ofertas insignia'!$B$14:$Y$50,MATCH('Desagregacion compartida'!$B69,'Ofertas insignia'!$B$14:$B$50,0),MATCH('Desagregacion compartida'!$L$16,'Ofertas insignia'!$B$13:$Y$13,0)),"")</f>
        <v/>
      </c>
    </row>
    <row r="70" spans="1:13" x14ac:dyDescent="0.25">
      <c r="K70" s="89" t="str">
        <f>+IFERROR(INDEX('Ofertas insignia'!$B$14:$Y$50,MATCH('Desagregacion compartida'!$B70,'Ofertas insignia'!$B$14:$B$50,0),MATCH('Desagregacion compartida'!$K$16,'Ofertas insignia'!$B$13:$Y$13,0)),"")</f>
        <v/>
      </c>
      <c r="L70" s="89" t="str">
        <f>+IFERROR(INDEX('Ofertas insignia'!$B$14:$Y$50,MATCH('Desagregacion compartida'!$B70,'Ofertas insignia'!$B$14:$B$50,0),MATCH('Desagregacion compartida'!$L$16,'Ofertas insignia'!$B$13:$Y$13,0)),"")</f>
        <v/>
      </c>
    </row>
    <row r="71" spans="1:13" x14ac:dyDescent="0.25">
      <c r="K71" s="89" t="str">
        <f>+IFERROR(INDEX('Ofertas insignia'!$B$14:$Y$50,MATCH('Desagregacion compartida'!$B71,'Ofertas insignia'!$B$14:$B$50,0),MATCH('Desagregacion compartida'!$K$16,'Ofertas insignia'!$B$13:$Y$13,0)),"")</f>
        <v/>
      </c>
      <c r="L71" s="89" t="str">
        <f>+IFERROR(INDEX('Ofertas insignia'!$B$14:$Y$50,MATCH('Desagregacion compartida'!$B71,'Ofertas insignia'!$B$14:$B$50,0),MATCH('Desagregacion compartida'!$L$16,'Ofertas insignia'!$B$13:$Y$13,0)),"")</f>
        <v/>
      </c>
    </row>
    <row r="72" spans="1:13" x14ac:dyDescent="0.25">
      <c r="K72" s="89" t="str">
        <f>+IFERROR(INDEX('Ofertas insignia'!$B$14:$Y$50,MATCH('Desagregacion compartida'!$B72,'Ofertas insignia'!$B$14:$B$50,0),MATCH('Desagregacion compartida'!$K$16,'Ofertas insignia'!$B$13:$Y$13,0)),"")</f>
        <v/>
      </c>
      <c r="L72" s="89" t="str">
        <f>+IFERROR(INDEX('Ofertas insignia'!$B$14:$Y$50,MATCH('Desagregacion compartida'!$B72,'Ofertas insignia'!$B$14:$B$50,0),MATCH('Desagregacion compartida'!$L$16,'Ofertas insignia'!$B$13:$Y$13,0)),"")</f>
        <v/>
      </c>
    </row>
    <row r="73" spans="1:13" x14ac:dyDescent="0.25">
      <c r="K73" s="89" t="str">
        <f>+IFERROR(INDEX('Ofertas insignia'!$B$14:$Y$50,MATCH('Desagregacion compartida'!$B73,'Ofertas insignia'!$B$14:$B$50,0),MATCH('Desagregacion compartida'!$K$16,'Ofertas insignia'!$B$13:$Y$13,0)),"")</f>
        <v/>
      </c>
      <c r="L73" s="89" t="str">
        <f>+IFERROR(INDEX('Ofertas insignia'!$B$14:$Y$50,MATCH('Desagregacion compartida'!$B73,'Ofertas insignia'!$B$14:$B$50,0),MATCH('Desagregacion compartida'!$L$16,'Ofertas insignia'!$B$13:$Y$13,0)),"")</f>
        <v/>
      </c>
    </row>
    <row r="74" spans="1:13" x14ac:dyDescent="0.25">
      <c r="K74" s="89" t="str">
        <f>+IFERROR(INDEX('Ofertas insignia'!$B$14:$Y$50,MATCH('Desagregacion compartida'!$B74,'Ofertas insignia'!$B$14:$B$50,0),MATCH('Desagregacion compartida'!$K$16,'Ofertas insignia'!$B$13:$Y$13,0)),"")</f>
        <v/>
      </c>
      <c r="L74" s="89" t="str">
        <f>+IFERROR(INDEX('Ofertas insignia'!$B$14:$Y$50,MATCH('Desagregacion compartida'!$B74,'Ofertas insignia'!$B$14:$B$50,0),MATCH('Desagregacion compartida'!$L$16,'Ofertas insignia'!$B$13:$Y$13,0)),"")</f>
        <v/>
      </c>
    </row>
    <row r="75" spans="1:13" x14ac:dyDescent="0.25">
      <c r="K75" s="89" t="str">
        <f>+IFERROR(INDEX('Ofertas insignia'!$B$14:$Y$50,MATCH('Desagregacion compartida'!$B75,'Ofertas insignia'!$B$14:$B$50,0),MATCH('Desagregacion compartida'!$K$16,'Ofertas insignia'!$B$13:$Y$13,0)),"")</f>
        <v/>
      </c>
      <c r="L75" s="89" t="str">
        <f>+IFERROR(INDEX('Ofertas insignia'!$B$14:$Y$50,MATCH('Desagregacion compartida'!$B75,'Ofertas insignia'!$B$14:$B$50,0),MATCH('Desagregacion compartida'!$L$16,'Ofertas insignia'!$B$13:$Y$13,0)),"")</f>
        <v/>
      </c>
    </row>
    <row r="76" spans="1:13" x14ac:dyDescent="0.25">
      <c r="K76" s="89" t="str">
        <f>+IFERROR(INDEX('Ofertas insignia'!$B$14:$Y$50,MATCH('Desagregacion compartida'!$B76,'Ofertas insignia'!$B$14:$B$50,0),MATCH('Desagregacion compartida'!$K$16,'Ofertas insignia'!$B$13:$Y$13,0)),"")</f>
        <v/>
      </c>
      <c r="L76" s="89" t="str">
        <f>+IFERROR(INDEX('Ofertas insignia'!$B$14:$Y$50,MATCH('Desagregacion compartida'!$B76,'Ofertas insignia'!$B$14:$B$50,0),MATCH('Desagregacion compartida'!$L$16,'Ofertas insignia'!$B$13:$Y$13,0)),"")</f>
        <v/>
      </c>
    </row>
    <row r="77" spans="1:13" x14ac:dyDescent="0.25">
      <c r="K77" s="89" t="str">
        <f>+IFERROR(INDEX('Ofertas insignia'!$B$14:$Y$50,MATCH('Desagregacion compartida'!$B77,'Ofertas insignia'!$B$14:$B$50,0),MATCH('Desagregacion compartida'!$K$16,'Ofertas insignia'!$B$13:$Y$13,0)),"")</f>
        <v/>
      </c>
      <c r="L77" s="89" t="str">
        <f>+IFERROR(INDEX('Ofertas insignia'!$B$14:$Y$50,MATCH('Desagregacion compartida'!$B77,'Ofertas insignia'!$B$14:$B$50,0),MATCH('Desagregacion compartida'!$L$16,'Ofertas insignia'!$B$13:$Y$13,0)),"")</f>
        <v/>
      </c>
    </row>
    <row r="78" spans="1:13" x14ac:dyDescent="0.25">
      <c r="K78" s="89" t="str">
        <f>+IFERROR(INDEX('Ofertas insignia'!$B$14:$Y$50,MATCH('Desagregacion compartida'!$B78,'Ofertas insignia'!$B$14:$B$50,0),MATCH('Desagregacion compartida'!$K$16,'Ofertas insignia'!$B$13:$Y$13,0)),"")</f>
        <v/>
      </c>
      <c r="L78" s="89" t="str">
        <f>+IFERROR(INDEX('Ofertas insignia'!$B$14:$Y$50,MATCH('Desagregacion compartida'!$B78,'Ofertas insignia'!$B$14:$B$50,0),MATCH('Desagregacion compartida'!$L$16,'Ofertas insignia'!$B$13:$Y$13,0)),"")</f>
        <v/>
      </c>
    </row>
    <row r="79" spans="1:13" x14ac:dyDescent="0.25">
      <c r="K79" s="89" t="str">
        <f>+IFERROR(INDEX('Ofertas insignia'!$B$14:$Y$50,MATCH('Desagregacion compartida'!$B79,'Ofertas insignia'!$B$14:$B$50,0),MATCH('Desagregacion compartida'!$K$16,'Ofertas insignia'!$B$13:$Y$13,0)),"")</f>
        <v/>
      </c>
      <c r="L79" s="89" t="str">
        <f>+IFERROR(INDEX('Ofertas insignia'!$B$14:$Y$50,MATCH('Desagregacion compartida'!$B79,'Ofertas insignia'!$B$14:$B$50,0),MATCH('Desagregacion compartida'!$L$16,'Ofertas insignia'!$B$13:$Y$13,0)),"")</f>
        <v/>
      </c>
    </row>
    <row r="80" spans="1:13" x14ac:dyDescent="0.25">
      <c r="K80" s="89" t="str">
        <f>+IFERROR(INDEX('Ofertas insignia'!$B$14:$Y$50,MATCH('Desagregacion compartida'!$B80,'Ofertas insignia'!$B$14:$B$50,0),MATCH('Desagregacion compartida'!$K$16,'Ofertas insignia'!$B$13:$Y$13,0)),"")</f>
        <v/>
      </c>
      <c r="L80" s="89" t="str">
        <f>+IFERROR(INDEX('Ofertas insignia'!$B$14:$Y$50,MATCH('Desagregacion compartida'!$B80,'Ofertas insignia'!$B$14:$B$50,0),MATCH('Desagregacion compartida'!$L$16,'Ofertas insignia'!$B$13:$Y$13,0)),"")</f>
        <v/>
      </c>
    </row>
    <row r="81" spans="11:12" x14ac:dyDescent="0.25">
      <c r="K81" s="89" t="str">
        <f>+IFERROR(INDEX('Ofertas insignia'!$B$14:$Y$50,MATCH('Desagregacion compartida'!$B81,'Ofertas insignia'!$B$14:$B$50,0),MATCH('Desagregacion compartida'!$K$16,'Ofertas insignia'!$B$13:$Y$13,0)),"")</f>
        <v/>
      </c>
      <c r="L81" s="89" t="str">
        <f>+IFERROR(INDEX('Ofertas insignia'!$B$14:$Y$50,MATCH('Desagregacion compartida'!$B81,'Ofertas insignia'!$B$14:$B$50,0),MATCH('Desagregacion compartida'!$L$16,'Ofertas insignia'!$B$13:$Y$13,0)),"")</f>
        <v/>
      </c>
    </row>
    <row r="82" spans="11:12" x14ac:dyDescent="0.25">
      <c r="K82" s="89" t="str">
        <f>+IFERROR(INDEX('Ofertas insignia'!$B$14:$Y$50,MATCH('Desagregacion compartida'!$B82,'Ofertas insignia'!$B$14:$B$50,0),MATCH('Desagregacion compartida'!$K$16,'Ofertas insignia'!$B$13:$Y$13,0)),"")</f>
        <v/>
      </c>
      <c r="L82" s="89" t="str">
        <f>+IFERROR(INDEX('Ofertas insignia'!$B$14:$Y$50,MATCH('Desagregacion compartida'!$B82,'Ofertas insignia'!$B$14:$B$50,0),MATCH('Desagregacion compartida'!$L$16,'Ofertas insignia'!$B$13:$Y$13,0)),"")</f>
        <v/>
      </c>
    </row>
    <row r="83" spans="11:12" x14ac:dyDescent="0.25">
      <c r="K83" s="89" t="str">
        <f>+IFERROR(INDEX('Ofertas insignia'!$B$14:$Y$50,MATCH('Desagregacion compartida'!$B83,'Ofertas insignia'!$B$14:$B$50,0),MATCH('Desagregacion compartida'!$K$16,'Ofertas insignia'!$B$13:$Y$13,0)),"")</f>
        <v/>
      </c>
      <c r="L83" s="89" t="str">
        <f>+IFERROR(INDEX('Ofertas insignia'!$B$14:$Y$50,MATCH('Desagregacion compartida'!$B83,'Ofertas insignia'!$B$14:$B$50,0),MATCH('Desagregacion compartida'!$L$16,'Ofertas insignia'!$B$13:$Y$13,0)),"")</f>
        <v/>
      </c>
    </row>
    <row r="84" spans="11:12" x14ac:dyDescent="0.25">
      <c r="K84" s="89" t="str">
        <f>+IFERROR(INDEX('Ofertas insignia'!$B$14:$Y$50,MATCH('Desagregacion compartida'!$B84,'Ofertas insignia'!$B$14:$B$50,0),MATCH('Desagregacion compartida'!$K$16,'Ofertas insignia'!$B$13:$Y$13,0)),"")</f>
        <v/>
      </c>
      <c r="L84" s="89" t="str">
        <f>+IFERROR(INDEX('Ofertas insignia'!$B$14:$Y$50,MATCH('Desagregacion compartida'!$B84,'Ofertas insignia'!$B$14:$B$50,0),MATCH('Desagregacion compartida'!$L$16,'Ofertas insignia'!$B$13:$Y$13,0)),"")</f>
        <v/>
      </c>
    </row>
    <row r="85" spans="11:12" x14ac:dyDescent="0.25">
      <c r="K85" s="89" t="str">
        <f>+IFERROR(INDEX('Ofertas insignia'!$B$14:$Y$50,MATCH('Desagregacion compartida'!$B85,'Ofertas insignia'!$B$14:$B$50,0),MATCH('Desagregacion compartida'!$K$16,'Ofertas insignia'!$B$13:$Y$13,0)),"")</f>
        <v/>
      </c>
      <c r="L85" s="89" t="str">
        <f>+IFERROR(INDEX('Ofertas insignia'!$B$14:$Y$50,MATCH('Desagregacion compartida'!$B85,'Ofertas insignia'!$B$14:$B$50,0),MATCH('Desagregacion compartida'!$L$16,'Ofertas insignia'!$B$13:$Y$13,0)),"")</f>
        <v/>
      </c>
    </row>
    <row r="86" spans="11:12" x14ac:dyDescent="0.25">
      <c r="K86" s="89" t="str">
        <f>+IFERROR(INDEX('Ofertas insignia'!$B$14:$Y$50,MATCH('Desagregacion compartida'!$B86,'Ofertas insignia'!$B$14:$B$50,0),MATCH('Desagregacion compartida'!$K$16,'Ofertas insignia'!$B$13:$Y$13,0)),"")</f>
        <v/>
      </c>
      <c r="L86" s="89" t="str">
        <f>+IFERROR(INDEX('Ofertas insignia'!$B$14:$Y$50,MATCH('Desagregacion compartida'!$B86,'Ofertas insignia'!$B$14:$B$50,0),MATCH('Desagregacion compartida'!$L$16,'Ofertas insignia'!$B$13:$Y$13,0)),"")</f>
        <v/>
      </c>
    </row>
    <row r="87" spans="11:12" x14ac:dyDescent="0.25">
      <c r="K87" s="89" t="str">
        <f>+IFERROR(INDEX('Ofertas insignia'!$B$14:$Y$50,MATCH('Desagregacion compartida'!$B87,'Ofertas insignia'!$B$14:$B$50,0),MATCH('Desagregacion compartida'!$K$16,'Ofertas insignia'!$B$13:$Y$13,0)),"")</f>
        <v/>
      </c>
      <c r="L87" s="89" t="str">
        <f>+IFERROR(INDEX('Ofertas insignia'!$B$14:$Y$50,MATCH('Desagregacion compartida'!$B87,'Ofertas insignia'!$B$14:$B$50,0),MATCH('Desagregacion compartida'!$L$16,'Ofertas insignia'!$B$13:$Y$13,0)),"")</f>
        <v/>
      </c>
    </row>
    <row r="88" spans="11:12" x14ac:dyDescent="0.25">
      <c r="K88" s="89" t="str">
        <f>+IFERROR(INDEX('Ofertas insignia'!$B$14:$Y$50,MATCH('Desagregacion compartida'!$B88,'Ofertas insignia'!$B$14:$B$50,0),MATCH('Desagregacion compartida'!$K$16,'Ofertas insignia'!$B$13:$Y$13,0)),"")</f>
        <v/>
      </c>
      <c r="L88" s="89" t="str">
        <f>+IFERROR(INDEX('Ofertas insignia'!$B$14:$Y$50,MATCH('Desagregacion compartida'!$B88,'Ofertas insignia'!$B$14:$B$50,0),MATCH('Desagregacion compartida'!$L$16,'Ofertas insignia'!$B$13:$Y$13,0)),"")</f>
        <v/>
      </c>
    </row>
    <row r="89" spans="11:12" x14ac:dyDescent="0.25">
      <c r="K89" s="89" t="str">
        <f>+IFERROR(INDEX('Ofertas insignia'!$B$14:$Y$50,MATCH('Desagregacion compartida'!$B89,'Ofertas insignia'!$B$14:$B$50,0),MATCH('Desagregacion compartida'!$K$16,'Ofertas insignia'!$B$13:$Y$13,0)),"")</f>
        <v/>
      </c>
      <c r="L89" s="89" t="str">
        <f>+IFERROR(INDEX('Ofertas insignia'!$B$14:$Y$50,MATCH('Desagregacion compartida'!$B89,'Ofertas insignia'!$B$14:$B$50,0),MATCH('Desagregacion compartida'!$L$16,'Ofertas insignia'!$B$13:$Y$13,0)),"")</f>
        <v/>
      </c>
    </row>
    <row r="90" spans="11:12" x14ac:dyDescent="0.25">
      <c r="K90" s="89" t="str">
        <f>+IFERROR(INDEX('Ofertas insignia'!$B$14:$Y$50,MATCH('Desagregacion compartida'!$B90,'Ofertas insignia'!$B$14:$B$50,0),MATCH('Desagregacion compartida'!$K$16,'Ofertas insignia'!$B$13:$Y$13,0)),"")</f>
        <v/>
      </c>
      <c r="L90" s="89" t="str">
        <f>+IFERROR(INDEX('Ofertas insignia'!$B$14:$Y$50,MATCH('Desagregacion compartida'!$B90,'Ofertas insignia'!$B$14:$B$50,0),MATCH('Desagregacion compartida'!$L$16,'Ofertas insignia'!$B$13:$Y$13,0)),"")</f>
        <v/>
      </c>
    </row>
    <row r="91" spans="11:12" x14ac:dyDescent="0.25">
      <c r="K91" s="89" t="str">
        <f>+IFERROR(INDEX('Ofertas insignia'!$B$14:$Y$50,MATCH('Desagregacion compartida'!$B91,'Ofertas insignia'!$B$14:$B$50,0),MATCH('Desagregacion compartida'!$K$16,'Ofertas insignia'!$B$13:$Y$13,0)),"")</f>
        <v/>
      </c>
      <c r="L91" s="89" t="str">
        <f>+IFERROR(INDEX('Ofertas insignia'!$B$14:$Y$50,MATCH('Desagregacion compartida'!$B91,'Ofertas insignia'!$B$14:$B$50,0),MATCH('Desagregacion compartida'!$L$16,'Ofertas insignia'!$B$13:$Y$13,0)),"")</f>
        <v/>
      </c>
    </row>
    <row r="92" spans="11:12" x14ac:dyDescent="0.25">
      <c r="K92" s="89" t="str">
        <f>+IFERROR(INDEX('Ofertas insignia'!$B$14:$Y$50,MATCH('Desagregacion compartida'!$B92,'Ofertas insignia'!$B$14:$B$50,0),MATCH('Desagregacion compartida'!$K$16,'Ofertas insignia'!$B$13:$Y$13,0)),"")</f>
        <v/>
      </c>
      <c r="L92" s="89" t="str">
        <f>+IFERROR(INDEX('Ofertas insignia'!$B$14:$Y$50,MATCH('Desagregacion compartida'!$B92,'Ofertas insignia'!$B$14:$B$50,0),MATCH('Desagregacion compartida'!$L$16,'Ofertas insignia'!$B$13:$Y$13,0)),"")</f>
        <v/>
      </c>
    </row>
    <row r="93" spans="11:12" x14ac:dyDescent="0.25">
      <c r="K93" s="89" t="str">
        <f>+IFERROR(INDEX('Ofertas insignia'!$B$14:$Y$50,MATCH('Desagregacion compartida'!$B93,'Ofertas insignia'!$B$14:$B$50,0),MATCH('Desagregacion compartida'!$K$16,'Ofertas insignia'!$B$13:$Y$13,0)),"")</f>
        <v/>
      </c>
      <c r="L93" s="89" t="str">
        <f>+IFERROR(INDEX('Ofertas insignia'!$B$14:$Y$50,MATCH('Desagregacion compartida'!$B93,'Ofertas insignia'!$B$14:$B$50,0),MATCH('Desagregacion compartida'!$L$16,'Ofertas insignia'!$B$13:$Y$13,0)),"")</f>
        <v/>
      </c>
    </row>
    <row r="94" spans="11:12" x14ac:dyDescent="0.25">
      <c r="K94" s="89" t="str">
        <f>+IFERROR(INDEX('Ofertas insignia'!$B$14:$Y$50,MATCH('Desagregacion compartida'!$B94,'Ofertas insignia'!$B$14:$B$50,0),MATCH('Desagregacion compartida'!$K$16,'Ofertas insignia'!$B$13:$Y$13,0)),"")</f>
        <v/>
      </c>
      <c r="L94" s="89" t="str">
        <f>+IFERROR(INDEX('Ofertas insignia'!$B$14:$Y$50,MATCH('Desagregacion compartida'!$B94,'Ofertas insignia'!$B$14:$B$50,0),MATCH('Desagregacion compartida'!$L$16,'Ofertas insignia'!$B$13:$Y$13,0)),"")</f>
        <v/>
      </c>
    </row>
    <row r="95" spans="11:12" x14ac:dyDescent="0.25">
      <c r="K95" s="89" t="str">
        <f>+IFERROR(INDEX('Ofertas insignia'!$B$14:$Y$50,MATCH('Desagregacion compartida'!$B95,'Ofertas insignia'!$B$14:$B$50,0),MATCH('Desagregacion compartida'!$K$16,'Ofertas insignia'!$B$13:$Y$13,0)),"")</f>
        <v/>
      </c>
      <c r="L95" s="89" t="str">
        <f>+IFERROR(INDEX('Ofertas insignia'!$B$14:$Y$50,MATCH('Desagregacion compartida'!$B95,'Ofertas insignia'!$B$14:$B$50,0),MATCH('Desagregacion compartida'!$L$16,'Ofertas insignia'!$B$13:$Y$13,0)),"")</f>
        <v/>
      </c>
    </row>
    <row r="96" spans="11:12" x14ac:dyDescent="0.25">
      <c r="K96" s="89" t="str">
        <f>+IFERROR(INDEX('Ofertas insignia'!$B$14:$Y$50,MATCH('Desagregacion compartida'!$B96,'Ofertas insignia'!$B$14:$B$50,0),MATCH('Desagregacion compartida'!$K$16,'Ofertas insignia'!$B$13:$Y$13,0)),"")</f>
        <v/>
      </c>
      <c r="L96" s="89" t="str">
        <f>+IFERROR(INDEX('Ofertas insignia'!$B$14:$Y$50,MATCH('Desagregacion compartida'!$B96,'Ofertas insignia'!$B$14:$B$50,0),MATCH('Desagregacion compartida'!$L$16,'Ofertas insignia'!$B$13:$Y$13,0)),"")</f>
        <v/>
      </c>
    </row>
    <row r="97" spans="11:12" x14ac:dyDescent="0.25">
      <c r="K97" s="89" t="str">
        <f>+IFERROR(INDEX('Ofertas insignia'!$B$14:$Y$50,MATCH('Desagregacion compartida'!$B97,'Ofertas insignia'!$B$14:$B$50,0),MATCH('Desagregacion compartida'!$K$16,'Ofertas insignia'!$B$13:$Y$13,0)),"")</f>
        <v/>
      </c>
      <c r="L97" s="89" t="str">
        <f>+IFERROR(INDEX('Ofertas insignia'!$B$14:$Y$50,MATCH('Desagregacion compartida'!$B97,'Ofertas insignia'!$B$14:$B$50,0),MATCH('Desagregacion compartida'!$L$16,'Ofertas insignia'!$B$13:$Y$13,0)),"")</f>
        <v/>
      </c>
    </row>
    <row r="98" spans="11:12" x14ac:dyDescent="0.25">
      <c r="K98" s="89" t="str">
        <f>+IFERROR(INDEX('Ofertas insignia'!$B$14:$Y$50,MATCH('Desagregacion compartida'!$B98,'Ofertas insignia'!$B$14:$B$50,0),MATCH('Desagregacion compartida'!$K$16,'Ofertas insignia'!$B$13:$Y$13,0)),"")</f>
        <v/>
      </c>
      <c r="L98" s="89" t="str">
        <f>+IFERROR(INDEX('Ofertas insignia'!$B$14:$Y$50,MATCH('Desagregacion compartida'!$B98,'Ofertas insignia'!$B$14:$B$50,0),MATCH('Desagregacion compartida'!$L$16,'Ofertas insignia'!$B$13:$Y$13,0)),"")</f>
        <v/>
      </c>
    </row>
    <row r="99" spans="11:12" x14ac:dyDescent="0.25">
      <c r="K99" s="89" t="str">
        <f>+IFERROR(INDEX('Ofertas insignia'!$B$14:$Y$50,MATCH('Desagregacion compartida'!$B99,'Ofertas insignia'!$B$14:$B$50,0),MATCH('Desagregacion compartida'!$K$16,'Ofertas insignia'!$B$13:$Y$13,0)),"")</f>
        <v/>
      </c>
      <c r="L99" s="89" t="str">
        <f>+IFERROR(INDEX('Ofertas insignia'!$B$14:$Y$50,MATCH('Desagregacion compartida'!$B99,'Ofertas insignia'!$B$14:$B$50,0),MATCH('Desagregacion compartida'!$L$16,'Ofertas insignia'!$B$13:$Y$13,0)),"")</f>
        <v/>
      </c>
    </row>
    <row r="100" spans="11:12" x14ac:dyDescent="0.25">
      <c r="K100" s="89" t="str">
        <f>+IFERROR(INDEX('Ofertas insignia'!$B$14:$Y$50,MATCH('Desagregacion compartida'!$B100,'Ofertas insignia'!$B$14:$B$50,0),MATCH('Desagregacion compartida'!$K$16,'Ofertas insignia'!$B$13:$Y$13,0)),"")</f>
        <v/>
      </c>
      <c r="L100" s="89" t="str">
        <f>+IFERROR(INDEX('Ofertas insignia'!$B$14:$Y$50,MATCH('Desagregacion compartida'!$B100,'Ofertas insignia'!$B$14:$B$50,0),MATCH('Desagregacion compartida'!$L$16,'Ofertas insignia'!$B$13:$Y$13,0)),"")</f>
        <v/>
      </c>
    </row>
    <row r="101" spans="11:12" x14ac:dyDescent="0.25">
      <c r="K101" s="89" t="str">
        <f>+IFERROR(INDEX('Ofertas insignia'!$B$14:$Y$50,MATCH('Desagregacion compartida'!$B101,'Ofertas insignia'!$B$14:$B$50,0),MATCH('Desagregacion compartida'!$K$16,'Ofertas insignia'!$B$13:$Y$13,0)),"")</f>
        <v/>
      </c>
      <c r="L101" s="89" t="str">
        <f>+IFERROR(INDEX('Ofertas insignia'!$B$14:$Y$50,MATCH('Desagregacion compartida'!$B101,'Ofertas insignia'!$B$14:$B$50,0),MATCH('Desagregacion compartida'!$L$16,'Ofertas insignia'!$B$13:$Y$13,0)),"")</f>
        <v/>
      </c>
    </row>
    <row r="102" spans="11:12" x14ac:dyDescent="0.25">
      <c r="K102" s="89" t="str">
        <f>+IFERROR(INDEX('Ofertas insignia'!$B$14:$Y$50,MATCH('Desagregacion compartida'!$B102,'Ofertas insignia'!$B$14:$B$50,0),MATCH('Desagregacion compartida'!$K$16,'Ofertas insignia'!$B$13:$Y$13,0)),"")</f>
        <v/>
      </c>
      <c r="L102" s="89" t="str">
        <f>+IFERROR(INDEX('Ofertas insignia'!$B$14:$Y$50,MATCH('Desagregacion compartida'!$B102,'Ofertas insignia'!$B$14:$B$50,0),MATCH('Desagregacion compartida'!$L$16,'Ofertas insignia'!$B$13:$Y$13,0)),"")</f>
        <v/>
      </c>
    </row>
    <row r="103" spans="11:12" x14ac:dyDescent="0.25">
      <c r="K103" s="89" t="str">
        <f>+IFERROR(INDEX('Ofertas insignia'!$B$14:$Y$50,MATCH('Desagregacion compartida'!$B103,'Ofertas insignia'!$B$14:$B$50,0),MATCH('Desagregacion compartida'!$K$16,'Ofertas insignia'!$B$13:$Y$13,0)),"")</f>
        <v/>
      </c>
      <c r="L103" s="89" t="str">
        <f>+IFERROR(INDEX('Ofertas insignia'!$B$14:$Y$50,MATCH('Desagregacion compartida'!$B103,'Ofertas insignia'!$B$14:$B$50,0),MATCH('Desagregacion compartida'!$L$16,'Ofertas insignia'!$B$13:$Y$13,0)),"")</f>
        <v/>
      </c>
    </row>
    <row r="104" spans="11:12" x14ac:dyDescent="0.25">
      <c r="K104" s="89" t="str">
        <f>+IFERROR(INDEX('Ofertas insignia'!$B$14:$Y$50,MATCH('Desagregacion compartida'!$B104,'Ofertas insignia'!$B$14:$B$50,0),MATCH('Desagregacion compartida'!$K$16,'Ofertas insignia'!$B$13:$Y$13,0)),"")</f>
        <v/>
      </c>
      <c r="L104" s="89" t="str">
        <f>+IFERROR(INDEX('Ofertas insignia'!$B$14:$Y$50,MATCH('Desagregacion compartida'!$B104,'Ofertas insignia'!$B$14:$B$50,0),MATCH('Desagregacion compartida'!$L$16,'Ofertas insignia'!$B$13:$Y$13,0)),"")</f>
        <v/>
      </c>
    </row>
    <row r="105" spans="11:12" x14ac:dyDescent="0.25">
      <c r="K105" s="89" t="str">
        <f>+IFERROR(INDEX('Ofertas insignia'!$B$14:$Y$50,MATCH('Desagregacion compartida'!$B105,'Ofertas insignia'!$B$14:$B$50,0),MATCH('Desagregacion compartida'!$K$16,'Ofertas insignia'!$B$13:$Y$13,0)),"")</f>
        <v/>
      </c>
      <c r="L105" s="89" t="str">
        <f>+IFERROR(INDEX('Ofertas insignia'!$B$14:$Y$50,MATCH('Desagregacion compartida'!$B105,'Ofertas insignia'!$B$14:$B$50,0),MATCH('Desagregacion compartida'!$L$16,'Ofertas insignia'!$B$13:$Y$13,0)),"")</f>
        <v/>
      </c>
    </row>
    <row r="106" spans="11:12" x14ac:dyDescent="0.25">
      <c r="K106" s="89" t="str">
        <f>+IFERROR(INDEX('Ofertas insignia'!$B$14:$Y$50,MATCH('Desagregacion compartida'!$B106,'Ofertas insignia'!$B$14:$B$50,0),MATCH('Desagregacion compartida'!$K$16,'Ofertas insignia'!$B$13:$Y$13,0)),"")</f>
        <v/>
      </c>
      <c r="L106" s="89" t="str">
        <f>+IFERROR(INDEX('Ofertas insignia'!$B$14:$Y$50,MATCH('Desagregacion compartida'!$B106,'Ofertas insignia'!$B$14:$B$50,0),MATCH('Desagregacion compartida'!$L$16,'Ofertas insignia'!$B$13:$Y$13,0)),"")</f>
        <v/>
      </c>
    </row>
    <row r="107" spans="11:12" x14ac:dyDescent="0.25">
      <c r="K107" s="89" t="str">
        <f>+IFERROR(INDEX('Ofertas insignia'!$B$14:$Y$50,MATCH('Desagregacion compartida'!$B107,'Ofertas insignia'!$B$14:$B$50,0),MATCH('Desagregacion compartida'!$K$16,'Ofertas insignia'!$B$13:$Y$13,0)),"")</f>
        <v/>
      </c>
      <c r="L107" s="89" t="str">
        <f>+IFERROR(INDEX('Ofertas insignia'!$B$14:$Y$50,MATCH('Desagregacion compartida'!$B107,'Ofertas insignia'!$B$14:$B$50,0),MATCH('Desagregacion compartida'!$L$16,'Ofertas insignia'!$B$13:$Y$13,0)),"")</f>
        <v/>
      </c>
    </row>
    <row r="108" spans="11:12" x14ac:dyDescent="0.25">
      <c r="K108" s="89" t="str">
        <f>+IFERROR(INDEX('Ofertas insignia'!$B$14:$Y$50,MATCH('Desagregacion compartida'!$B108,'Ofertas insignia'!$B$14:$B$50,0),MATCH('Desagregacion compartida'!$K$16,'Ofertas insignia'!$B$13:$Y$13,0)),"")</f>
        <v/>
      </c>
      <c r="L108" s="89" t="str">
        <f>+IFERROR(INDEX('Ofertas insignia'!$B$14:$Y$50,MATCH('Desagregacion compartida'!$B108,'Ofertas insignia'!$B$14:$B$50,0),MATCH('Desagregacion compartida'!$L$16,'Ofertas insignia'!$B$13:$Y$13,0)),"")</f>
        <v/>
      </c>
    </row>
    <row r="109" spans="11:12" x14ac:dyDescent="0.25">
      <c r="K109" s="89" t="str">
        <f>+IFERROR(INDEX('Ofertas insignia'!$B$14:$Y$50,MATCH('Desagregacion compartida'!$B109,'Ofertas insignia'!$B$14:$B$50,0),MATCH('Desagregacion compartida'!$K$16,'Ofertas insignia'!$B$13:$Y$13,0)),"")</f>
        <v/>
      </c>
      <c r="L109" s="89" t="str">
        <f>+IFERROR(INDEX('Ofertas insignia'!$B$14:$Y$50,MATCH('Desagregacion compartida'!$B109,'Ofertas insignia'!$B$14:$B$50,0),MATCH('Desagregacion compartida'!$L$16,'Ofertas insignia'!$B$13:$Y$13,0)),"")</f>
        <v/>
      </c>
    </row>
    <row r="110" spans="11:12" x14ac:dyDescent="0.25">
      <c r="K110" s="89" t="str">
        <f>+IFERROR(INDEX('Ofertas insignia'!$B$14:$Y$50,MATCH('Desagregacion compartida'!$B110,'Ofertas insignia'!$B$14:$B$50,0),MATCH('Desagregacion compartida'!$K$16,'Ofertas insignia'!$B$13:$Y$13,0)),"")</f>
        <v/>
      </c>
      <c r="L110" s="89" t="str">
        <f>+IFERROR(INDEX('Ofertas insignia'!$B$14:$Y$50,MATCH('Desagregacion compartida'!$B110,'Ofertas insignia'!$B$14:$B$50,0),MATCH('Desagregacion compartida'!$L$16,'Ofertas insignia'!$B$13:$Y$13,0)),"")</f>
        <v/>
      </c>
    </row>
    <row r="111" spans="11:12" x14ac:dyDescent="0.25">
      <c r="K111" s="89" t="str">
        <f>+IFERROR(INDEX('Ofertas insignia'!$B$14:$Y$50,MATCH('Desagregacion compartida'!$B111,'Ofertas insignia'!$B$14:$B$50,0),MATCH('Desagregacion compartida'!$K$16,'Ofertas insignia'!$B$13:$Y$13,0)),"")</f>
        <v/>
      </c>
      <c r="L111" s="89" t="str">
        <f>+IFERROR(INDEX('Ofertas insignia'!$B$14:$Y$50,MATCH('Desagregacion compartida'!$B111,'Ofertas insignia'!$B$14:$B$50,0),MATCH('Desagregacion compartida'!$L$16,'Ofertas insignia'!$B$13:$Y$13,0)),"")</f>
        <v/>
      </c>
    </row>
    <row r="112" spans="11:12" x14ac:dyDescent="0.25">
      <c r="K112" s="89" t="str">
        <f>+IFERROR(INDEX('Ofertas insignia'!$B$14:$Y$50,MATCH('Desagregacion compartida'!$B112,'Ofertas insignia'!$B$14:$B$50,0),MATCH('Desagregacion compartida'!$K$16,'Ofertas insignia'!$B$13:$Y$13,0)),"")</f>
        <v/>
      </c>
      <c r="L112" s="89" t="str">
        <f>+IFERROR(INDEX('Ofertas insignia'!$B$14:$Y$50,MATCH('Desagregacion compartida'!$B112,'Ofertas insignia'!$B$14:$B$50,0),MATCH('Desagregacion compartida'!$L$16,'Ofertas insignia'!$B$13:$Y$13,0)),"")</f>
        <v/>
      </c>
    </row>
    <row r="113" spans="11:12" x14ac:dyDescent="0.25">
      <c r="K113" s="89" t="str">
        <f>+IFERROR(INDEX('Ofertas insignia'!$B$14:$Y$50,MATCH('Desagregacion compartida'!$B113,'Ofertas insignia'!$B$14:$B$50,0),MATCH('Desagregacion compartida'!$K$16,'Ofertas insignia'!$B$13:$Y$13,0)),"")</f>
        <v/>
      </c>
      <c r="L113" s="89" t="str">
        <f>+IFERROR(INDEX('Ofertas insignia'!$B$14:$Y$50,MATCH('Desagregacion compartida'!$B113,'Ofertas insignia'!$B$14:$B$50,0),MATCH('Desagregacion compartida'!$L$16,'Ofertas insignia'!$B$13:$Y$13,0)),"")</f>
        <v/>
      </c>
    </row>
    <row r="114" spans="11:12" x14ac:dyDescent="0.25">
      <c r="K114" s="89" t="str">
        <f>+IFERROR(INDEX('Ofertas insignia'!$B$14:$Y$50,MATCH('Desagregacion compartida'!$B114,'Ofertas insignia'!$B$14:$B$50,0),MATCH('Desagregacion compartida'!$K$16,'Ofertas insignia'!$B$13:$Y$13,0)),"")</f>
        <v/>
      </c>
      <c r="L114" s="89" t="str">
        <f>+IFERROR(INDEX('Ofertas insignia'!$B$14:$Y$50,MATCH('Desagregacion compartida'!$B114,'Ofertas insignia'!$B$14:$B$50,0),MATCH('Desagregacion compartida'!$L$16,'Ofertas insignia'!$B$13:$Y$13,0)),"")</f>
        <v/>
      </c>
    </row>
    <row r="115" spans="11:12" x14ac:dyDescent="0.25">
      <c r="K115" s="89" t="str">
        <f>+IFERROR(INDEX('Ofertas insignia'!$B$14:$Y$50,MATCH('Desagregacion compartida'!$B115,'Ofertas insignia'!$B$14:$B$50,0),MATCH('Desagregacion compartida'!$K$16,'Ofertas insignia'!$B$13:$Y$13,0)),"")</f>
        <v/>
      </c>
      <c r="L115" s="89" t="str">
        <f>+IFERROR(INDEX('Ofertas insignia'!$B$14:$Y$50,MATCH('Desagregacion compartida'!$B115,'Ofertas insignia'!$B$14:$B$50,0),MATCH('Desagregacion compartida'!$L$16,'Ofertas insignia'!$B$13:$Y$13,0)),"")</f>
        <v/>
      </c>
    </row>
    <row r="116" spans="11:12" x14ac:dyDescent="0.25">
      <c r="K116" s="89" t="str">
        <f>+IFERROR(INDEX('Ofertas insignia'!$B$14:$Y$50,MATCH('Desagregacion compartida'!$B116,'Ofertas insignia'!$B$14:$B$50,0),MATCH('Desagregacion compartida'!$K$16,'Ofertas insignia'!$B$13:$Y$13,0)),"")</f>
        <v/>
      </c>
      <c r="L116" s="89" t="str">
        <f>+IFERROR(INDEX('Ofertas insignia'!$B$14:$Y$50,MATCH('Desagregacion compartida'!$B116,'Ofertas insignia'!$B$14:$B$50,0),MATCH('Desagregacion compartida'!$L$16,'Ofertas insignia'!$B$13:$Y$13,0)),"")</f>
        <v/>
      </c>
    </row>
    <row r="117" spans="11:12" x14ac:dyDescent="0.25">
      <c r="K117" s="89" t="str">
        <f>+IFERROR(INDEX('Ofertas insignia'!$B$14:$Y$50,MATCH('Desagregacion compartida'!$B117,'Ofertas insignia'!$B$14:$B$50,0),MATCH('Desagregacion compartida'!$K$16,'Ofertas insignia'!$B$13:$Y$13,0)),"")</f>
        <v/>
      </c>
      <c r="L117" s="89" t="str">
        <f>+IFERROR(INDEX('Ofertas insignia'!$B$14:$Y$50,MATCH('Desagregacion compartida'!$B117,'Ofertas insignia'!$B$14:$B$50,0),MATCH('Desagregacion compartida'!$L$16,'Ofertas insignia'!$B$13:$Y$13,0)),"")</f>
        <v/>
      </c>
    </row>
    <row r="118" spans="11:12" x14ac:dyDescent="0.25">
      <c r="K118" s="89" t="str">
        <f>+IFERROR(INDEX('Ofertas insignia'!$B$14:$Y$50,MATCH('Desagregacion compartida'!$B118,'Ofertas insignia'!$B$14:$B$50,0),MATCH('Desagregacion compartida'!$K$16,'Ofertas insignia'!$B$13:$Y$13,0)),"")</f>
        <v/>
      </c>
      <c r="L118" s="89" t="str">
        <f>+IFERROR(INDEX('Ofertas insignia'!$B$14:$Y$50,MATCH('Desagregacion compartida'!$B118,'Ofertas insignia'!$B$14:$B$50,0),MATCH('Desagregacion compartida'!$L$16,'Ofertas insignia'!$B$13:$Y$13,0)),"")</f>
        <v/>
      </c>
    </row>
    <row r="119" spans="11:12" x14ac:dyDescent="0.25">
      <c r="K119" s="89" t="str">
        <f>+IFERROR(INDEX('Ofertas insignia'!$B$14:$Y$50,MATCH('Desagregacion compartida'!$B119,'Ofertas insignia'!$B$14:$B$50,0),MATCH('Desagregacion compartida'!$K$16,'Ofertas insignia'!$B$13:$Y$13,0)),"")</f>
        <v/>
      </c>
      <c r="L119" s="89" t="str">
        <f>+IFERROR(INDEX('Ofertas insignia'!$B$14:$Y$50,MATCH('Desagregacion compartida'!$B119,'Ofertas insignia'!$B$14:$B$50,0),MATCH('Desagregacion compartida'!$L$16,'Ofertas insignia'!$B$13:$Y$13,0)),"")</f>
        <v/>
      </c>
    </row>
    <row r="120" spans="11:12" x14ac:dyDescent="0.25">
      <c r="K120" s="89" t="str">
        <f>+IFERROR(INDEX('Ofertas insignia'!$B$14:$Y$50,MATCH('Desagregacion compartida'!$B120,'Ofertas insignia'!$B$14:$B$50,0),MATCH('Desagregacion compartida'!$K$16,'Ofertas insignia'!$B$13:$Y$13,0)),"")</f>
        <v/>
      </c>
      <c r="L120" s="89" t="str">
        <f>+IFERROR(INDEX('Ofertas insignia'!$B$14:$Y$50,MATCH('Desagregacion compartida'!$B120,'Ofertas insignia'!$B$14:$B$50,0),MATCH('Desagregacion compartida'!$L$16,'Ofertas insignia'!$B$13:$Y$13,0)),"")</f>
        <v/>
      </c>
    </row>
    <row r="121" spans="11:12" x14ac:dyDescent="0.25">
      <c r="K121" s="89" t="str">
        <f>+IFERROR(INDEX('Ofertas insignia'!$B$14:$Y$50,MATCH('Desagregacion compartida'!$B121,'Ofertas insignia'!$B$14:$B$50,0),MATCH('Desagregacion compartida'!$K$16,'Ofertas insignia'!$B$13:$Y$13,0)),"")</f>
        <v/>
      </c>
      <c r="L121" s="89" t="str">
        <f>+IFERROR(INDEX('Ofertas insignia'!$B$14:$Y$50,MATCH('Desagregacion compartida'!$B121,'Ofertas insignia'!$B$14:$B$50,0),MATCH('Desagregacion compartida'!$L$16,'Ofertas insignia'!$B$13:$Y$13,0)),"")</f>
        <v/>
      </c>
    </row>
    <row r="122" spans="11:12" x14ac:dyDescent="0.25">
      <c r="K122" s="89" t="str">
        <f>+IFERROR(INDEX('Ofertas insignia'!$B$14:$Y$50,MATCH('Desagregacion compartida'!$B122,'Ofertas insignia'!$B$14:$B$50,0),MATCH('Desagregacion compartida'!$K$16,'Ofertas insignia'!$B$13:$Y$13,0)),"")</f>
        <v/>
      </c>
      <c r="L122" s="89" t="str">
        <f>+IFERROR(INDEX('Ofertas insignia'!$B$14:$Y$50,MATCH('Desagregacion compartida'!$B122,'Ofertas insignia'!$B$14:$B$50,0),MATCH('Desagregacion compartida'!$L$16,'Ofertas insignia'!$B$13:$Y$13,0)),"")</f>
        <v/>
      </c>
    </row>
    <row r="123" spans="11:12" x14ac:dyDescent="0.25">
      <c r="K123" s="89" t="str">
        <f>+IFERROR(INDEX('Ofertas insignia'!$B$14:$Y$50,MATCH('Desagregacion compartida'!$B123,'Ofertas insignia'!$B$14:$B$50,0),MATCH('Desagregacion compartida'!$K$16,'Ofertas insignia'!$B$13:$Y$13,0)),"")</f>
        <v/>
      </c>
      <c r="L123" s="89" t="str">
        <f>+IFERROR(INDEX('Ofertas insignia'!$B$14:$Y$50,MATCH('Desagregacion compartida'!$B123,'Ofertas insignia'!$B$14:$B$50,0),MATCH('Desagregacion compartida'!$L$16,'Ofertas insignia'!$B$13:$Y$13,0)),"")</f>
        <v/>
      </c>
    </row>
    <row r="124" spans="11:12" x14ac:dyDescent="0.25">
      <c r="K124" s="89" t="str">
        <f>+IFERROR(INDEX('Ofertas insignia'!$B$14:$Y$50,MATCH('Desagregacion compartida'!$B124,'Ofertas insignia'!$B$14:$B$50,0),MATCH('Desagregacion compartida'!$K$16,'Ofertas insignia'!$B$13:$Y$13,0)),"")</f>
        <v/>
      </c>
      <c r="L124" s="89" t="str">
        <f>+IFERROR(INDEX('Ofertas insignia'!$B$14:$Y$50,MATCH('Desagregacion compartida'!$B124,'Ofertas insignia'!$B$14:$B$50,0),MATCH('Desagregacion compartida'!$L$16,'Ofertas insignia'!$B$13:$Y$13,0)),"")</f>
        <v/>
      </c>
    </row>
    <row r="125" spans="11:12" x14ac:dyDescent="0.25">
      <c r="K125" s="89" t="str">
        <f>+IFERROR(INDEX('Ofertas insignia'!$B$14:$Y$50,MATCH('Desagregacion compartida'!$B125,'Ofertas insignia'!$B$14:$B$50,0),MATCH('Desagregacion compartida'!$K$16,'Ofertas insignia'!$B$13:$Y$13,0)),"")</f>
        <v/>
      </c>
      <c r="L125" s="89" t="str">
        <f>+IFERROR(INDEX('Ofertas insignia'!$B$14:$Y$50,MATCH('Desagregacion compartida'!$B125,'Ofertas insignia'!$B$14:$B$50,0),MATCH('Desagregacion compartida'!$L$16,'Ofertas insignia'!$B$13:$Y$13,0)),"")</f>
        <v/>
      </c>
    </row>
    <row r="126" spans="11:12" x14ac:dyDescent="0.25">
      <c r="K126" s="89" t="str">
        <f>+IFERROR(INDEX('Ofertas insignia'!$B$14:$Y$50,MATCH('Desagregacion compartida'!$B126,'Ofertas insignia'!$B$14:$B$50,0),MATCH('Desagregacion compartida'!$K$16,'Ofertas insignia'!$B$13:$Y$13,0)),"")</f>
        <v/>
      </c>
      <c r="L126" s="89" t="str">
        <f>+IFERROR(INDEX('Ofertas insignia'!$B$14:$Y$50,MATCH('Desagregacion compartida'!$B126,'Ofertas insignia'!$B$14:$B$50,0),MATCH('Desagregacion compartida'!$L$16,'Ofertas insignia'!$B$13:$Y$13,0)),"")</f>
        <v/>
      </c>
    </row>
    <row r="127" spans="11:12" x14ac:dyDescent="0.25">
      <c r="K127" s="89" t="str">
        <f>+IFERROR(INDEX('Ofertas insignia'!$B$14:$Y$50,MATCH('Desagregacion compartida'!$B127,'Ofertas insignia'!$B$14:$B$50,0),MATCH('Desagregacion compartida'!$K$16,'Ofertas insignia'!$B$13:$Y$13,0)),"")</f>
        <v/>
      </c>
      <c r="L127" s="89" t="str">
        <f>+IFERROR(INDEX('Ofertas insignia'!$B$14:$Y$50,MATCH('Desagregacion compartida'!$B127,'Ofertas insignia'!$B$14:$B$50,0),MATCH('Desagregacion compartida'!$L$16,'Ofertas insignia'!$B$13:$Y$13,0)),"")</f>
        <v/>
      </c>
    </row>
    <row r="128" spans="11:12" x14ac:dyDescent="0.25">
      <c r="K128" s="89" t="str">
        <f>+IFERROR(INDEX('Ofertas insignia'!$B$14:$Y$50,MATCH('Desagregacion compartida'!$B128,'Ofertas insignia'!$B$14:$B$50,0),MATCH('Desagregacion compartida'!$K$16,'Ofertas insignia'!$B$13:$Y$13,0)),"")</f>
        <v/>
      </c>
      <c r="L128" s="89" t="str">
        <f>+IFERROR(INDEX('Ofertas insignia'!$B$14:$Y$50,MATCH('Desagregacion compartida'!$B128,'Ofertas insignia'!$B$14:$B$50,0),MATCH('Desagregacion compartida'!$L$16,'Ofertas insignia'!$B$13:$Y$13,0)),"")</f>
        <v/>
      </c>
    </row>
    <row r="129" spans="11:12" x14ac:dyDescent="0.25">
      <c r="K129" s="89" t="str">
        <f>+IFERROR(INDEX('Ofertas insignia'!$B$14:$Y$50,MATCH('Desagregacion compartida'!$B129,'Ofertas insignia'!$B$14:$B$50,0),MATCH('Desagregacion compartida'!$K$16,'Ofertas insignia'!$B$13:$Y$13,0)),"")</f>
        <v/>
      </c>
      <c r="L129" s="89" t="str">
        <f>+IFERROR(INDEX('Ofertas insignia'!$B$14:$Y$50,MATCH('Desagregacion compartida'!$B129,'Ofertas insignia'!$B$14:$B$50,0),MATCH('Desagregacion compartida'!$L$16,'Ofertas insignia'!$B$13:$Y$13,0)),"")</f>
        <v/>
      </c>
    </row>
    <row r="130" spans="11:12" x14ac:dyDescent="0.25">
      <c r="K130" s="89" t="str">
        <f>+IFERROR(INDEX('Ofertas insignia'!$B$14:$Y$50,MATCH('Desagregacion compartida'!$B130,'Ofertas insignia'!$B$14:$B$50,0),MATCH('Desagregacion compartida'!$K$16,'Ofertas insignia'!$B$13:$Y$13,0)),"")</f>
        <v/>
      </c>
      <c r="L130" s="89" t="str">
        <f>+IFERROR(INDEX('Ofertas insignia'!$B$14:$Y$50,MATCH('Desagregacion compartida'!$B130,'Ofertas insignia'!$B$14:$B$50,0),MATCH('Desagregacion compartida'!$L$16,'Ofertas insignia'!$B$13:$Y$13,0)),"")</f>
        <v/>
      </c>
    </row>
    <row r="131" spans="11:12" x14ac:dyDescent="0.25">
      <c r="K131" s="89" t="str">
        <f>+IFERROR(INDEX('Ofertas insignia'!$B$14:$Y$50,MATCH('Desagregacion compartida'!$B131,'Ofertas insignia'!$B$14:$B$50,0),MATCH('Desagregacion compartida'!$K$16,'Ofertas insignia'!$B$13:$Y$13,0)),"")</f>
        <v/>
      </c>
      <c r="L131" s="89" t="str">
        <f>+IFERROR(INDEX('Ofertas insignia'!$B$14:$Y$50,MATCH('Desagregacion compartida'!$B131,'Ofertas insignia'!$B$14:$B$50,0),MATCH('Desagregacion compartida'!$L$16,'Ofertas insignia'!$B$13:$Y$13,0)),"")</f>
        <v/>
      </c>
    </row>
    <row r="132" spans="11:12" x14ac:dyDescent="0.25">
      <c r="K132" s="89" t="str">
        <f>+IFERROR(INDEX('Ofertas insignia'!$B$14:$Y$50,MATCH('Desagregacion compartida'!$B132,'Ofertas insignia'!$B$14:$B$50,0),MATCH('Desagregacion compartida'!$K$16,'Ofertas insignia'!$B$13:$Y$13,0)),"")</f>
        <v/>
      </c>
      <c r="L132" s="89" t="str">
        <f>+IFERROR(INDEX('Ofertas insignia'!$B$14:$Y$50,MATCH('Desagregacion compartida'!$B132,'Ofertas insignia'!$B$14:$B$50,0),MATCH('Desagregacion compartida'!$L$16,'Ofertas insignia'!$B$13:$Y$13,0)),"")</f>
        <v/>
      </c>
    </row>
    <row r="133" spans="11:12" x14ac:dyDescent="0.25">
      <c r="K133" s="89" t="str">
        <f>+IFERROR(INDEX('Ofertas insignia'!$B$14:$Y$50,MATCH('Desagregacion compartida'!$B133,'Ofertas insignia'!$B$14:$B$50,0),MATCH('Desagregacion compartida'!$K$16,'Ofertas insignia'!$B$13:$Y$13,0)),"")</f>
        <v/>
      </c>
      <c r="L133" s="89" t="str">
        <f>+IFERROR(INDEX('Ofertas insignia'!$B$14:$Y$50,MATCH('Desagregacion compartida'!$B133,'Ofertas insignia'!$B$14:$B$50,0),MATCH('Desagregacion compartida'!$L$16,'Ofertas insignia'!$B$13:$Y$13,0)),"")</f>
        <v/>
      </c>
    </row>
    <row r="134" spans="11:12" x14ac:dyDescent="0.25">
      <c r="K134" s="89" t="str">
        <f>+IFERROR(INDEX('Ofertas insignia'!$B$14:$Y$50,MATCH('Desagregacion compartida'!$B134,'Ofertas insignia'!$B$14:$B$50,0),MATCH('Desagregacion compartida'!$K$16,'Ofertas insignia'!$B$13:$Y$13,0)),"")</f>
        <v/>
      </c>
      <c r="L134" s="89" t="str">
        <f>+IFERROR(INDEX('Ofertas insignia'!$B$14:$Y$50,MATCH('Desagregacion compartida'!$B134,'Ofertas insignia'!$B$14:$B$50,0),MATCH('Desagregacion compartida'!$L$16,'Ofertas insignia'!$B$13:$Y$13,0)),"")</f>
        <v/>
      </c>
    </row>
    <row r="135" spans="11:12" x14ac:dyDescent="0.25">
      <c r="K135" s="89" t="str">
        <f>+IFERROR(INDEX('Ofertas insignia'!$B$14:$Y$50,MATCH('Desagregacion compartida'!$B135,'Ofertas insignia'!$B$14:$B$50,0),MATCH('Desagregacion compartida'!$K$16,'Ofertas insignia'!$B$13:$Y$13,0)),"")</f>
        <v/>
      </c>
      <c r="L135" s="89" t="str">
        <f>+IFERROR(INDEX('Ofertas insignia'!$B$14:$Y$50,MATCH('Desagregacion compartida'!$B135,'Ofertas insignia'!$B$14:$B$50,0),MATCH('Desagregacion compartida'!$L$16,'Ofertas insignia'!$B$13:$Y$13,0)),"")</f>
        <v/>
      </c>
    </row>
    <row r="136" spans="11:12" x14ac:dyDescent="0.25">
      <c r="K136" s="89" t="str">
        <f>+IFERROR(INDEX('Ofertas insignia'!$B$14:$Y$50,MATCH('Desagregacion compartida'!$B136,'Ofertas insignia'!$B$14:$B$50,0),MATCH('Desagregacion compartida'!$K$16,'Ofertas insignia'!$B$13:$Y$13,0)),"")</f>
        <v/>
      </c>
      <c r="L136" s="89" t="str">
        <f>+IFERROR(INDEX('Ofertas insignia'!$B$14:$Y$50,MATCH('Desagregacion compartida'!$B136,'Ofertas insignia'!$B$14:$B$50,0),MATCH('Desagregacion compartida'!$L$16,'Ofertas insignia'!$B$13:$Y$13,0)),"")</f>
        <v/>
      </c>
    </row>
    <row r="137" spans="11:12" x14ac:dyDescent="0.25">
      <c r="K137" s="89" t="str">
        <f>+IFERROR(INDEX('Ofertas insignia'!$B$14:$Y$50,MATCH('Desagregacion compartida'!$B137,'Ofertas insignia'!$B$14:$B$50,0),MATCH('Desagregacion compartida'!$K$16,'Ofertas insignia'!$B$13:$Y$13,0)),"")</f>
        <v/>
      </c>
      <c r="L137" s="89" t="str">
        <f>+IFERROR(INDEX('Ofertas insignia'!$B$14:$Y$50,MATCH('Desagregacion compartida'!$B137,'Ofertas insignia'!$B$14:$B$50,0),MATCH('Desagregacion compartida'!$L$16,'Ofertas insignia'!$B$13:$Y$13,0)),"")</f>
        <v/>
      </c>
    </row>
    <row r="138" spans="11:12" x14ac:dyDescent="0.25">
      <c r="K138" s="89" t="str">
        <f>+IFERROR(INDEX('Ofertas insignia'!$B$14:$Y$50,MATCH('Desagregacion compartida'!$B138,'Ofertas insignia'!$B$14:$B$50,0),MATCH('Desagregacion compartida'!$K$16,'Ofertas insignia'!$B$13:$Y$13,0)),"")</f>
        <v/>
      </c>
      <c r="L138" s="89" t="str">
        <f>+IFERROR(INDEX('Ofertas insignia'!$B$14:$Y$50,MATCH('Desagregacion compartida'!$B138,'Ofertas insignia'!$B$14:$B$50,0),MATCH('Desagregacion compartida'!$L$16,'Ofertas insignia'!$B$13:$Y$13,0)),"")</f>
        <v/>
      </c>
    </row>
    <row r="139" spans="11:12" x14ac:dyDescent="0.25">
      <c r="K139" s="89" t="str">
        <f>+IFERROR(INDEX('Ofertas insignia'!$B$14:$Y$50,MATCH('Desagregacion compartida'!$B139,'Ofertas insignia'!$B$14:$B$50,0),MATCH('Desagregacion compartida'!$K$16,'Ofertas insignia'!$B$13:$Y$13,0)),"")</f>
        <v/>
      </c>
      <c r="L139" s="89" t="str">
        <f>+IFERROR(INDEX('Ofertas insignia'!$B$14:$Y$50,MATCH('Desagregacion compartida'!$B139,'Ofertas insignia'!$B$14:$B$50,0),MATCH('Desagregacion compartida'!$L$16,'Ofertas insignia'!$B$13:$Y$13,0)),"")</f>
        <v/>
      </c>
    </row>
    <row r="140" spans="11:12" x14ac:dyDescent="0.25">
      <c r="K140" s="89" t="str">
        <f>+IFERROR(INDEX('Ofertas insignia'!$B$14:$Y$50,MATCH('Desagregacion compartida'!$B140,'Ofertas insignia'!$B$14:$B$50,0),MATCH('Desagregacion compartida'!$K$16,'Ofertas insignia'!$B$13:$Y$13,0)),"")</f>
        <v/>
      </c>
      <c r="L140" s="89" t="str">
        <f>+IFERROR(INDEX('Ofertas insignia'!$B$14:$Y$50,MATCH('Desagregacion compartida'!$B140,'Ofertas insignia'!$B$14:$B$50,0),MATCH('Desagregacion compartida'!$L$16,'Ofertas insignia'!$B$13:$Y$13,0)),"")</f>
        <v/>
      </c>
    </row>
    <row r="141" spans="11:12" x14ac:dyDescent="0.25">
      <c r="K141" s="89" t="str">
        <f>+IFERROR(INDEX('Ofertas insignia'!$B$14:$Y$50,MATCH('Desagregacion compartida'!$B141,'Ofertas insignia'!$B$14:$B$50,0),MATCH('Desagregacion compartida'!$K$16,'Ofertas insignia'!$B$13:$Y$13,0)),"")</f>
        <v/>
      </c>
      <c r="L141" s="89" t="str">
        <f>+IFERROR(INDEX('Ofertas insignia'!$B$14:$Y$50,MATCH('Desagregacion compartida'!$B141,'Ofertas insignia'!$B$14:$B$50,0),MATCH('Desagregacion compartida'!$L$16,'Ofertas insignia'!$B$13:$Y$13,0)),"")</f>
        <v/>
      </c>
    </row>
    <row r="142" spans="11:12" x14ac:dyDescent="0.25">
      <c r="K142" s="89" t="str">
        <f>+IFERROR(INDEX('Ofertas insignia'!$B$14:$Y$50,MATCH('Desagregacion compartida'!$B142,'Ofertas insignia'!$B$14:$B$50,0),MATCH('Desagregacion compartida'!$K$16,'Ofertas insignia'!$B$13:$Y$13,0)),"")</f>
        <v/>
      </c>
      <c r="L142" s="89" t="str">
        <f>+IFERROR(INDEX('Ofertas insignia'!$B$14:$Y$50,MATCH('Desagregacion compartida'!$B142,'Ofertas insignia'!$B$14:$B$50,0),MATCH('Desagregacion compartida'!$L$16,'Ofertas insignia'!$B$13:$Y$13,0)),"")</f>
        <v/>
      </c>
    </row>
    <row r="143" spans="11:12" x14ac:dyDescent="0.25">
      <c r="K143" s="89" t="str">
        <f>+IFERROR(INDEX('Ofertas insignia'!$B$14:$Y$50,MATCH('Desagregacion compartida'!$B143,'Ofertas insignia'!$B$14:$B$50,0),MATCH('Desagregacion compartida'!$K$16,'Ofertas insignia'!$B$13:$Y$13,0)),"")</f>
        <v/>
      </c>
      <c r="L143" s="89" t="str">
        <f>+IFERROR(INDEX('Ofertas insignia'!$B$14:$Y$50,MATCH('Desagregacion compartida'!$B143,'Ofertas insignia'!$B$14:$B$50,0),MATCH('Desagregacion compartida'!$L$16,'Ofertas insignia'!$B$13:$Y$13,0)),"")</f>
        <v/>
      </c>
    </row>
    <row r="144" spans="11:12" x14ac:dyDescent="0.25">
      <c r="K144" s="89" t="str">
        <f>+IFERROR(INDEX('Ofertas insignia'!$B$14:$Y$50,MATCH('Desagregacion compartida'!$B144,'Ofertas insignia'!$B$14:$B$50,0),MATCH('Desagregacion compartida'!$K$16,'Ofertas insignia'!$B$13:$Y$13,0)),"")</f>
        <v/>
      </c>
      <c r="L144" s="89" t="str">
        <f>+IFERROR(INDEX('Ofertas insignia'!$B$14:$Y$50,MATCH('Desagregacion compartida'!$B144,'Ofertas insignia'!$B$14:$B$50,0),MATCH('Desagregacion compartida'!$L$16,'Ofertas insignia'!$B$13:$Y$13,0)),"")</f>
        <v/>
      </c>
    </row>
    <row r="145" spans="11:12" x14ac:dyDescent="0.25">
      <c r="K145" s="89" t="str">
        <f>+IFERROR(INDEX('Ofertas insignia'!$B$14:$Y$50,MATCH('Desagregacion compartida'!$B145,'Ofertas insignia'!$B$14:$B$50,0),MATCH('Desagregacion compartida'!$K$16,'Ofertas insignia'!$B$13:$Y$13,0)),"")</f>
        <v/>
      </c>
      <c r="L145" s="89" t="str">
        <f>+IFERROR(INDEX('Ofertas insignia'!$B$14:$Y$50,MATCH('Desagregacion compartida'!$B145,'Ofertas insignia'!$B$14:$B$50,0),MATCH('Desagregacion compartida'!$L$16,'Ofertas insignia'!$B$13:$Y$13,0)),"")</f>
        <v/>
      </c>
    </row>
    <row r="146" spans="11:12" x14ac:dyDescent="0.25">
      <c r="K146" s="89" t="str">
        <f>+IFERROR(INDEX('Ofertas insignia'!$B$14:$Y$50,MATCH('Desagregacion compartida'!$B146,'Ofertas insignia'!$B$14:$B$50,0),MATCH('Desagregacion compartida'!$K$16,'Ofertas insignia'!$B$13:$Y$13,0)),"")</f>
        <v/>
      </c>
      <c r="L146" s="89" t="str">
        <f>+IFERROR(INDEX('Ofertas insignia'!$B$14:$Y$50,MATCH('Desagregacion compartida'!$B146,'Ofertas insignia'!$B$14:$B$50,0),MATCH('Desagregacion compartida'!$L$16,'Ofertas insignia'!$B$13:$Y$13,0)),"")</f>
        <v/>
      </c>
    </row>
    <row r="147" spans="11:12" x14ac:dyDescent="0.25">
      <c r="K147" s="89" t="str">
        <f>+IFERROR(INDEX('Ofertas insignia'!$B$14:$Y$50,MATCH('Desagregacion compartida'!$B147,'Ofertas insignia'!$B$14:$B$50,0),MATCH('Desagregacion compartida'!$K$16,'Ofertas insignia'!$B$13:$Y$13,0)),"")</f>
        <v/>
      </c>
      <c r="L147" s="89" t="str">
        <f>+IFERROR(INDEX('Ofertas insignia'!$B$14:$Y$50,MATCH('Desagregacion compartida'!$B147,'Ofertas insignia'!$B$14:$B$50,0),MATCH('Desagregacion compartida'!$L$16,'Ofertas insignia'!$B$13:$Y$13,0)),"")</f>
        <v/>
      </c>
    </row>
    <row r="148" spans="11:12" x14ac:dyDescent="0.25">
      <c r="K148" s="89" t="str">
        <f>+IFERROR(INDEX('Ofertas insignia'!$B$14:$Y$50,MATCH('Desagregacion compartida'!$B148,'Ofertas insignia'!$B$14:$B$50,0),MATCH('Desagregacion compartida'!$K$16,'Ofertas insignia'!$B$13:$Y$13,0)),"")</f>
        <v/>
      </c>
      <c r="L148" s="89" t="str">
        <f>+IFERROR(INDEX('Ofertas insignia'!$B$14:$Y$50,MATCH('Desagregacion compartida'!$B148,'Ofertas insignia'!$B$14:$B$50,0),MATCH('Desagregacion compartida'!$L$16,'Ofertas insignia'!$B$13:$Y$13,0)),"")</f>
        <v/>
      </c>
    </row>
    <row r="149" spans="11:12" x14ac:dyDescent="0.25">
      <c r="K149" s="89" t="str">
        <f>+IFERROR(INDEX('Ofertas insignia'!$B$14:$Y$50,MATCH('Desagregacion compartida'!$B149,'Ofertas insignia'!$B$14:$B$50,0),MATCH('Desagregacion compartida'!$K$16,'Ofertas insignia'!$B$13:$Y$13,0)),"")</f>
        <v/>
      </c>
      <c r="L149" s="89" t="str">
        <f>+IFERROR(INDEX('Ofertas insignia'!$B$14:$Y$50,MATCH('Desagregacion compartida'!$B149,'Ofertas insignia'!$B$14:$B$50,0),MATCH('Desagregacion compartida'!$L$16,'Ofertas insignia'!$B$13:$Y$13,0)),"")</f>
        <v/>
      </c>
    </row>
    <row r="150" spans="11:12" x14ac:dyDescent="0.25">
      <c r="K150" s="89" t="str">
        <f>+IFERROR(INDEX('Ofertas insignia'!$B$14:$Y$50,MATCH('Desagregacion compartida'!$B150,'Ofertas insignia'!$B$14:$B$50,0),MATCH('Desagregacion compartida'!$K$16,'Ofertas insignia'!$B$13:$Y$13,0)),"")</f>
        <v/>
      </c>
      <c r="L150" s="89" t="str">
        <f>+IFERROR(INDEX('Ofertas insignia'!$B$14:$Y$50,MATCH('Desagregacion compartida'!$B150,'Ofertas insignia'!$B$14:$B$50,0),MATCH('Desagregacion compartida'!$L$16,'Ofertas insignia'!$B$13:$Y$13,0)),"")</f>
        <v/>
      </c>
    </row>
    <row r="151" spans="11:12" x14ac:dyDescent="0.25">
      <c r="K151" s="89" t="str">
        <f>+IFERROR(INDEX('Ofertas insignia'!$B$14:$Y$50,MATCH('Desagregacion compartida'!$B151,'Ofertas insignia'!$B$14:$B$50,0),MATCH('Desagregacion compartida'!$K$16,'Ofertas insignia'!$B$13:$Y$13,0)),"")</f>
        <v/>
      </c>
      <c r="L151" s="89" t="str">
        <f>+IFERROR(INDEX('Ofertas insignia'!$B$14:$Y$50,MATCH('Desagregacion compartida'!$B151,'Ofertas insignia'!$B$14:$B$50,0),MATCH('Desagregacion compartida'!$L$16,'Ofertas insignia'!$B$13:$Y$13,0)),"")</f>
        <v/>
      </c>
    </row>
    <row r="152" spans="11:12" x14ac:dyDescent="0.25">
      <c r="K152" s="89" t="str">
        <f>+IFERROR(INDEX('Ofertas insignia'!$B$14:$Y$50,MATCH('Desagregacion compartida'!$B152,'Ofertas insignia'!$B$14:$B$50,0),MATCH('Desagregacion compartida'!$K$16,'Ofertas insignia'!$B$13:$Y$13,0)),"")</f>
        <v/>
      </c>
      <c r="L152" s="89" t="str">
        <f>+IFERROR(INDEX('Ofertas insignia'!$B$14:$Y$50,MATCH('Desagregacion compartida'!$B152,'Ofertas insignia'!$B$14:$B$50,0),MATCH('Desagregacion compartida'!$L$16,'Ofertas insignia'!$B$13:$Y$13,0)),"")</f>
        <v/>
      </c>
    </row>
    <row r="153" spans="11:12" x14ac:dyDescent="0.25">
      <c r="K153" s="89" t="str">
        <f>+IFERROR(INDEX('Ofertas insignia'!$B$14:$Y$50,MATCH('Desagregacion compartida'!$B153,'Ofertas insignia'!$B$14:$B$50,0),MATCH('Desagregacion compartida'!$K$16,'Ofertas insignia'!$B$13:$Y$13,0)),"")</f>
        <v/>
      </c>
      <c r="L153" s="89" t="str">
        <f>+IFERROR(INDEX('Ofertas insignia'!$B$14:$Y$50,MATCH('Desagregacion compartida'!$B153,'Ofertas insignia'!$B$14:$B$50,0),MATCH('Desagregacion compartida'!$L$16,'Ofertas insignia'!$B$13:$Y$13,0)),"")</f>
        <v/>
      </c>
    </row>
    <row r="154" spans="11:12" x14ac:dyDescent="0.25">
      <c r="K154" s="89" t="str">
        <f>+IFERROR(INDEX('Ofertas insignia'!$B$14:$Y$50,MATCH('Desagregacion compartida'!$B154,'Ofertas insignia'!$B$14:$B$50,0),MATCH('Desagregacion compartida'!$K$16,'Ofertas insignia'!$B$13:$Y$13,0)),"")</f>
        <v/>
      </c>
      <c r="L154" s="89" t="str">
        <f>+IFERROR(INDEX('Ofertas insignia'!$B$14:$Y$50,MATCH('Desagregacion compartida'!$B154,'Ofertas insignia'!$B$14:$B$50,0),MATCH('Desagregacion compartida'!$L$16,'Ofertas insignia'!$B$13:$Y$13,0)),"")</f>
        <v/>
      </c>
    </row>
    <row r="155" spans="11:12" x14ac:dyDescent="0.25">
      <c r="K155" s="89" t="str">
        <f>+IFERROR(INDEX('Ofertas insignia'!$B$14:$Y$50,MATCH('Desagregacion compartida'!$B155,'Ofertas insignia'!$B$14:$B$50,0),MATCH('Desagregacion compartida'!$K$16,'Ofertas insignia'!$B$13:$Y$13,0)),"")</f>
        <v/>
      </c>
      <c r="L155" s="89" t="str">
        <f>+IFERROR(INDEX('Ofertas insignia'!$B$14:$Y$50,MATCH('Desagregacion compartida'!$B155,'Ofertas insignia'!$B$14:$B$50,0),MATCH('Desagregacion compartida'!$L$16,'Ofertas insignia'!$B$13:$Y$13,0)),"")</f>
        <v/>
      </c>
    </row>
    <row r="156" spans="11:12" x14ac:dyDescent="0.25">
      <c r="K156" s="89" t="str">
        <f>+IFERROR(INDEX('Ofertas insignia'!$B$14:$Y$50,MATCH('Desagregacion compartida'!$B156,'Ofertas insignia'!$B$14:$B$50,0),MATCH('Desagregacion compartida'!$K$16,'Ofertas insignia'!$B$13:$Y$13,0)),"")</f>
        <v/>
      </c>
      <c r="L156" s="89" t="str">
        <f>+IFERROR(INDEX('Ofertas insignia'!$B$14:$Y$50,MATCH('Desagregacion compartida'!$B156,'Ofertas insignia'!$B$14:$B$50,0),MATCH('Desagregacion compartida'!$L$16,'Ofertas insignia'!$B$13:$Y$13,0)),"")</f>
        <v/>
      </c>
    </row>
    <row r="157" spans="11:12" x14ac:dyDescent="0.25">
      <c r="K157" s="89" t="str">
        <f>+IFERROR(INDEX('Ofertas insignia'!$B$14:$Y$50,MATCH('Desagregacion compartida'!$B157,'Ofertas insignia'!$B$14:$B$50,0),MATCH('Desagregacion compartida'!$K$16,'Ofertas insignia'!$B$13:$Y$13,0)),"")</f>
        <v/>
      </c>
      <c r="L157" s="89" t="str">
        <f>+IFERROR(INDEX('Ofertas insignia'!$B$14:$Y$50,MATCH('Desagregacion compartida'!$B157,'Ofertas insignia'!$B$14:$B$50,0),MATCH('Desagregacion compartida'!$L$16,'Ofertas insignia'!$B$13:$Y$13,0)),"")</f>
        <v/>
      </c>
    </row>
    <row r="158" spans="11:12" x14ac:dyDescent="0.25">
      <c r="K158" s="89" t="str">
        <f>+IFERROR(INDEX('Ofertas insignia'!$B$14:$Y$50,MATCH('Desagregacion compartida'!$B158,'Ofertas insignia'!$B$14:$B$50,0),MATCH('Desagregacion compartida'!$K$16,'Ofertas insignia'!$B$13:$Y$13,0)),"")</f>
        <v/>
      </c>
      <c r="L158" s="89" t="str">
        <f>+IFERROR(INDEX('Ofertas insignia'!$B$14:$Y$50,MATCH('Desagregacion compartida'!$B158,'Ofertas insignia'!$B$14:$B$50,0),MATCH('Desagregacion compartida'!$L$16,'Ofertas insignia'!$B$13:$Y$13,0)),"")</f>
        <v/>
      </c>
    </row>
    <row r="159" spans="11:12" x14ac:dyDescent="0.25">
      <c r="K159" s="89" t="str">
        <f>+IFERROR(INDEX('Ofertas insignia'!$B$14:$Y$50,MATCH('Desagregacion compartida'!$B159,'Ofertas insignia'!$B$14:$B$50,0),MATCH('Desagregacion compartida'!$K$16,'Ofertas insignia'!$B$13:$Y$13,0)),"")</f>
        <v/>
      </c>
      <c r="L159" s="89" t="str">
        <f>+IFERROR(INDEX('Ofertas insignia'!$B$14:$Y$50,MATCH('Desagregacion compartida'!$B159,'Ofertas insignia'!$B$14:$B$50,0),MATCH('Desagregacion compartida'!$L$16,'Ofertas insignia'!$B$13:$Y$13,0)),"")</f>
        <v/>
      </c>
    </row>
    <row r="160" spans="11:12" x14ac:dyDescent="0.25">
      <c r="K160" s="89" t="str">
        <f>+IFERROR(INDEX('Ofertas insignia'!$B$14:$Y$50,MATCH('Desagregacion compartida'!$B160,'Ofertas insignia'!$B$14:$B$50,0),MATCH('Desagregacion compartida'!$K$16,'Ofertas insignia'!$B$13:$Y$13,0)),"")</f>
        <v/>
      </c>
      <c r="L160" s="89" t="str">
        <f>+IFERROR(INDEX('Ofertas insignia'!$B$14:$Y$50,MATCH('Desagregacion compartida'!$B160,'Ofertas insignia'!$B$14:$B$50,0),MATCH('Desagregacion compartida'!$L$16,'Ofertas insignia'!$B$13:$Y$13,0)),"")</f>
        <v/>
      </c>
    </row>
    <row r="161" spans="11:12" x14ac:dyDescent="0.25">
      <c r="K161" s="89" t="str">
        <f>+IFERROR(INDEX('Ofertas insignia'!$B$14:$Y$50,MATCH('Desagregacion compartida'!$B161,'Ofertas insignia'!$B$14:$B$50,0),MATCH('Desagregacion compartida'!$K$16,'Ofertas insignia'!$B$13:$Y$13,0)),"")</f>
        <v/>
      </c>
      <c r="L161" s="89" t="str">
        <f>+IFERROR(INDEX('Ofertas insignia'!$B$14:$Y$50,MATCH('Desagregacion compartida'!$B161,'Ofertas insignia'!$B$14:$B$50,0),MATCH('Desagregacion compartida'!$L$16,'Ofertas insignia'!$B$13:$Y$13,0)),"")</f>
        <v/>
      </c>
    </row>
    <row r="162" spans="11:12" x14ac:dyDescent="0.25">
      <c r="K162" s="89" t="str">
        <f>+IFERROR(INDEX('Ofertas insignia'!$B$14:$Y$50,MATCH('Desagregacion compartida'!$B162,'Ofertas insignia'!$B$14:$B$50,0),MATCH('Desagregacion compartida'!$K$16,'Ofertas insignia'!$B$13:$Y$13,0)),"")</f>
        <v/>
      </c>
      <c r="L162" s="89" t="str">
        <f>+IFERROR(INDEX('Ofertas insignia'!$B$14:$Y$50,MATCH('Desagregacion compartida'!$B162,'Ofertas insignia'!$B$14:$B$50,0),MATCH('Desagregacion compartida'!$L$16,'Ofertas insignia'!$B$13:$Y$13,0)),"")</f>
        <v/>
      </c>
    </row>
    <row r="163" spans="11:12" x14ac:dyDescent="0.25">
      <c r="K163" s="89" t="str">
        <f>+IFERROR(INDEX('Ofertas insignia'!$B$14:$Y$50,MATCH('Desagregacion compartida'!$B163,'Ofertas insignia'!$B$14:$B$50,0),MATCH('Desagregacion compartida'!$K$16,'Ofertas insignia'!$B$13:$Y$13,0)),"")</f>
        <v/>
      </c>
      <c r="L163" s="89" t="str">
        <f>+IFERROR(INDEX('Ofertas insignia'!$B$14:$Y$50,MATCH('Desagregacion compartida'!$B163,'Ofertas insignia'!$B$14:$B$50,0),MATCH('Desagregacion compartida'!$L$16,'Ofertas insignia'!$B$13:$Y$13,0)),"")</f>
        <v/>
      </c>
    </row>
    <row r="164" spans="11:12" x14ac:dyDescent="0.25">
      <c r="K164" s="89" t="str">
        <f>+IFERROR(INDEX('Ofertas insignia'!$B$14:$Y$50,MATCH('Desagregacion compartida'!$B164,'Ofertas insignia'!$B$14:$B$50,0),MATCH('Desagregacion compartida'!$K$16,'Ofertas insignia'!$B$13:$Y$13,0)),"")</f>
        <v/>
      </c>
      <c r="L164" s="89" t="str">
        <f>+IFERROR(INDEX('Ofertas insignia'!$B$14:$Y$50,MATCH('Desagregacion compartida'!$B164,'Ofertas insignia'!$B$14:$B$50,0),MATCH('Desagregacion compartida'!$L$16,'Ofertas insignia'!$B$13:$Y$13,0)),"")</f>
        <v/>
      </c>
    </row>
    <row r="165" spans="11:12" x14ac:dyDescent="0.25">
      <c r="K165" s="89" t="str">
        <f>+IFERROR(INDEX('Ofertas insignia'!$B$14:$Y$50,MATCH('Desagregacion compartida'!$B165,'Ofertas insignia'!$B$14:$B$50,0),MATCH('Desagregacion compartida'!$K$16,'Ofertas insignia'!$B$13:$Y$13,0)),"")</f>
        <v/>
      </c>
      <c r="L165" s="89" t="str">
        <f>+IFERROR(INDEX('Ofertas insignia'!$B$14:$Y$50,MATCH('Desagregacion compartida'!$B165,'Ofertas insignia'!$B$14:$B$50,0),MATCH('Desagregacion compartida'!$L$16,'Ofertas insignia'!$B$13:$Y$13,0)),"")</f>
        <v/>
      </c>
    </row>
    <row r="166" spans="11:12" x14ac:dyDescent="0.25">
      <c r="K166" s="89" t="str">
        <f>+IFERROR(INDEX('Ofertas insignia'!$B$14:$Y$50,MATCH('Desagregacion compartida'!$B166,'Ofertas insignia'!$B$14:$B$50,0),MATCH('Desagregacion compartida'!$K$16,'Ofertas insignia'!$B$13:$Y$13,0)),"")</f>
        <v/>
      </c>
      <c r="L166" s="89" t="str">
        <f>+IFERROR(INDEX('Ofertas insignia'!$B$14:$Y$50,MATCH('Desagregacion compartida'!$B166,'Ofertas insignia'!$B$14:$B$50,0),MATCH('Desagregacion compartida'!$L$16,'Ofertas insignia'!$B$13:$Y$13,0)),"")</f>
        <v/>
      </c>
    </row>
    <row r="167" spans="11:12" x14ac:dyDescent="0.25">
      <c r="K167" s="89" t="str">
        <f>+IFERROR(INDEX('Ofertas insignia'!$B$14:$Y$50,MATCH('Desagregacion compartida'!$B167,'Ofertas insignia'!$B$14:$B$50,0),MATCH('Desagregacion compartida'!$K$16,'Ofertas insignia'!$B$13:$Y$13,0)),"")</f>
        <v/>
      </c>
      <c r="L167" s="89" t="str">
        <f>+IFERROR(INDEX('Ofertas insignia'!$B$14:$Y$50,MATCH('Desagregacion compartida'!$B167,'Ofertas insignia'!$B$14:$B$50,0),MATCH('Desagregacion compartida'!$L$16,'Ofertas insignia'!$B$13:$Y$13,0)),"")</f>
        <v/>
      </c>
    </row>
    <row r="168" spans="11:12" x14ac:dyDescent="0.25">
      <c r="K168" s="89" t="str">
        <f>+IFERROR(INDEX('Ofertas insignia'!$B$14:$Y$50,MATCH('Desagregacion compartida'!$B168,'Ofertas insignia'!$B$14:$B$50,0),MATCH('Desagregacion compartida'!$K$16,'Ofertas insignia'!$B$13:$Y$13,0)),"")</f>
        <v/>
      </c>
      <c r="L168" s="89" t="str">
        <f>+IFERROR(INDEX('Ofertas insignia'!$B$14:$Y$50,MATCH('Desagregacion compartida'!$B168,'Ofertas insignia'!$B$14:$B$50,0),MATCH('Desagregacion compartida'!$L$16,'Ofertas insignia'!$B$13:$Y$13,0)),"")</f>
        <v/>
      </c>
    </row>
    <row r="169" spans="11:12" x14ac:dyDescent="0.25">
      <c r="K169" s="89" t="str">
        <f>+IFERROR(INDEX('Ofertas insignia'!$B$14:$Y$50,MATCH('Desagregacion compartida'!$B169,'Ofertas insignia'!$B$14:$B$50,0),MATCH('Desagregacion compartida'!$K$16,'Ofertas insignia'!$B$13:$Y$13,0)),"")</f>
        <v/>
      </c>
      <c r="L169" s="89" t="str">
        <f>+IFERROR(INDEX('Ofertas insignia'!$B$14:$Y$50,MATCH('Desagregacion compartida'!$B169,'Ofertas insignia'!$B$14:$B$50,0),MATCH('Desagregacion compartida'!$L$16,'Ofertas insignia'!$B$13:$Y$13,0)),"")</f>
        <v/>
      </c>
    </row>
    <row r="170" spans="11:12" x14ac:dyDescent="0.25">
      <c r="K170" s="89" t="str">
        <f>+IFERROR(INDEX('Ofertas insignia'!$B$14:$Y$50,MATCH('Desagregacion compartida'!$B170,'Ofertas insignia'!$B$14:$B$50,0),MATCH('Desagregacion compartida'!$K$16,'Ofertas insignia'!$B$13:$Y$13,0)),"")</f>
        <v/>
      </c>
      <c r="L170" s="89" t="str">
        <f>+IFERROR(INDEX('Ofertas insignia'!$B$14:$Y$50,MATCH('Desagregacion compartida'!$B170,'Ofertas insignia'!$B$14:$B$50,0),MATCH('Desagregacion compartida'!$L$16,'Ofertas insignia'!$B$13:$Y$13,0)),"")</f>
        <v/>
      </c>
    </row>
    <row r="171" spans="11:12" x14ac:dyDescent="0.25">
      <c r="K171" s="89" t="str">
        <f>+IFERROR(INDEX('Ofertas insignia'!$B$14:$Y$50,MATCH('Desagregacion compartida'!$B171,'Ofertas insignia'!$B$14:$B$50,0),MATCH('Desagregacion compartida'!$K$16,'Ofertas insignia'!$B$13:$Y$13,0)),"")</f>
        <v/>
      </c>
      <c r="L171" s="89" t="str">
        <f>+IFERROR(INDEX('Ofertas insignia'!$B$14:$Y$50,MATCH('Desagregacion compartida'!$B171,'Ofertas insignia'!$B$14:$B$50,0),MATCH('Desagregacion compartida'!$L$16,'Ofertas insignia'!$B$13:$Y$13,0)),"")</f>
        <v/>
      </c>
    </row>
    <row r="172" spans="11:12" x14ac:dyDescent="0.25">
      <c r="K172" s="89" t="str">
        <f>+IFERROR(INDEX('Ofertas insignia'!$B$14:$Y$50,MATCH('Desagregacion compartida'!$B172,'Ofertas insignia'!$B$14:$B$50,0),MATCH('Desagregacion compartida'!$K$16,'Ofertas insignia'!$B$13:$Y$13,0)),"")</f>
        <v/>
      </c>
      <c r="L172" s="89" t="str">
        <f>+IFERROR(INDEX('Ofertas insignia'!$B$14:$Y$50,MATCH('Desagregacion compartida'!$B172,'Ofertas insignia'!$B$14:$B$50,0),MATCH('Desagregacion compartida'!$L$16,'Ofertas insignia'!$B$13:$Y$13,0)),"")</f>
        <v/>
      </c>
    </row>
    <row r="173" spans="11:12" x14ac:dyDescent="0.25">
      <c r="K173" s="89" t="str">
        <f>+IFERROR(INDEX('Ofertas insignia'!$B$14:$Y$50,MATCH('Desagregacion compartida'!$B173,'Ofertas insignia'!$B$14:$B$50,0),MATCH('Desagregacion compartida'!$K$16,'Ofertas insignia'!$B$13:$Y$13,0)),"")</f>
        <v/>
      </c>
      <c r="L173" s="89" t="str">
        <f>+IFERROR(INDEX('Ofertas insignia'!$B$14:$Y$50,MATCH('Desagregacion compartida'!$B173,'Ofertas insignia'!$B$14:$B$50,0),MATCH('Desagregacion compartida'!$L$16,'Ofertas insignia'!$B$13:$Y$13,0)),"")</f>
        <v/>
      </c>
    </row>
    <row r="174" spans="11:12" x14ac:dyDescent="0.25">
      <c r="K174" s="89" t="str">
        <f>+IFERROR(INDEX('Ofertas insignia'!$B$14:$Y$50,MATCH('Desagregacion compartida'!$B174,'Ofertas insignia'!$B$14:$B$50,0),MATCH('Desagregacion compartida'!$K$16,'Ofertas insignia'!$B$13:$Y$13,0)),"")</f>
        <v/>
      </c>
      <c r="L174" s="89" t="str">
        <f>+IFERROR(INDEX('Ofertas insignia'!$B$14:$Y$50,MATCH('Desagregacion compartida'!$B174,'Ofertas insignia'!$B$14:$B$50,0),MATCH('Desagregacion compartida'!$L$16,'Ofertas insignia'!$B$13:$Y$13,0)),"")</f>
        <v/>
      </c>
    </row>
    <row r="175" spans="11:12" x14ac:dyDescent="0.25">
      <c r="K175" s="89" t="str">
        <f>+IFERROR(INDEX('Ofertas insignia'!$B$14:$Y$50,MATCH('Desagregacion compartida'!$B175,'Ofertas insignia'!$B$14:$B$50,0),MATCH('Desagregacion compartida'!$K$16,'Ofertas insignia'!$B$13:$Y$13,0)),"")</f>
        <v/>
      </c>
      <c r="L175" s="89" t="str">
        <f>+IFERROR(INDEX('Ofertas insignia'!$B$14:$Y$50,MATCH('Desagregacion compartida'!$B175,'Ofertas insignia'!$B$14:$B$50,0),MATCH('Desagregacion compartida'!$L$16,'Ofertas insignia'!$B$13:$Y$13,0)),"")</f>
        <v/>
      </c>
    </row>
    <row r="176" spans="11:12" x14ac:dyDescent="0.25">
      <c r="K176" s="89" t="str">
        <f>+IFERROR(INDEX('Ofertas insignia'!$B$14:$Y$50,MATCH('Desagregacion compartida'!$B176,'Ofertas insignia'!$B$14:$B$50,0),MATCH('Desagregacion compartida'!$K$16,'Ofertas insignia'!$B$13:$Y$13,0)),"")</f>
        <v/>
      </c>
      <c r="L176" s="89" t="str">
        <f>+IFERROR(INDEX('Ofertas insignia'!$B$14:$Y$50,MATCH('Desagregacion compartida'!$B176,'Ofertas insignia'!$B$14:$B$50,0),MATCH('Desagregacion compartida'!$L$16,'Ofertas insignia'!$B$13:$Y$13,0)),"")</f>
        <v/>
      </c>
    </row>
    <row r="177" spans="11:12" x14ac:dyDescent="0.25">
      <c r="K177" s="89" t="str">
        <f>+IFERROR(INDEX('Ofertas insignia'!$B$14:$Y$50,MATCH('Desagregacion compartida'!$B177,'Ofertas insignia'!$B$14:$B$50,0),MATCH('Desagregacion compartida'!$K$16,'Ofertas insignia'!$B$13:$Y$13,0)),"")</f>
        <v/>
      </c>
      <c r="L177" s="89" t="str">
        <f>+IFERROR(INDEX('Ofertas insignia'!$B$14:$Y$50,MATCH('Desagregacion compartida'!$B177,'Ofertas insignia'!$B$14:$B$50,0),MATCH('Desagregacion compartida'!$L$16,'Ofertas insignia'!$B$13:$Y$13,0)),"")</f>
        <v/>
      </c>
    </row>
    <row r="178" spans="11:12" x14ac:dyDescent="0.25">
      <c r="K178" s="89" t="str">
        <f>+IFERROR(INDEX('Ofertas insignia'!$B$14:$Y$50,MATCH('Desagregacion compartida'!$B178,'Ofertas insignia'!$B$14:$B$50,0),MATCH('Desagregacion compartida'!$K$16,'Ofertas insignia'!$B$13:$Y$13,0)),"")</f>
        <v/>
      </c>
      <c r="L178" s="89" t="str">
        <f>+IFERROR(INDEX('Ofertas insignia'!$B$14:$Y$50,MATCH('Desagregacion compartida'!$B178,'Ofertas insignia'!$B$14:$B$50,0),MATCH('Desagregacion compartida'!$L$16,'Ofertas insignia'!$B$13:$Y$13,0)),"")</f>
        <v/>
      </c>
    </row>
    <row r="179" spans="11:12" x14ac:dyDescent="0.25">
      <c r="K179" s="89" t="str">
        <f>+IFERROR(INDEX('Ofertas insignia'!$B$14:$Y$50,MATCH('Desagregacion compartida'!$B179,'Ofertas insignia'!$B$14:$B$50,0),MATCH('Desagregacion compartida'!$K$16,'Ofertas insignia'!$B$13:$Y$13,0)),"")</f>
        <v/>
      </c>
      <c r="L179" s="89" t="str">
        <f>+IFERROR(INDEX('Ofertas insignia'!$B$14:$Y$50,MATCH('Desagregacion compartida'!$B179,'Ofertas insignia'!$B$14:$B$50,0),MATCH('Desagregacion compartida'!$L$16,'Ofertas insignia'!$B$13:$Y$13,0)),"")</f>
        <v/>
      </c>
    </row>
    <row r="180" spans="11:12" x14ac:dyDescent="0.25">
      <c r="K180" s="89" t="str">
        <f>+IFERROR(INDEX('Ofertas insignia'!$B$14:$Y$50,MATCH('Desagregacion compartida'!$B180,'Ofertas insignia'!$B$14:$B$50,0),MATCH('Desagregacion compartida'!$K$16,'Ofertas insignia'!$B$13:$Y$13,0)),"")</f>
        <v/>
      </c>
      <c r="L180" s="89" t="str">
        <f>+IFERROR(INDEX('Ofertas insignia'!$B$14:$Y$50,MATCH('Desagregacion compartida'!$B180,'Ofertas insignia'!$B$14:$B$50,0),MATCH('Desagregacion compartida'!$L$16,'Ofertas insignia'!$B$13:$Y$13,0)),"")</f>
        <v/>
      </c>
    </row>
    <row r="181" spans="11:12" x14ac:dyDescent="0.25">
      <c r="K181" s="89" t="str">
        <f>+IFERROR(INDEX('Ofertas insignia'!$B$14:$Y$50,MATCH('Desagregacion compartida'!$B181,'Ofertas insignia'!$B$14:$B$50,0),MATCH('Desagregacion compartida'!$K$16,'Ofertas insignia'!$B$13:$Y$13,0)),"")</f>
        <v/>
      </c>
      <c r="L181" s="89" t="str">
        <f>+IFERROR(INDEX('Ofertas insignia'!$B$14:$Y$50,MATCH('Desagregacion compartida'!$B181,'Ofertas insignia'!$B$14:$B$50,0),MATCH('Desagregacion compartida'!$L$16,'Ofertas insignia'!$B$13:$Y$13,0)),"")</f>
        <v/>
      </c>
    </row>
    <row r="182" spans="11:12" x14ac:dyDescent="0.25">
      <c r="K182" s="89" t="str">
        <f>+IFERROR(INDEX('Ofertas insignia'!$B$14:$Y$50,MATCH('Desagregacion compartida'!$B182,'Ofertas insignia'!$B$14:$B$50,0),MATCH('Desagregacion compartida'!$K$16,'Ofertas insignia'!$B$13:$Y$13,0)),"")</f>
        <v/>
      </c>
      <c r="L182" s="89" t="str">
        <f>+IFERROR(INDEX('Ofertas insignia'!$B$14:$Y$50,MATCH('Desagregacion compartida'!$B182,'Ofertas insignia'!$B$14:$B$50,0),MATCH('Desagregacion compartida'!$L$16,'Ofertas insignia'!$B$13:$Y$13,0)),"")</f>
        <v/>
      </c>
    </row>
    <row r="183" spans="11:12" x14ac:dyDescent="0.25">
      <c r="K183" s="89" t="str">
        <f>+IFERROR(INDEX('Ofertas insignia'!$B$14:$Y$50,MATCH('Desagregacion compartida'!$B183,'Ofertas insignia'!$B$14:$B$50,0),MATCH('Desagregacion compartida'!$K$16,'Ofertas insignia'!$B$13:$Y$13,0)),"")</f>
        <v/>
      </c>
      <c r="L183" s="89" t="str">
        <f>+IFERROR(INDEX('Ofertas insignia'!$B$14:$Y$50,MATCH('Desagregacion compartida'!$B183,'Ofertas insignia'!$B$14:$B$50,0),MATCH('Desagregacion compartida'!$L$16,'Ofertas insignia'!$B$13:$Y$13,0)),"")</f>
        <v/>
      </c>
    </row>
    <row r="184" spans="11:12" x14ac:dyDescent="0.25">
      <c r="K184" s="89" t="str">
        <f>+IFERROR(INDEX('Ofertas insignia'!$B$14:$Y$50,MATCH('Desagregacion compartida'!$B184,'Ofertas insignia'!$B$14:$B$50,0),MATCH('Desagregacion compartida'!$K$16,'Ofertas insignia'!$B$13:$Y$13,0)),"")</f>
        <v/>
      </c>
      <c r="L184" s="89" t="str">
        <f>+IFERROR(INDEX('Ofertas insignia'!$B$14:$Y$50,MATCH('Desagregacion compartida'!$B184,'Ofertas insignia'!$B$14:$B$50,0),MATCH('Desagregacion compartida'!$L$16,'Ofertas insignia'!$B$13:$Y$13,0)),"")</f>
        <v/>
      </c>
    </row>
    <row r="185" spans="11:12" x14ac:dyDescent="0.25">
      <c r="K185" s="89" t="str">
        <f>+IFERROR(INDEX('Ofertas insignia'!$B$14:$Y$50,MATCH('Desagregacion compartida'!$B185,'Ofertas insignia'!$B$14:$B$50,0),MATCH('Desagregacion compartida'!$K$16,'Ofertas insignia'!$B$13:$Y$13,0)),"")</f>
        <v/>
      </c>
      <c r="L185" s="89" t="str">
        <f>+IFERROR(INDEX('Ofertas insignia'!$B$14:$Y$50,MATCH('Desagregacion compartida'!$B185,'Ofertas insignia'!$B$14:$B$50,0),MATCH('Desagregacion compartida'!$L$16,'Ofertas insignia'!$B$13:$Y$13,0)),"")</f>
        <v/>
      </c>
    </row>
    <row r="186" spans="11:12" x14ac:dyDescent="0.25">
      <c r="K186" s="89" t="str">
        <f>+IFERROR(INDEX('Ofertas insignia'!$B$14:$Y$50,MATCH('Desagregacion compartida'!$B186,'Ofertas insignia'!$B$14:$B$50,0),MATCH('Desagregacion compartida'!$K$16,'Ofertas insignia'!$B$13:$Y$13,0)),"")</f>
        <v/>
      </c>
      <c r="L186" s="89" t="str">
        <f>+IFERROR(INDEX('Ofertas insignia'!$B$14:$Y$50,MATCH('Desagregacion compartida'!$B186,'Ofertas insignia'!$B$14:$B$50,0),MATCH('Desagregacion compartida'!$L$16,'Ofertas insignia'!$B$13:$Y$13,0)),"")</f>
        <v/>
      </c>
    </row>
    <row r="187" spans="11:12" x14ac:dyDescent="0.25">
      <c r="K187" s="89" t="str">
        <f>+IFERROR(INDEX('Ofertas insignia'!$B$14:$Y$50,MATCH('Desagregacion compartida'!$B187,'Ofertas insignia'!$B$14:$B$50,0),MATCH('Desagregacion compartida'!$K$16,'Ofertas insignia'!$B$13:$Y$13,0)),"")</f>
        <v/>
      </c>
      <c r="L187" s="89" t="str">
        <f>+IFERROR(INDEX('Ofertas insignia'!$B$14:$Y$50,MATCH('Desagregacion compartida'!$B187,'Ofertas insignia'!$B$14:$B$50,0),MATCH('Desagregacion compartida'!$L$16,'Ofertas insignia'!$B$13:$Y$13,0)),"")</f>
        <v/>
      </c>
    </row>
    <row r="188" spans="11:12" x14ac:dyDescent="0.25">
      <c r="K188" s="89" t="str">
        <f>+IFERROR(INDEX('Ofertas insignia'!$B$14:$Y$50,MATCH('Desagregacion compartida'!$B188,'Ofertas insignia'!$B$14:$B$50,0),MATCH('Desagregacion compartida'!$K$16,'Ofertas insignia'!$B$13:$Y$13,0)),"")</f>
        <v/>
      </c>
      <c r="L188" s="89" t="str">
        <f>+IFERROR(INDEX('Ofertas insignia'!$B$14:$Y$50,MATCH('Desagregacion compartida'!$B188,'Ofertas insignia'!$B$14:$B$50,0),MATCH('Desagregacion compartida'!$L$16,'Ofertas insignia'!$B$13:$Y$13,0)),"")</f>
        <v/>
      </c>
    </row>
    <row r="189" spans="11:12" x14ac:dyDescent="0.25">
      <c r="K189" s="89" t="str">
        <f>+IFERROR(INDEX('Ofertas insignia'!$B$14:$Y$50,MATCH('Desagregacion compartida'!$B189,'Ofertas insignia'!$B$14:$B$50,0),MATCH('Desagregacion compartida'!$K$16,'Ofertas insignia'!$B$13:$Y$13,0)),"")</f>
        <v/>
      </c>
      <c r="L189" s="89" t="str">
        <f>+IFERROR(INDEX('Ofertas insignia'!$B$14:$Y$50,MATCH('Desagregacion compartida'!$B189,'Ofertas insignia'!$B$14:$B$50,0),MATCH('Desagregacion compartida'!$L$16,'Ofertas insignia'!$B$13:$Y$13,0)),"")</f>
        <v/>
      </c>
    </row>
    <row r="190" spans="11:12" x14ac:dyDescent="0.25">
      <c r="K190" s="89" t="str">
        <f>+IFERROR(INDEX('Ofertas insignia'!$B$14:$Y$50,MATCH('Desagregacion compartida'!$B190,'Ofertas insignia'!$B$14:$B$50,0),MATCH('Desagregacion compartida'!$K$16,'Ofertas insignia'!$B$13:$Y$13,0)),"")</f>
        <v/>
      </c>
      <c r="L190" s="89" t="str">
        <f>+IFERROR(INDEX('Ofertas insignia'!$B$14:$Y$50,MATCH('Desagregacion compartida'!$B190,'Ofertas insignia'!$B$14:$B$50,0),MATCH('Desagregacion compartida'!$L$16,'Ofertas insignia'!$B$13:$Y$13,0)),"")</f>
        <v/>
      </c>
    </row>
    <row r="191" spans="11:12" x14ac:dyDescent="0.25">
      <c r="K191" s="89" t="str">
        <f>+IFERROR(INDEX('Ofertas insignia'!$B$14:$Y$50,MATCH('Desagregacion compartida'!$B191,'Ofertas insignia'!$B$14:$B$50,0),MATCH('Desagregacion compartida'!$K$16,'Ofertas insignia'!$B$13:$Y$13,0)),"")</f>
        <v/>
      </c>
      <c r="L191" s="89" t="str">
        <f>+IFERROR(INDEX('Ofertas insignia'!$B$14:$Y$50,MATCH('Desagregacion compartida'!$B191,'Ofertas insignia'!$B$14:$B$50,0),MATCH('Desagregacion compartida'!$L$16,'Ofertas insignia'!$B$13:$Y$13,0)),"")</f>
        <v/>
      </c>
    </row>
    <row r="192" spans="11:12" x14ac:dyDescent="0.25">
      <c r="K192" s="89" t="str">
        <f>+IFERROR(INDEX('Ofertas insignia'!$B$14:$Y$50,MATCH('Desagregacion compartida'!$B192,'Ofertas insignia'!$B$14:$B$50,0),MATCH('Desagregacion compartida'!$K$16,'Ofertas insignia'!$B$13:$Y$13,0)),"")</f>
        <v/>
      </c>
      <c r="L192" s="89" t="str">
        <f>+IFERROR(INDEX('Ofertas insignia'!$B$14:$Y$50,MATCH('Desagregacion compartida'!$B192,'Ofertas insignia'!$B$14:$B$50,0),MATCH('Desagregacion compartida'!$L$16,'Ofertas insignia'!$B$13:$Y$13,0)),"")</f>
        <v/>
      </c>
    </row>
    <row r="193" spans="11:12" x14ac:dyDescent="0.25">
      <c r="K193" s="89" t="str">
        <f>+IFERROR(INDEX('Ofertas insignia'!$B$14:$Y$50,MATCH('Desagregacion compartida'!$B193,'Ofertas insignia'!$B$14:$B$50,0),MATCH('Desagregacion compartida'!$K$16,'Ofertas insignia'!$B$13:$Y$13,0)),"")</f>
        <v/>
      </c>
      <c r="L193" s="89" t="str">
        <f>+IFERROR(INDEX('Ofertas insignia'!$B$14:$Y$50,MATCH('Desagregacion compartida'!$B193,'Ofertas insignia'!$B$14:$B$50,0),MATCH('Desagregacion compartida'!$L$16,'Ofertas insignia'!$B$13:$Y$13,0)),"")</f>
        <v/>
      </c>
    </row>
    <row r="194" spans="11:12" x14ac:dyDescent="0.25">
      <c r="K194" s="89" t="str">
        <f>+IFERROR(INDEX('Ofertas insignia'!$B$14:$Y$50,MATCH('Desagregacion compartida'!$B194,'Ofertas insignia'!$B$14:$B$50,0),MATCH('Desagregacion compartida'!$K$16,'Ofertas insignia'!$B$13:$Y$13,0)),"")</f>
        <v/>
      </c>
      <c r="L194" s="89" t="str">
        <f>+IFERROR(INDEX('Ofertas insignia'!$B$14:$Y$50,MATCH('Desagregacion compartida'!$B194,'Ofertas insignia'!$B$14:$B$50,0),MATCH('Desagregacion compartida'!$L$16,'Ofertas insignia'!$B$13:$Y$13,0)),"")</f>
        <v/>
      </c>
    </row>
    <row r="195" spans="11:12" x14ac:dyDescent="0.25">
      <c r="K195" s="89" t="str">
        <f>+IFERROR(INDEX('Ofertas insignia'!$B$14:$Y$50,MATCH('Desagregacion compartida'!$B195,'Ofertas insignia'!$B$14:$B$50,0),MATCH('Desagregacion compartida'!$K$16,'Ofertas insignia'!$B$13:$Y$13,0)),"")</f>
        <v/>
      </c>
      <c r="L195" s="89" t="str">
        <f>+IFERROR(INDEX('Ofertas insignia'!$B$14:$Y$50,MATCH('Desagregacion compartida'!$B195,'Ofertas insignia'!$B$14:$B$50,0),MATCH('Desagregacion compartida'!$L$16,'Ofertas insignia'!$B$13:$Y$13,0)),"")</f>
        <v/>
      </c>
    </row>
    <row r="196" spans="11:12" x14ac:dyDescent="0.25">
      <c r="K196" s="89" t="str">
        <f>+IFERROR(INDEX('Ofertas insignia'!$B$14:$Y$50,MATCH('Desagregacion compartida'!$B196,'Ofertas insignia'!$B$14:$B$50,0),MATCH('Desagregacion compartida'!$K$16,'Ofertas insignia'!$B$13:$Y$13,0)),"")</f>
        <v/>
      </c>
      <c r="L196" s="89" t="str">
        <f>+IFERROR(INDEX('Ofertas insignia'!$B$14:$Y$50,MATCH('Desagregacion compartida'!$B196,'Ofertas insignia'!$B$14:$B$50,0),MATCH('Desagregacion compartida'!$L$16,'Ofertas insignia'!$B$13:$Y$13,0)),"")</f>
        <v/>
      </c>
    </row>
    <row r="197" spans="11:12" x14ac:dyDescent="0.25">
      <c r="K197" s="89" t="str">
        <f>+IFERROR(INDEX('Ofertas insignia'!$B$14:$Y$50,MATCH('Desagregacion compartida'!$B197,'Ofertas insignia'!$B$14:$B$50,0),MATCH('Desagregacion compartida'!$K$16,'Ofertas insignia'!$B$13:$Y$13,0)),"")</f>
        <v/>
      </c>
      <c r="L197" s="89" t="str">
        <f>+IFERROR(INDEX('Ofertas insignia'!$B$14:$Y$50,MATCH('Desagregacion compartida'!$B197,'Ofertas insignia'!$B$14:$B$50,0),MATCH('Desagregacion compartida'!$L$16,'Ofertas insignia'!$B$13:$Y$13,0)),"")</f>
        <v/>
      </c>
    </row>
    <row r="198" spans="11:12" x14ac:dyDescent="0.25">
      <c r="K198" s="89" t="str">
        <f>+IFERROR(INDEX('Ofertas insignia'!$B$14:$Y$50,MATCH('Desagregacion compartida'!$B198,'Ofertas insignia'!$B$14:$B$50,0),MATCH('Desagregacion compartida'!$K$16,'Ofertas insignia'!$B$13:$Y$13,0)),"")</f>
        <v/>
      </c>
      <c r="L198" s="89" t="str">
        <f>+IFERROR(INDEX('Ofertas insignia'!$B$14:$Y$50,MATCH('Desagregacion compartida'!$B198,'Ofertas insignia'!$B$14:$B$50,0),MATCH('Desagregacion compartida'!$L$16,'Ofertas insignia'!$B$13:$Y$13,0)),"")</f>
        <v/>
      </c>
    </row>
    <row r="199" spans="11:12" x14ac:dyDescent="0.25">
      <c r="K199" s="89" t="str">
        <f>+IFERROR(INDEX('Ofertas insignia'!$B$14:$Y$50,MATCH('Desagregacion compartida'!$B199,'Ofertas insignia'!$B$14:$B$50,0),MATCH('Desagregacion compartida'!$K$16,'Ofertas insignia'!$B$13:$Y$13,0)),"")</f>
        <v/>
      </c>
      <c r="L199" s="89" t="str">
        <f>+IFERROR(INDEX('Ofertas insignia'!$B$14:$Y$50,MATCH('Desagregacion compartida'!$B199,'Ofertas insignia'!$B$14:$B$50,0),MATCH('Desagregacion compartida'!$L$16,'Ofertas insignia'!$B$13:$Y$13,0)),"")</f>
        <v/>
      </c>
    </row>
    <row r="200" spans="11:12" x14ac:dyDescent="0.25">
      <c r="K200" s="89" t="str">
        <f>+IFERROR(INDEX('Ofertas insignia'!$B$14:$Y$50,MATCH('Desagregacion compartida'!$B200,'Ofertas insignia'!$B$14:$B$50,0),MATCH('Desagregacion compartida'!$K$16,'Ofertas insignia'!$B$13:$Y$13,0)),"")</f>
        <v/>
      </c>
      <c r="L200" s="89" t="str">
        <f>+IFERROR(INDEX('Ofertas insignia'!$B$14:$Y$50,MATCH('Desagregacion compartida'!$B200,'Ofertas insignia'!$B$14:$B$50,0),MATCH('Desagregacion compartida'!$L$16,'Ofertas insignia'!$B$13:$Y$13,0)),"")</f>
        <v/>
      </c>
    </row>
    <row r="201" spans="11:12" x14ac:dyDescent="0.25">
      <c r="K201" s="89" t="str">
        <f>+IFERROR(INDEX('Ofertas insignia'!$B$14:$Y$50,MATCH('Desagregacion compartida'!$B201,'Ofertas insignia'!$B$14:$B$50,0),MATCH('Desagregacion compartida'!$K$16,'Ofertas insignia'!$B$13:$Y$13,0)),"")</f>
        <v/>
      </c>
      <c r="L201" s="89" t="str">
        <f>+IFERROR(INDEX('Ofertas insignia'!$B$14:$Y$50,MATCH('Desagregacion compartida'!$B201,'Ofertas insignia'!$B$14:$B$50,0),MATCH('Desagregacion compartida'!$L$16,'Ofertas insignia'!$B$13:$Y$13,0)),"")</f>
        <v/>
      </c>
    </row>
    <row r="202" spans="11:12" x14ac:dyDescent="0.25">
      <c r="K202" s="89" t="str">
        <f>+IFERROR(INDEX('Ofertas insignia'!$B$14:$Y$50,MATCH('Desagregacion compartida'!$B202,'Ofertas insignia'!$B$14:$B$50,0),MATCH('Desagregacion compartida'!$K$16,'Ofertas insignia'!$B$13:$Y$13,0)),"")</f>
        <v/>
      </c>
      <c r="L202" s="89" t="str">
        <f>+IFERROR(INDEX('Ofertas insignia'!$B$14:$Y$50,MATCH('Desagregacion compartida'!$B202,'Ofertas insignia'!$B$14:$B$50,0),MATCH('Desagregacion compartida'!$L$16,'Ofertas insignia'!$B$13:$Y$13,0)),"")</f>
        <v/>
      </c>
    </row>
    <row r="203" spans="11:12" x14ac:dyDescent="0.25">
      <c r="K203" s="89" t="str">
        <f>+IFERROR(INDEX('Ofertas insignia'!$B$14:$Y$50,MATCH('Desagregacion compartida'!$B203,'Ofertas insignia'!$B$14:$B$50,0),MATCH('Desagregacion compartida'!$K$16,'Ofertas insignia'!$B$13:$Y$13,0)),"")</f>
        <v/>
      </c>
      <c r="L203" s="89" t="str">
        <f>+IFERROR(INDEX('Ofertas insignia'!$B$14:$Y$50,MATCH('Desagregacion compartida'!$B203,'Ofertas insignia'!$B$14:$B$50,0),MATCH('Desagregacion compartida'!$L$16,'Ofertas insignia'!$B$13:$Y$13,0)),"")</f>
        <v/>
      </c>
    </row>
    <row r="204" spans="11:12" x14ac:dyDescent="0.25">
      <c r="K204" s="89" t="str">
        <f>+IFERROR(INDEX('Ofertas insignia'!$B$14:$Y$50,MATCH('Desagregacion compartida'!$B204,'Ofertas insignia'!$B$14:$B$50,0),MATCH('Desagregacion compartida'!$K$16,'Ofertas insignia'!$B$13:$Y$13,0)),"")</f>
        <v/>
      </c>
      <c r="L204" s="89" t="str">
        <f>+IFERROR(INDEX('Ofertas insignia'!$B$14:$Y$50,MATCH('Desagregacion compartida'!$B204,'Ofertas insignia'!$B$14:$B$50,0),MATCH('Desagregacion compartida'!$L$16,'Ofertas insignia'!$B$13:$Y$13,0)),"")</f>
        <v/>
      </c>
    </row>
    <row r="205" spans="11:12" x14ac:dyDescent="0.25">
      <c r="K205" s="89" t="str">
        <f>+IFERROR(INDEX('Ofertas insignia'!$B$14:$Y$50,MATCH('Desagregacion compartida'!$B205,'Ofertas insignia'!$B$14:$B$50,0),MATCH('Desagregacion compartida'!$K$16,'Ofertas insignia'!$B$13:$Y$13,0)),"")</f>
        <v/>
      </c>
      <c r="L205" s="89" t="str">
        <f>+IFERROR(INDEX('Ofertas insignia'!$B$14:$Y$50,MATCH('Desagregacion compartida'!$B205,'Ofertas insignia'!$B$14:$B$50,0),MATCH('Desagregacion compartida'!$L$16,'Ofertas insignia'!$B$13:$Y$13,0)),"")</f>
        <v/>
      </c>
    </row>
    <row r="206" spans="11:12" x14ac:dyDescent="0.25">
      <c r="K206" s="89" t="str">
        <f>+IFERROR(INDEX('Ofertas insignia'!$B$14:$Y$50,MATCH('Desagregacion compartida'!$B206,'Ofertas insignia'!$B$14:$B$50,0),MATCH('Desagregacion compartida'!$K$16,'Ofertas insignia'!$B$13:$Y$13,0)),"")</f>
        <v/>
      </c>
      <c r="L206" s="89" t="str">
        <f>+IFERROR(INDEX('Ofertas insignia'!$B$14:$Y$50,MATCH('Desagregacion compartida'!$B206,'Ofertas insignia'!$B$14:$B$50,0),MATCH('Desagregacion compartida'!$L$16,'Ofertas insignia'!$B$13:$Y$13,0)),"")</f>
        <v/>
      </c>
    </row>
    <row r="207" spans="11:12" x14ac:dyDescent="0.25">
      <c r="K207" s="89" t="str">
        <f>+IFERROR(INDEX('Ofertas insignia'!$B$14:$Y$50,MATCH('Desagregacion compartida'!$B207,'Ofertas insignia'!$B$14:$B$50,0),MATCH('Desagregacion compartida'!$K$16,'Ofertas insignia'!$B$13:$Y$13,0)),"")</f>
        <v/>
      </c>
      <c r="L207" s="89" t="str">
        <f>+IFERROR(INDEX('Ofertas insignia'!$B$14:$Y$50,MATCH('Desagregacion compartida'!$B207,'Ofertas insignia'!$B$14:$B$50,0),MATCH('Desagregacion compartida'!$L$16,'Ofertas insignia'!$B$13:$Y$13,0)),"")</f>
        <v/>
      </c>
    </row>
    <row r="208" spans="11:12" x14ac:dyDescent="0.25">
      <c r="K208" s="89" t="str">
        <f>+IFERROR(INDEX('Ofertas insignia'!$B$14:$Y$50,MATCH('Desagregacion compartida'!$B208,'Ofertas insignia'!$B$14:$B$50,0),MATCH('Desagregacion compartida'!$K$16,'Ofertas insignia'!$B$13:$Y$13,0)),"")</f>
        <v/>
      </c>
      <c r="L208" s="89" t="str">
        <f>+IFERROR(INDEX('Ofertas insignia'!$B$14:$Y$50,MATCH('Desagregacion compartida'!$B208,'Ofertas insignia'!$B$14:$B$50,0),MATCH('Desagregacion compartida'!$L$16,'Ofertas insignia'!$B$13:$Y$13,0)),"")</f>
        <v/>
      </c>
    </row>
    <row r="209" spans="11:12" x14ac:dyDescent="0.25">
      <c r="K209" s="89" t="str">
        <f>+IFERROR(INDEX('Ofertas insignia'!$B$14:$Y$50,MATCH('Desagregacion compartida'!$B209,'Ofertas insignia'!$B$14:$B$50,0),MATCH('Desagregacion compartida'!$K$16,'Ofertas insignia'!$B$13:$Y$13,0)),"")</f>
        <v/>
      </c>
      <c r="L209" s="89" t="str">
        <f>+IFERROR(INDEX('Ofertas insignia'!$B$14:$Y$50,MATCH('Desagregacion compartida'!$B209,'Ofertas insignia'!$B$14:$B$50,0),MATCH('Desagregacion compartida'!$L$16,'Ofertas insignia'!$B$13:$Y$13,0)),"")</f>
        <v/>
      </c>
    </row>
    <row r="210" spans="11:12" x14ac:dyDescent="0.25">
      <c r="K210" s="89" t="str">
        <f>+IFERROR(INDEX('Ofertas insignia'!$B$14:$Y$50,MATCH('Desagregacion compartida'!$B210,'Ofertas insignia'!$B$14:$B$50,0),MATCH('Desagregacion compartida'!$K$16,'Ofertas insignia'!$B$13:$Y$13,0)),"")</f>
        <v/>
      </c>
      <c r="L210" s="89" t="str">
        <f>+IFERROR(INDEX('Ofertas insignia'!$B$14:$Y$50,MATCH('Desagregacion compartida'!$B210,'Ofertas insignia'!$B$14:$B$50,0),MATCH('Desagregacion compartida'!$L$16,'Ofertas insignia'!$B$13:$Y$13,0)),"")</f>
        <v/>
      </c>
    </row>
    <row r="211" spans="11:12" x14ac:dyDescent="0.25">
      <c r="K211" s="89" t="str">
        <f>+IFERROR(INDEX('Ofertas insignia'!$B$14:$Y$50,MATCH('Desagregacion compartida'!$B211,'Ofertas insignia'!$B$14:$B$50,0),MATCH('Desagregacion compartida'!$K$16,'Ofertas insignia'!$B$13:$Y$13,0)),"")</f>
        <v/>
      </c>
      <c r="L211" s="89" t="str">
        <f>+IFERROR(INDEX('Ofertas insignia'!$B$14:$Y$50,MATCH('Desagregacion compartida'!$B211,'Ofertas insignia'!$B$14:$B$50,0),MATCH('Desagregacion compartida'!$L$16,'Ofertas insignia'!$B$13:$Y$13,0)),"")</f>
        <v/>
      </c>
    </row>
  </sheetData>
  <mergeCells count="4">
    <mergeCell ref="B8:C8"/>
    <mergeCell ref="E8:F8"/>
    <mergeCell ref="B9:C9"/>
    <mergeCell ref="E9:F9"/>
  </mergeCells>
  <conditionalFormatting sqref="C12">
    <cfRule type="containsText" dxfId="53" priority="2" operator="containsText" text="NO APLICA">
      <formula>NOT(ISERROR(SEARCH("NO APLICA",C12)))</formula>
    </cfRule>
  </conditionalFormatting>
  <conditionalFormatting sqref="F12">
    <cfRule type="containsText" dxfId="52"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0C2C46D-E7CE-4A2C-9555-0B66970545C0}">
          <x14:formula1>
            <xm:f>'Consolidado Resultados'!$B$14:$B$19</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932C-A8BB-4441-BD50-6095061030C7}">
  <sheetPr>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82</v>
      </c>
    </row>
    <row r="3" spans="1:14" x14ac:dyDescent="0.25">
      <c r="B3" s="14" t="s">
        <v>46</v>
      </c>
      <c r="C3" s="91" t="s">
        <v>54</v>
      </c>
      <c r="D3" s="84"/>
      <c r="E3" s="84"/>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0.36399999999999999</v>
      </c>
      <c r="C12" s="9" t="str">
        <f>+IF(B12&lt;0,"No","Sí")</f>
        <v>Sí</v>
      </c>
      <c r="D12" s="3"/>
      <c r="E12" s="39">
        <f>INDEX($B$17:$L$66,MATCH($E$9,$B$17:$B$66,0),MATCH($E$11,$B$16:$L$16,0))</f>
        <v>0.52</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Resultados'!$A$8:$L$705,MATCH('Desagregacion total'!$M17,'Consolidado Resultados'!$L$8:$L$705,0),3)=0,"",INDEX('Consolidado Resultados'!$A$8:$L$705,MATCH('Desagregacion total'!$M17,'Consolidado Resultados'!$L$8:$L$705,0),3))</f>
        <v>5000</v>
      </c>
      <c r="D17" s="4">
        <f>IF(INDEX('Consolidado Resultados'!$A$8:$L$705,MATCH('Desagregacion total'!$M17,'Consolidado Resultados'!$L$8:$L$705,0),3)=0,"",INDEX('Consolidado Resultados'!$A$8:$L$705,MATCH('Desagregacion total'!$M17,'Consolidado Resultados'!$L$8:$L$705,0),4))</f>
        <v>20000</v>
      </c>
      <c r="E17" s="4">
        <f>IF(INDEX('Consolidado Resultados'!$A$8:$L$705,MATCH('Desagregacion total'!$M17,'Consolidado Resultados'!$L$8:$L$705,0),3)=0,"",INDEX('Consolidado Resultados'!$A$8:$L$705,MATCH('Desagregacion total'!$M17,'Consolidado Resultados'!$L$8:$L$705,0),5))</f>
        <v>25000</v>
      </c>
      <c r="F17" s="4">
        <f>IF(INDEX('Consolidado Resultados'!$A$8:$L$705,MATCH('Desagregacion total'!$M17,'Consolidado Resultados'!$L$8:$L$705,0),3)=0,"",INDEX('Consolidado Resultados'!$A$8:$L$705,MATCH('Desagregacion total'!$M17,'Consolidado Resultados'!$L$8:$L$705,0),6))</f>
        <v>3500</v>
      </c>
      <c r="G17" s="4">
        <f>IF(INDEX('Consolidado Resultados'!$A$8:$L$705,MATCH('Desagregacion total'!$M17,'Consolidado Resultados'!$L$8:$L$705,0),3)=0,"",INDEX('Consolidado Resultados'!$A$8:$L$705,MATCH('Desagregacion total'!$M17,'Consolidado Resultados'!$L$8:$L$705,0),7))</f>
        <v>10000</v>
      </c>
      <c r="H17" s="4">
        <f>IF(INDEX('Consolidado Resultados'!$A$8:$L$705,MATCH('Desagregacion total'!$M17,'Consolidado Resultados'!$L$8:$L$705,0),3)=0,"",INDEX('Consolidado Resultados'!$A$8:$L$705,MATCH('Desagregacion total'!$M17,'Consolidado Resultados'!$L$8:$L$705,0),8))</f>
        <v>20000</v>
      </c>
      <c r="I17" s="97">
        <f>IF(INDEX('Consolidado Resultados'!$A$8:$L$705,MATCH('Desagregacion total'!$M17,'Consolidado Resultados'!$L$8:$L$705,0),3)=0,"",INDEX('Consolidado Resultados'!$A$8:$L$705,MATCH('Desagregacion total'!$M17,'Consolidado Resultados'!$L$8:$L$705,0),9))</f>
        <v>0.53</v>
      </c>
      <c r="J17" s="97">
        <f>IF(INDEX('Consolidado Resultados'!$A$8:$L$705,MATCH('Desagregacion total'!$M17,'Consolidado Resultados'!$L$8:$L$705,0),3)=0,"",INDEX('Consolidado Resultados'!$A$8:$L$705,MATCH('Desagregacion total'!$M17,'Consolidado Resultados'!$L$8:$L$705,0),10))</f>
        <v>0.52</v>
      </c>
      <c r="K17" s="3">
        <f>+IFERROR(INDEX('Ofertas insignia'!$B$14:$Y$50,MATCH('Desagregacion total'!$B17,'Ofertas insignia'!$B$14:$B$50,0),MATCH('Desagregacion total'!$K$16,'Ofertas insignia'!$B$13:$Y$13,0)),"")</f>
        <v>3</v>
      </c>
      <c r="L17" s="3">
        <f>+IFERROR(INDEX('Ofertas insignia'!$B$14:$Y$50,MATCH('Desagregacion total'!$B17,'Ofertas insignia'!$B$14:$B$50,0),MATCH('Desagregacion total'!$L$16,'Ofertas insignia'!$B$13:$Y$13,0)),"")</f>
        <v>1</v>
      </c>
      <c r="M17" s="71" t="str">
        <f>$B17&amp;$C$3</f>
        <v>Oferta 1Desagregación total del bucle local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Resultados'!$A$8:$L$705,MATCH('Desagregacion total'!$M18,'Consolidado Resultados'!$L$8:$L$705,0),3)=0,"",INDEX('Consolidado Resultados'!$A$8:$L$705,MATCH('Desagregacion total'!$M18,'Consolidado Resultados'!$L$8:$L$705,0),3))</f>
        <v>5001.5</v>
      </c>
      <c r="D18" s="4">
        <f>IF(INDEX('Consolidado Resultados'!$A$8:$L$705,MATCH('Desagregacion total'!$M18,'Consolidado Resultados'!$L$8:$L$705,0),3)=0,"",INDEX('Consolidado Resultados'!$A$8:$L$705,MATCH('Desagregacion total'!$M18,'Consolidado Resultados'!$L$8:$L$705,0),4))</f>
        <v>20001.5</v>
      </c>
      <c r="E18" s="4">
        <f>IF(INDEX('Consolidado Resultados'!$A$8:$L$705,MATCH('Desagregacion total'!$M18,'Consolidado Resultados'!$L$8:$L$705,0),3)=0,"",INDEX('Consolidado Resultados'!$A$8:$L$705,MATCH('Desagregacion total'!$M18,'Consolidado Resultados'!$L$8:$L$705,0),5))</f>
        <v>25001.5</v>
      </c>
      <c r="F18" s="4">
        <f>IF(INDEX('Consolidado Resultados'!$A$8:$L$705,MATCH('Desagregacion total'!$M18,'Consolidado Resultados'!$L$8:$L$705,0),3)=0,"",INDEX('Consolidado Resultados'!$A$8:$L$705,MATCH('Desagregacion total'!$M18,'Consolidado Resultados'!$L$8:$L$705,0),6))</f>
        <v>3501.5</v>
      </c>
      <c r="G18" s="4">
        <f>IF(INDEX('Consolidado Resultados'!$A$8:$L$705,MATCH('Desagregacion total'!$M18,'Consolidado Resultados'!$L$8:$L$705,0),3)=0,"",INDEX('Consolidado Resultados'!$A$8:$L$705,MATCH('Desagregacion total'!$M18,'Consolidado Resultados'!$L$8:$L$705,0),7))</f>
        <v>10001.5</v>
      </c>
      <c r="H18" s="4">
        <f>IF(INDEX('Consolidado Resultados'!$A$8:$L$705,MATCH('Desagregacion total'!$M18,'Consolidado Resultados'!$L$8:$L$705,0),3)=0,"",INDEX('Consolidado Resultados'!$A$8:$L$705,MATCH('Desagregacion total'!$M18,'Consolidado Resultados'!$L$8:$L$705,0),8))</f>
        <v>20001.5</v>
      </c>
      <c r="I18" s="97">
        <f>IF(INDEX('Consolidado Resultados'!$A$8:$L$705,MATCH('Desagregacion total'!$M18,'Consolidado Resultados'!$L$8:$L$705,0),3)=0,"",INDEX('Consolidado Resultados'!$A$8:$L$705,MATCH('Desagregacion total'!$M18,'Consolidado Resultados'!$L$8:$L$705,0),9))</f>
        <v>4.24E-2</v>
      </c>
      <c r="J18" s="97">
        <f>IF(INDEX('Consolidado Resultados'!$A$8:$L$705,MATCH('Desagregacion total'!$M18,'Consolidado Resultados'!$L$8:$L$705,0),3)=0,"",INDEX('Consolidado Resultados'!$A$8:$L$705,MATCH('Desagregacion total'!$M18,'Consolidado Resultados'!$L$8:$L$705,0),10))</f>
        <v>3.8159999999999999E-2</v>
      </c>
      <c r="K18" s="3">
        <f>+IFERROR(INDEX('Ofertas insignia'!$B$14:$Y$50,MATCH('Desagregacion total'!$B18,'Ofertas insignia'!$B$14:$B$50,0),MATCH('Desagregacion total'!$K$16,'Ofertas insignia'!$B$13:$Y$13,0)),"")</f>
        <v>4</v>
      </c>
      <c r="L18" s="3">
        <f>+IFERROR(INDEX('Ofertas insignia'!$B$14:$Y$50,MATCH('Desagregacion total'!$B18,'Ofertas insignia'!$B$14:$B$50,0),MATCH('Desagregacion total'!$L$16,'Ofertas insignia'!$B$13:$Y$13,0)),"")</f>
        <v>2</v>
      </c>
      <c r="M18" s="71" t="str">
        <f t="shared" ref="M18:M66" si="0">$B18&amp;$C$3</f>
        <v>Oferta 2Desagregación total del bucle local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Resultados'!$A$8:$L$705,MATCH('Desagregacion total'!$M19,'Consolidado Resultados'!$L$8:$L$705,0),3)=0,"",INDEX('Consolidado Resultados'!$A$8:$L$705,MATCH('Desagregacion total'!$M19,'Consolidado Resultados'!$L$8:$L$705,0),3))</f>
        <v>8502.5499999999993</v>
      </c>
      <c r="D19" s="4">
        <f>IF(INDEX('Consolidado Resultados'!$A$8:$L$705,MATCH('Desagregacion total'!$M19,'Consolidado Resultados'!$L$8:$L$705,0),3)=0,"",INDEX('Consolidado Resultados'!$A$8:$L$705,MATCH('Desagregacion total'!$M19,'Consolidado Resultados'!$L$8:$L$705,0),4))</f>
        <v>34002.549999999996</v>
      </c>
      <c r="E19" s="4">
        <f>IF(INDEX('Consolidado Resultados'!$A$8:$L$705,MATCH('Desagregacion total'!$M19,'Consolidado Resultados'!$L$8:$L$705,0),3)=0,"",INDEX('Consolidado Resultados'!$A$8:$L$705,MATCH('Desagregacion total'!$M19,'Consolidado Resultados'!$L$8:$L$705,0),5))</f>
        <v>42502.549999999996</v>
      </c>
      <c r="F19" s="4">
        <f>IF(INDEX('Consolidado Resultados'!$A$8:$L$705,MATCH('Desagregacion total'!$M19,'Consolidado Resultados'!$L$8:$L$705,0),3)=0,"",INDEX('Consolidado Resultados'!$A$8:$L$705,MATCH('Desagregacion total'!$M19,'Consolidado Resultados'!$L$8:$L$705,0),6))</f>
        <v>5952.55</v>
      </c>
      <c r="G19" s="4">
        <f>IF(INDEX('Consolidado Resultados'!$A$8:$L$705,MATCH('Desagregacion total'!$M19,'Consolidado Resultados'!$L$8:$L$705,0),3)=0,"",INDEX('Consolidado Resultados'!$A$8:$L$705,MATCH('Desagregacion total'!$M19,'Consolidado Resultados'!$L$8:$L$705,0),7))</f>
        <v>17002.55</v>
      </c>
      <c r="H19" s="4">
        <f>IF(INDEX('Consolidado Resultados'!$A$8:$L$705,MATCH('Desagregacion total'!$M19,'Consolidado Resultados'!$L$8:$L$705,0),3)=0,"",INDEX('Consolidado Resultados'!$A$8:$L$705,MATCH('Desagregacion total'!$M19,'Consolidado Resultados'!$L$8:$L$705,0),8))</f>
        <v>34002.549999999996</v>
      </c>
      <c r="I19" s="97">
        <f>IF(INDEX('Consolidado Resultados'!$A$8:$L$705,MATCH('Desagregacion total'!$M19,'Consolidado Resultados'!$L$8:$L$705,0),3)=0,"",INDEX('Consolidado Resultados'!$A$8:$L$705,MATCH('Desagregacion total'!$M19,'Consolidado Resultados'!$L$8:$L$705,0),9))</f>
        <v>0.371</v>
      </c>
      <c r="J19" s="97">
        <f>IF(INDEX('Consolidado Resultados'!$A$8:$L$705,MATCH('Desagregacion total'!$M19,'Consolidado Resultados'!$L$8:$L$705,0),3)=0,"",INDEX('Consolidado Resultados'!$A$8:$L$705,MATCH('Desagregacion total'!$M19,'Consolidado Resultados'!$L$8:$L$705,0),10))</f>
        <v>0.36399999999999999</v>
      </c>
      <c r="K19" s="3">
        <f>+IFERROR(INDEX('Ofertas insignia'!$B$14:$Y$50,MATCH('Desagregacion total'!$B19,'Ofertas insignia'!$B$14:$B$50,0),MATCH('Desagregacion total'!$K$16,'Ofertas insignia'!$B$13:$Y$13,0)),"")</f>
        <v>1</v>
      </c>
      <c r="L19" s="3">
        <f>+IFERROR(INDEX('Ofertas insignia'!$B$14:$Y$50,MATCH('Desagregacion total'!$B19,'Ofertas insignia'!$B$14:$B$50,0),MATCH('Desagregacion total'!$L$16,'Ofertas insignia'!$B$13:$Y$13,0)),"")</f>
        <v>4</v>
      </c>
      <c r="M19" s="71" t="str">
        <f t="shared" si="0"/>
        <v>Oferta 3Desagregación total del bucle local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Resultados'!$A$8:$L$705,MATCH('Desagregacion total'!$M20,'Consolidado Resultados'!$L$8:$L$705,0),3)=0,"",INDEX('Consolidado Resultados'!$A$8:$L$705,MATCH('Desagregacion total'!$M20,'Consolidado Resultados'!$L$8:$L$705,0),3))</f>
        <v>145000</v>
      </c>
      <c r="D20" s="4">
        <f>IF(INDEX('Consolidado Resultados'!$A$8:$L$705,MATCH('Desagregacion total'!$M20,'Consolidado Resultados'!$L$8:$L$705,0),3)=0,"",INDEX('Consolidado Resultados'!$A$8:$L$705,MATCH('Desagregacion total'!$M20,'Consolidado Resultados'!$L$8:$L$705,0),4))</f>
        <v>15000</v>
      </c>
      <c r="E20" s="4">
        <f>IF(INDEX('Consolidado Resultados'!$A$8:$L$705,MATCH('Desagregacion total'!$M20,'Consolidado Resultados'!$L$8:$L$705,0),3)=0,"",INDEX('Consolidado Resultados'!$A$8:$L$705,MATCH('Desagregacion total'!$M20,'Consolidado Resultados'!$L$8:$L$705,0),5))</f>
        <v>5000</v>
      </c>
      <c r="F20" s="4">
        <f>IF(INDEX('Consolidado Resultados'!$A$8:$L$705,MATCH('Desagregacion total'!$M20,'Consolidado Resultados'!$L$8:$L$705,0),3)=0,"",INDEX('Consolidado Resultados'!$A$8:$L$705,MATCH('Desagregacion total'!$M20,'Consolidado Resultados'!$L$8:$L$705,0),6))</f>
        <v>100</v>
      </c>
      <c r="G20" s="4">
        <f>IF(INDEX('Consolidado Resultados'!$A$8:$L$705,MATCH('Desagregacion total'!$M20,'Consolidado Resultados'!$L$8:$L$705,0),3)=0,"",INDEX('Consolidado Resultados'!$A$8:$L$705,MATCH('Desagregacion total'!$M20,'Consolidado Resultados'!$L$8:$L$705,0),7))</f>
        <v>1400</v>
      </c>
      <c r="H20" s="4">
        <f>IF(INDEX('Consolidado Resultados'!$A$8:$L$705,MATCH('Desagregacion total'!$M20,'Consolidado Resultados'!$L$8:$L$705,0),3)=0,"",INDEX('Consolidado Resultados'!$A$8:$L$705,MATCH('Desagregacion total'!$M20,'Consolidado Resultados'!$L$8:$L$705,0),8))</f>
        <v>6500</v>
      </c>
      <c r="I20" s="97">
        <f>IF(INDEX('Consolidado Resultados'!$A$8:$L$705,MATCH('Desagregacion total'!$M20,'Consolidado Resultados'!$L$8:$L$705,0),3)=0,"",INDEX('Consolidado Resultados'!$A$8:$L$705,MATCH('Desagregacion total'!$M20,'Consolidado Resultados'!$L$8:$L$705,0),9))</f>
        <v>0.55000000000000004</v>
      </c>
      <c r="J20" s="97">
        <f>IF(INDEX('Consolidado Resultados'!$A$8:$L$705,MATCH('Desagregacion total'!$M20,'Consolidado Resultados'!$L$8:$L$705,0),3)=0,"",INDEX('Consolidado Resultados'!$A$8:$L$705,MATCH('Desagregacion total'!$M20,'Consolidado Resultados'!$L$8:$L$705,0),10))</f>
        <v>0.5</v>
      </c>
      <c r="K20" s="3">
        <f>+IFERROR(INDEX('Ofertas insignia'!$B$14:$Y$50,MATCH('Desagregacion total'!$B20,'Ofertas insignia'!$B$14:$B$50,0),MATCH('Desagregacion total'!$K$16,'Ofertas insignia'!$B$13:$Y$13,0)),"")</f>
        <v>2</v>
      </c>
      <c r="L20" s="3">
        <f>+IFERROR(INDEX('Ofertas insignia'!$B$14:$Y$50,MATCH('Desagregacion total'!$B20,'Ofertas insignia'!$B$14:$B$50,0),MATCH('Desagregacion total'!$L$16,'Ofertas insignia'!$B$13:$Y$13,0)),"")</f>
        <v>3</v>
      </c>
      <c r="M20" s="71" t="str">
        <f t="shared" si="0"/>
        <v>Oferta 4Desagregación total del bucle local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Resultados'!$A$8:$L$705,MATCH('Desagregacion total'!$M21,'Consolidado Resultados'!$L$8:$L$705,0),3)=0,"",INDEX('Consolidado Resultados'!$A$8:$L$705,MATCH('Desagregacion total'!$M21,'Consolidado Resultados'!$L$8:$L$705,0),3))</f>
        <v/>
      </c>
      <c r="D21" s="4" t="str">
        <f>IF(INDEX('Consolidado Resultados'!$A$8:$L$705,MATCH('Desagregacion total'!$M21,'Consolidado Resultados'!$L$8:$L$705,0),3)=0,"",INDEX('Consolidado Resultados'!$A$8:$L$705,MATCH('Desagregacion total'!$M21,'Consolidado Resultados'!$L$8:$L$705,0),4))</f>
        <v/>
      </c>
      <c r="E21" s="4" t="str">
        <f>IF(INDEX('Consolidado Resultados'!$A$8:$L$705,MATCH('Desagregacion total'!$M21,'Consolidado Resultados'!$L$8:$L$705,0),3)=0,"",INDEX('Consolidado Resultados'!$A$8:$L$705,MATCH('Desagregacion total'!$M21,'Consolidado Resultados'!$L$8:$L$705,0),5))</f>
        <v/>
      </c>
      <c r="F21" s="4" t="str">
        <f>IF(INDEX('Consolidado Resultados'!$A$8:$L$705,MATCH('Desagregacion total'!$M21,'Consolidado Resultados'!$L$8:$L$705,0),3)=0,"",INDEX('Consolidado Resultados'!$A$8:$L$705,MATCH('Desagregacion total'!$M21,'Consolidado Resultados'!$L$8:$L$705,0),6))</f>
        <v/>
      </c>
      <c r="G21" s="4" t="str">
        <f>IF(INDEX('Consolidado Resultados'!$A$8:$L$705,MATCH('Desagregacion total'!$M21,'Consolidado Resultados'!$L$8:$L$705,0),3)=0,"",INDEX('Consolidado Resultados'!$A$8:$L$705,MATCH('Desagregacion total'!$M21,'Consolidado Resultados'!$L$8:$L$705,0),7))</f>
        <v/>
      </c>
      <c r="H21" s="4" t="str">
        <f>IF(INDEX('Consolidado Resultados'!$A$8:$L$705,MATCH('Desagregacion total'!$M21,'Consolidado Resultados'!$L$8:$L$705,0),3)=0,"",INDEX('Consolidado Resultados'!$A$8:$L$705,MATCH('Desagregacion total'!$M21,'Consolidado Resultados'!$L$8:$L$705,0),8))</f>
        <v/>
      </c>
      <c r="I21" s="97" t="str">
        <f>IF(INDEX('Consolidado Resultados'!$A$8:$L$705,MATCH('Desagregacion total'!$M21,'Consolidado Resultados'!$L$8:$L$705,0),3)=0,"",INDEX('Consolidado Resultados'!$A$8:$L$705,MATCH('Desagregacion total'!$M21,'Consolidado Resultados'!$L$8:$L$705,0),9))</f>
        <v/>
      </c>
      <c r="J21" s="97" t="str">
        <f>IF(INDEX('Consolidado Resultados'!$A$8:$L$705,MATCH('Desagregacion total'!$M21,'Consolidado Resultados'!$L$8:$L$705,0),3)=0,"",INDEX('Consolidado Resultados'!$A$8:$L$705,MATCH('Desagregacion total'!$M21,'Consolidado Resultados'!$L$8:$L$705,0),10))</f>
        <v/>
      </c>
      <c r="K21" s="3" t="str">
        <f>+IFERROR(INDEX('Ofertas insignia'!$B$14:$Y$50,MATCH('Desagregacion total'!$B21,'Ofertas insignia'!$B$14:$B$50,0),MATCH('Desagregacion total'!$K$16,'Ofertas insignia'!$B$13:$Y$13,0)),"")</f>
        <v/>
      </c>
      <c r="L21" s="3" t="str">
        <f>+IFERROR(INDEX('Ofertas insignia'!$B$14:$Y$50,MATCH('Desagregacion total'!$B21,'Ofertas insignia'!$B$14:$B$50,0),MATCH('Desagregacion total'!$L$16,'Ofertas insignia'!$B$13:$Y$13,0)),"")</f>
        <v/>
      </c>
      <c r="M21" s="71" t="str">
        <f t="shared" si="0"/>
        <v>Desagregación total del bucle local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Resultados'!$A$8:$L$705,MATCH('Desagregacion total'!$M22,'Consolidado Resultados'!$L$8:$L$705,0),3)=0,"",INDEX('Consolidado Resultados'!$A$8:$L$705,MATCH('Desagregacion total'!$M22,'Consolidado Resultados'!$L$8:$L$705,0),3))</f>
        <v/>
      </c>
      <c r="D22" s="4" t="str">
        <f>IF(INDEX('Consolidado Resultados'!$A$8:$L$705,MATCH('Desagregacion total'!$M22,'Consolidado Resultados'!$L$8:$L$705,0),3)=0,"",INDEX('Consolidado Resultados'!$A$8:$L$705,MATCH('Desagregacion total'!$M22,'Consolidado Resultados'!$L$8:$L$705,0),4))</f>
        <v/>
      </c>
      <c r="E22" s="4" t="str">
        <f>IF(INDEX('Consolidado Resultados'!$A$8:$L$705,MATCH('Desagregacion total'!$M22,'Consolidado Resultados'!$L$8:$L$705,0),3)=0,"",INDEX('Consolidado Resultados'!$A$8:$L$705,MATCH('Desagregacion total'!$M22,'Consolidado Resultados'!$L$8:$L$705,0),5))</f>
        <v/>
      </c>
      <c r="F22" s="4" t="str">
        <f>IF(INDEX('Consolidado Resultados'!$A$8:$L$705,MATCH('Desagregacion total'!$M22,'Consolidado Resultados'!$L$8:$L$705,0),3)=0,"",INDEX('Consolidado Resultados'!$A$8:$L$705,MATCH('Desagregacion total'!$M22,'Consolidado Resultados'!$L$8:$L$705,0),6))</f>
        <v/>
      </c>
      <c r="G22" s="4" t="str">
        <f>IF(INDEX('Consolidado Resultados'!$A$8:$L$705,MATCH('Desagregacion total'!$M22,'Consolidado Resultados'!$L$8:$L$705,0),3)=0,"",INDEX('Consolidado Resultados'!$A$8:$L$705,MATCH('Desagregacion total'!$M22,'Consolidado Resultados'!$L$8:$L$705,0),7))</f>
        <v/>
      </c>
      <c r="H22" s="4" t="str">
        <f>IF(INDEX('Consolidado Resultados'!$A$8:$L$705,MATCH('Desagregacion total'!$M22,'Consolidado Resultados'!$L$8:$L$705,0),3)=0,"",INDEX('Consolidado Resultados'!$A$8:$L$705,MATCH('Desagregacion total'!$M22,'Consolidado Resultados'!$L$8:$L$705,0),8))</f>
        <v/>
      </c>
      <c r="I22" s="41" t="str">
        <f>IF(INDEX('Consolidado Resultados'!$A$8:$L$705,MATCH('Desagregacion total'!$M22,'Consolidado Resultados'!$L$8:$L$705,0),3)=0,"",INDEX('Consolidado Resultados'!$A$8:$L$705,MATCH('Desagregacion total'!$M22,'Consolidado Resultados'!$L$8:$L$705,0),9))</f>
        <v/>
      </c>
      <c r="J22" s="41" t="str">
        <f>IF(INDEX('Consolidado Resultados'!$A$8:$L$705,MATCH('Desagregacion total'!$M22,'Consolidado Resultados'!$L$8:$L$705,0),3)=0,"",INDEX('Consolidado Resultados'!$A$8:$L$705,MATCH('Desagregacion total'!$M22,'Consolidado Resultados'!$L$8:$L$705,0),10))</f>
        <v/>
      </c>
      <c r="K22" s="3" t="str">
        <f>+IFERROR(INDEX('Ofertas insignia'!$B$14:$Y$50,MATCH('Desagregacion total'!$B22,'Ofertas insignia'!$B$14:$B$50,0),MATCH('Desagregacion total'!$K$16,'Ofertas insignia'!$B$13:$Y$13,0)),"")</f>
        <v/>
      </c>
      <c r="L22" s="89" t="str">
        <f>+IFERROR(INDEX('Ofertas insignia'!$B$14:$Y$50,MATCH('Desagregacion total'!$B22,'Ofertas insignia'!$B$14:$B$50,0),MATCH('Desagregacion total'!$L$16,'Ofertas insignia'!$B$13:$Y$13,0)),"")</f>
        <v/>
      </c>
      <c r="M22" s="71" t="str">
        <f t="shared" si="0"/>
        <v>Desagregación total del bucle local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Resultados'!$A$8:$L$705,MATCH('Desagregacion total'!$M23,'Consolidado Resultados'!$L$8:$L$705,0),3)=0,"",INDEX('Consolidado Resultados'!$A$8:$L$705,MATCH('Desagregacion total'!$M23,'Consolidado Resultados'!$L$8:$L$705,0),3))</f>
        <v/>
      </c>
      <c r="D23" s="4" t="str">
        <f>IF(INDEX('Consolidado Resultados'!$A$8:$L$705,MATCH('Desagregacion total'!$M23,'Consolidado Resultados'!$L$8:$L$705,0),3)=0,"",INDEX('Consolidado Resultados'!$A$8:$L$705,MATCH('Desagregacion total'!$M23,'Consolidado Resultados'!$L$8:$L$705,0),4))</f>
        <v/>
      </c>
      <c r="E23" s="4" t="str">
        <f>IF(INDEX('Consolidado Resultados'!$A$8:$L$705,MATCH('Desagregacion total'!$M23,'Consolidado Resultados'!$L$8:$L$705,0),3)=0,"",INDEX('Consolidado Resultados'!$A$8:$L$705,MATCH('Desagregacion total'!$M23,'Consolidado Resultados'!$L$8:$L$705,0),5))</f>
        <v/>
      </c>
      <c r="F23" s="4" t="str">
        <f>IF(INDEX('Consolidado Resultados'!$A$8:$L$705,MATCH('Desagregacion total'!$M23,'Consolidado Resultados'!$L$8:$L$705,0),3)=0,"",INDEX('Consolidado Resultados'!$A$8:$L$705,MATCH('Desagregacion total'!$M23,'Consolidado Resultados'!$L$8:$L$705,0),6))</f>
        <v/>
      </c>
      <c r="G23" s="4" t="str">
        <f>IF(INDEX('Consolidado Resultados'!$A$8:$L$705,MATCH('Desagregacion total'!$M23,'Consolidado Resultados'!$L$8:$L$705,0),3)=0,"",INDEX('Consolidado Resultados'!$A$8:$L$705,MATCH('Desagregacion total'!$M23,'Consolidado Resultados'!$L$8:$L$705,0),7))</f>
        <v/>
      </c>
      <c r="H23" s="4" t="str">
        <f>IF(INDEX('Consolidado Resultados'!$A$8:$L$705,MATCH('Desagregacion total'!$M23,'Consolidado Resultados'!$L$8:$L$705,0),3)=0,"",INDEX('Consolidado Resultados'!$A$8:$L$705,MATCH('Desagregacion total'!$M23,'Consolidado Resultados'!$L$8:$L$705,0),8))</f>
        <v/>
      </c>
      <c r="I23" s="41" t="str">
        <f>IF(INDEX('Consolidado Resultados'!$A$8:$L$705,MATCH('Desagregacion total'!$M23,'Consolidado Resultados'!$L$8:$L$705,0),3)=0,"",INDEX('Consolidado Resultados'!$A$8:$L$705,MATCH('Desagregacion total'!$M23,'Consolidado Resultados'!$L$8:$L$705,0),9))</f>
        <v/>
      </c>
      <c r="J23" s="41" t="str">
        <f>IF(INDEX('Consolidado Resultados'!$A$8:$L$705,MATCH('Desagregacion total'!$M23,'Consolidado Resultados'!$L$8:$L$705,0),3)=0,"",INDEX('Consolidado Resultados'!$A$8:$L$705,MATCH('Desagregacion total'!$M23,'Consolidado Resultados'!$L$8:$L$705,0),10))</f>
        <v/>
      </c>
      <c r="K23" s="89" t="str">
        <f>+IFERROR(INDEX('Ofertas insignia'!$B$14:$Y$50,MATCH('Desagregacion total'!$B23,'Ofertas insignia'!$B$14:$B$50,0),MATCH('Desagregacion total'!$K$16,'Ofertas insignia'!$B$13:$Y$13,0)),"")</f>
        <v/>
      </c>
      <c r="L23" s="89" t="str">
        <f>+IFERROR(INDEX('Ofertas insignia'!$B$14:$Y$50,MATCH('Desagregacion total'!$B23,'Ofertas insignia'!$B$14:$B$50,0),MATCH('Desagregacion total'!$L$16,'Ofertas insignia'!$B$13:$Y$13,0)),"")</f>
        <v/>
      </c>
      <c r="M23" s="71" t="str">
        <f t="shared" si="0"/>
        <v>Desagregación total del bucle local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Resultados'!$A$8:$L$705,MATCH('Desagregacion total'!$M24,'Consolidado Resultados'!$L$8:$L$705,0),3)=0,"",INDEX('Consolidado Resultados'!$A$8:$L$705,MATCH('Desagregacion total'!$M24,'Consolidado Resultados'!$L$8:$L$705,0),3))</f>
        <v/>
      </c>
      <c r="D24" s="4" t="str">
        <f>IF(INDEX('Consolidado Resultados'!$A$8:$L$705,MATCH('Desagregacion total'!$M24,'Consolidado Resultados'!$L$8:$L$705,0),3)=0,"",INDEX('Consolidado Resultados'!$A$8:$L$705,MATCH('Desagregacion total'!$M24,'Consolidado Resultados'!$L$8:$L$705,0),4))</f>
        <v/>
      </c>
      <c r="E24" s="4" t="str">
        <f>IF(INDEX('Consolidado Resultados'!$A$8:$L$705,MATCH('Desagregacion total'!$M24,'Consolidado Resultados'!$L$8:$L$705,0),3)=0,"",INDEX('Consolidado Resultados'!$A$8:$L$705,MATCH('Desagregacion total'!$M24,'Consolidado Resultados'!$L$8:$L$705,0),5))</f>
        <v/>
      </c>
      <c r="F24" s="4" t="str">
        <f>IF(INDEX('Consolidado Resultados'!$A$8:$L$705,MATCH('Desagregacion total'!$M24,'Consolidado Resultados'!$L$8:$L$705,0),3)=0,"",INDEX('Consolidado Resultados'!$A$8:$L$705,MATCH('Desagregacion total'!$M24,'Consolidado Resultados'!$L$8:$L$705,0),6))</f>
        <v/>
      </c>
      <c r="G24" s="4" t="str">
        <f>IF(INDEX('Consolidado Resultados'!$A$8:$L$705,MATCH('Desagregacion total'!$M24,'Consolidado Resultados'!$L$8:$L$705,0),3)=0,"",INDEX('Consolidado Resultados'!$A$8:$L$705,MATCH('Desagregacion total'!$M24,'Consolidado Resultados'!$L$8:$L$705,0),7))</f>
        <v/>
      </c>
      <c r="H24" s="4" t="str">
        <f>IF(INDEX('Consolidado Resultados'!$A$8:$L$705,MATCH('Desagregacion total'!$M24,'Consolidado Resultados'!$L$8:$L$705,0),3)=0,"",INDEX('Consolidado Resultados'!$A$8:$L$705,MATCH('Desagregacion total'!$M24,'Consolidado Resultados'!$L$8:$L$705,0),8))</f>
        <v/>
      </c>
      <c r="I24" s="41" t="str">
        <f>IF(INDEX('Consolidado Resultados'!$A$8:$L$705,MATCH('Desagregacion total'!$M24,'Consolidado Resultados'!$L$8:$L$705,0),3)=0,"",INDEX('Consolidado Resultados'!$A$8:$L$705,MATCH('Desagregacion total'!$M24,'Consolidado Resultados'!$L$8:$L$705,0),9))</f>
        <v/>
      </c>
      <c r="J24" s="41" t="str">
        <f>IF(INDEX('Consolidado Resultados'!$A$8:$L$705,MATCH('Desagregacion total'!$M24,'Consolidado Resultados'!$L$8:$L$705,0),3)=0,"",INDEX('Consolidado Resultados'!$A$8:$L$705,MATCH('Desagregacion total'!$M24,'Consolidado Resultados'!$L$8:$L$705,0),10))</f>
        <v/>
      </c>
      <c r="K24" s="89" t="str">
        <f>+IFERROR(INDEX('Ofertas insignia'!$B$14:$Y$50,MATCH('Desagregacion total'!$B24,'Ofertas insignia'!$B$14:$B$50,0),MATCH('Desagregacion total'!$K$16,'Ofertas insignia'!$B$13:$Y$13,0)),"")</f>
        <v/>
      </c>
      <c r="L24" s="89" t="str">
        <f>+IFERROR(INDEX('Ofertas insignia'!$B$14:$Y$50,MATCH('Desagregacion total'!$B24,'Ofertas insignia'!$B$14:$B$50,0),MATCH('Desagregacion total'!$L$16,'Ofertas insignia'!$B$13:$Y$13,0)),"")</f>
        <v/>
      </c>
      <c r="M24" s="71" t="str">
        <f t="shared" si="0"/>
        <v>Desagregación total del bucle local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Resultados'!$A$8:$L$705,MATCH('Desagregacion total'!$M25,'Consolidado Resultados'!$L$8:$L$705,0),3)=0,"",INDEX('Consolidado Resultados'!$A$8:$L$705,MATCH('Desagregacion total'!$M25,'Consolidado Resultados'!$L$8:$L$705,0),3))</f>
        <v/>
      </c>
      <c r="D25" s="4" t="str">
        <f>IF(INDEX('Consolidado Resultados'!$A$8:$L$705,MATCH('Desagregacion total'!$M25,'Consolidado Resultados'!$L$8:$L$705,0),3)=0,"",INDEX('Consolidado Resultados'!$A$8:$L$705,MATCH('Desagregacion total'!$M25,'Consolidado Resultados'!$L$8:$L$705,0),4))</f>
        <v/>
      </c>
      <c r="E25" s="4" t="str">
        <f>IF(INDEX('Consolidado Resultados'!$A$8:$L$705,MATCH('Desagregacion total'!$M25,'Consolidado Resultados'!$L$8:$L$705,0),3)=0,"",INDEX('Consolidado Resultados'!$A$8:$L$705,MATCH('Desagregacion total'!$M25,'Consolidado Resultados'!$L$8:$L$705,0),5))</f>
        <v/>
      </c>
      <c r="F25" s="4" t="str">
        <f>IF(INDEX('Consolidado Resultados'!$A$8:$L$705,MATCH('Desagregacion total'!$M25,'Consolidado Resultados'!$L$8:$L$705,0),3)=0,"",INDEX('Consolidado Resultados'!$A$8:$L$705,MATCH('Desagregacion total'!$M25,'Consolidado Resultados'!$L$8:$L$705,0),6))</f>
        <v/>
      </c>
      <c r="G25" s="4" t="str">
        <f>IF(INDEX('Consolidado Resultados'!$A$8:$L$705,MATCH('Desagregacion total'!$M25,'Consolidado Resultados'!$L$8:$L$705,0),3)=0,"",INDEX('Consolidado Resultados'!$A$8:$L$705,MATCH('Desagregacion total'!$M25,'Consolidado Resultados'!$L$8:$L$705,0),7))</f>
        <v/>
      </c>
      <c r="H25" s="4" t="str">
        <f>IF(INDEX('Consolidado Resultados'!$A$8:$L$705,MATCH('Desagregacion total'!$M25,'Consolidado Resultados'!$L$8:$L$705,0),3)=0,"",INDEX('Consolidado Resultados'!$A$8:$L$705,MATCH('Desagregacion total'!$M25,'Consolidado Resultados'!$L$8:$L$705,0),8))</f>
        <v/>
      </c>
      <c r="I25" s="41" t="str">
        <f>IF(INDEX('Consolidado Resultados'!$A$8:$L$705,MATCH('Desagregacion total'!$M25,'Consolidado Resultados'!$L$8:$L$705,0),3)=0,"",INDEX('Consolidado Resultados'!$A$8:$L$705,MATCH('Desagregacion total'!$M25,'Consolidado Resultados'!$L$8:$L$705,0),9))</f>
        <v/>
      </c>
      <c r="J25" s="41" t="str">
        <f>IF(INDEX('Consolidado Resultados'!$A$8:$L$705,MATCH('Desagregacion total'!$M25,'Consolidado Resultados'!$L$8:$L$705,0),3)=0,"",INDEX('Consolidado Resultados'!$A$8:$L$705,MATCH('Desagregacion total'!$M25,'Consolidado Resultados'!$L$8:$L$705,0),10))</f>
        <v/>
      </c>
      <c r="K25" s="89" t="str">
        <f>+IFERROR(INDEX('Ofertas insignia'!$B$14:$Y$50,MATCH('Desagregacion total'!$B25,'Ofertas insignia'!$B$14:$B$50,0),MATCH('Desagregacion total'!$K$16,'Ofertas insignia'!$B$13:$Y$13,0)),"")</f>
        <v/>
      </c>
      <c r="L25" s="89" t="str">
        <f>+IFERROR(INDEX('Ofertas insignia'!$B$14:$Y$50,MATCH('Desagregacion total'!$B25,'Ofertas insignia'!$B$14:$B$50,0),MATCH('Desagregacion total'!$L$16,'Ofertas insignia'!$B$13:$Y$13,0)),"")</f>
        <v/>
      </c>
      <c r="M25" s="71" t="str">
        <f t="shared" si="0"/>
        <v>Desagregación total del bucle local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Resultados'!$A$8:$L$705,MATCH('Desagregacion total'!$M26,'Consolidado Resultados'!$L$8:$L$705,0),3)=0,"",INDEX('Consolidado Resultados'!$A$8:$L$705,MATCH('Desagregacion total'!$M26,'Consolidado Resultados'!$L$8:$L$705,0),3))</f>
        <v/>
      </c>
      <c r="D26" s="4" t="str">
        <f>IF(INDEX('Consolidado Resultados'!$A$8:$L$705,MATCH('Desagregacion total'!$M26,'Consolidado Resultados'!$L$8:$L$705,0),3)=0,"",INDEX('Consolidado Resultados'!$A$8:$L$705,MATCH('Desagregacion total'!$M26,'Consolidado Resultados'!$L$8:$L$705,0),4))</f>
        <v/>
      </c>
      <c r="E26" s="4"/>
      <c r="F26" s="4" t="str">
        <f>IF(INDEX('Consolidado Resultados'!$A$8:$L$705,MATCH('Desagregacion total'!$M26,'Consolidado Resultados'!$L$8:$L$705,0),3)=0,"",INDEX('Consolidado Resultados'!$A$8:$L$705,MATCH('Desagregacion total'!$M26,'Consolidado Resultados'!$L$8:$L$705,0),6))</f>
        <v/>
      </c>
      <c r="G26" s="4" t="str">
        <f>IF(INDEX('Consolidado Resultados'!$A$8:$L$705,MATCH('Desagregacion total'!$M26,'Consolidado Resultados'!$L$8:$L$705,0),3)=0,"",INDEX('Consolidado Resultados'!$A$8:$L$705,MATCH('Desagregacion total'!$M26,'Consolidado Resultados'!$L$8:$L$705,0),7))</f>
        <v/>
      </c>
      <c r="H26" s="4" t="str">
        <f>IF(INDEX('Consolidado Resultados'!$A$8:$L$705,MATCH('Desagregacion total'!$M26,'Consolidado Resultados'!$L$8:$L$705,0),3)=0,"",INDEX('Consolidado Resultados'!$A$8:$L$705,MATCH('Desagregacion total'!$M26,'Consolidado Resultados'!$L$8:$L$705,0),8))</f>
        <v/>
      </c>
      <c r="I26" s="41" t="str">
        <f>IF(INDEX('Consolidado Resultados'!$A$8:$L$705,MATCH('Desagregacion total'!$M26,'Consolidado Resultados'!$L$8:$L$705,0),3)=0,"",INDEX('Consolidado Resultados'!$A$8:$L$705,MATCH('Desagregacion total'!$M26,'Consolidado Resultados'!$L$8:$L$705,0),9))</f>
        <v/>
      </c>
      <c r="J26" s="41" t="str">
        <f>IF(INDEX('Consolidado Resultados'!$A$8:$L$705,MATCH('Desagregacion total'!$M26,'Consolidado Resultados'!$L$8:$L$705,0),3)=0,"",INDEX('Consolidado Resultados'!$A$8:$L$705,MATCH('Desagregacion total'!$M26,'Consolidado Resultados'!$L$8:$L$705,0),10))</f>
        <v/>
      </c>
      <c r="K26" s="89" t="str">
        <f>+IFERROR(INDEX('Ofertas insignia'!$B$14:$Y$50,MATCH('Desagregacion total'!$B26,'Ofertas insignia'!$B$14:$B$50,0),MATCH('Desagregacion total'!$K$16,'Ofertas insignia'!$B$13:$Y$13,0)),"")</f>
        <v/>
      </c>
      <c r="L26" s="89" t="str">
        <f>+IFERROR(INDEX('Ofertas insignia'!$B$14:$Y$50,MATCH('Desagregacion total'!$B26,'Ofertas insignia'!$B$14:$B$50,0),MATCH('Desagregacion total'!$L$16,'Ofertas insignia'!$B$13:$Y$13,0)),"")</f>
        <v/>
      </c>
      <c r="M26" s="71" t="str">
        <f t="shared" si="0"/>
        <v>Desagregación total del bucle local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Resultados'!$A$8:$L$705,MATCH('Desagregacion total'!$M27,'Consolidado Resultados'!$L$8:$L$705,0),3)=0,"",INDEX('Consolidado Resultados'!$A$8:$L$705,MATCH('Desagregacion total'!$M27,'Consolidado Resultados'!$L$8:$L$705,0),3))</f>
        <v/>
      </c>
      <c r="D27" s="4" t="str">
        <f>IF(INDEX('Consolidado Resultados'!$A$8:$L$705,MATCH('Desagregacion total'!$M27,'Consolidado Resultados'!$L$8:$L$705,0),3)=0,"",INDEX('Consolidado Resultados'!$A$8:$L$705,MATCH('Desagregacion total'!$M27,'Consolidado Resultados'!$L$8:$L$705,0),4))</f>
        <v/>
      </c>
      <c r="E27" s="4" t="str">
        <f>IF(INDEX('Consolidado Resultados'!$A$8:$L$705,MATCH('Desagregacion total'!$M27,'Consolidado Resultados'!$L$8:$L$705,0),3)=0,"",INDEX('Consolidado Resultados'!$A$8:$L$705,MATCH('Desagregacion total'!$M27,'Consolidado Resultados'!$L$8:$L$705,0),5))</f>
        <v/>
      </c>
      <c r="F27" s="4" t="str">
        <f>IF(INDEX('Consolidado Resultados'!$A$8:$L$705,MATCH('Desagregacion total'!$M27,'Consolidado Resultados'!$L$8:$L$705,0),3)=0,"",INDEX('Consolidado Resultados'!$A$8:$L$705,MATCH('Desagregacion total'!$M27,'Consolidado Resultados'!$L$8:$L$705,0),6))</f>
        <v/>
      </c>
      <c r="G27" s="4" t="str">
        <f>IF(INDEX('Consolidado Resultados'!$A$8:$L$705,MATCH('Desagregacion total'!$M27,'Consolidado Resultados'!$L$8:$L$705,0),3)=0,"",INDEX('Consolidado Resultados'!$A$8:$L$705,MATCH('Desagregacion total'!$M27,'Consolidado Resultados'!$L$8:$L$705,0),7))</f>
        <v/>
      </c>
      <c r="H27" s="4" t="str">
        <f>IF(INDEX('Consolidado Resultados'!$A$8:$L$705,MATCH('Desagregacion total'!$M27,'Consolidado Resultados'!$L$8:$L$705,0),3)=0,"",INDEX('Consolidado Resultados'!$A$8:$L$705,MATCH('Desagregacion total'!$M27,'Consolidado Resultados'!$L$8:$L$705,0),8))</f>
        <v/>
      </c>
      <c r="I27" s="41" t="str">
        <f>IF(INDEX('Consolidado Resultados'!$A$8:$L$705,MATCH('Desagregacion total'!$M27,'Consolidado Resultados'!$L$8:$L$705,0),3)=0,"",INDEX('Consolidado Resultados'!$A$8:$L$705,MATCH('Desagregacion total'!$M27,'Consolidado Resultados'!$L$8:$L$705,0),9))</f>
        <v/>
      </c>
      <c r="J27" s="41" t="str">
        <f>IF(INDEX('Consolidado Resultados'!$A$8:$L$705,MATCH('Desagregacion total'!$M27,'Consolidado Resultados'!$L$8:$L$705,0),3)=0,"",INDEX('Consolidado Resultados'!$A$8:$L$705,MATCH('Desagregacion total'!$M27,'Consolidado Resultados'!$L$8:$L$705,0),10))</f>
        <v/>
      </c>
      <c r="K27" s="89" t="str">
        <f>+IFERROR(INDEX('Ofertas insignia'!$B$14:$Y$50,MATCH('Desagregacion total'!$B27,'Ofertas insignia'!$B$14:$B$50,0),MATCH('Desagregacion total'!$K$16,'Ofertas insignia'!$B$13:$Y$13,0)),"")</f>
        <v/>
      </c>
      <c r="L27" s="89" t="str">
        <f>+IFERROR(INDEX('Ofertas insignia'!$B$14:$Y$50,MATCH('Desagregacion total'!$B27,'Ofertas insignia'!$B$14:$B$50,0),MATCH('Desagregacion total'!$L$16,'Ofertas insignia'!$B$13:$Y$13,0)),"")</f>
        <v/>
      </c>
      <c r="M27" s="71" t="str">
        <f t="shared" si="0"/>
        <v>Desagregación total del bucle local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Resultados'!$A$8:$L$705,MATCH('Desagregacion total'!$M28,'Consolidado Resultados'!$L$8:$L$705,0),3)=0,"",INDEX('Consolidado Resultados'!$A$8:$L$705,MATCH('Desagregacion total'!$M28,'Consolidado Resultados'!$L$8:$L$705,0),3))</f>
        <v/>
      </c>
      <c r="D28" s="4" t="str">
        <f>IF(INDEX('Consolidado Resultados'!$A$8:$L$705,MATCH('Desagregacion total'!$M28,'Consolidado Resultados'!$L$8:$L$705,0),3)=0,"",INDEX('Consolidado Resultados'!$A$8:$L$705,MATCH('Desagregacion total'!$M28,'Consolidado Resultados'!$L$8:$L$705,0),4))</f>
        <v/>
      </c>
      <c r="E28" s="4" t="str">
        <f>IF(INDEX('Consolidado Resultados'!$A$8:$L$705,MATCH('Desagregacion total'!$M28,'Consolidado Resultados'!$L$8:$L$705,0),3)=0,"",INDEX('Consolidado Resultados'!$A$8:$L$705,MATCH('Desagregacion total'!$M28,'Consolidado Resultados'!$L$8:$L$705,0),5))</f>
        <v/>
      </c>
      <c r="F28" s="4" t="str">
        <f>IF(INDEX('Consolidado Resultados'!$A$8:$L$705,MATCH('Desagregacion total'!$M28,'Consolidado Resultados'!$L$8:$L$705,0),3)=0,"",INDEX('Consolidado Resultados'!$A$8:$L$705,MATCH('Desagregacion total'!$M28,'Consolidado Resultados'!$L$8:$L$705,0),6))</f>
        <v/>
      </c>
      <c r="G28" s="4" t="str">
        <f>IF(INDEX('Consolidado Resultados'!$A$8:$L$705,MATCH('Desagregacion total'!$M28,'Consolidado Resultados'!$L$8:$L$705,0),3)=0,"",INDEX('Consolidado Resultados'!$A$8:$L$705,MATCH('Desagregacion total'!$M28,'Consolidado Resultados'!$L$8:$L$705,0),7))</f>
        <v/>
      </c>
      <c r="H28" s="4" t="str">
        <f>IF(INDEX('Consolidado Resultados'!$A$8:$L$705,MATCH('Desagregacion total'!$M28,'Consolidado Resultados'!$L$8:$L$705,0),3)=0,"",INDEX('Consolidado Resultados'!$A$8:$L$705,MATCH('Desagregacion total'!$M28,'Consolidado Resultados'!$L$8:$L$705,0),8))</f>
        <v/>
      </c>
      <c r="I28" s="41" t="str">
        <f>IF(INDEX('Consolidado Resultados'!$A$8:$L$705,MATCH('Desagregacion total'!$M28,'Consolidado Resultados'!$L$8:$L$705,0),3)=0,"",INDEX('Consolidado Resultados'!$A$8:$L$705,MATCH('Desagregacion total'!$M28,'Consolidado Resultados'!$L$8:$L$705,0),9))</f>
        <v/>
      </c>
      <c r="J28" s="41" t="str">
        <f>IF(INDEX('Consolidado Resultados'!$A$8:$L$705,MATCH('Desagregacion total'!$M28,'Consolidado Resultados'!$L$8:$L$705,0),3)=0,"",INDEX('Consolidado Resultados'!$A$8:$L$705,MATCH('Desagregacion total'!$M28,'Consolidado Resultados'!$L$8:$L$705,0),10))</f>
        <v/>
      </c>
      <c r="K28" s="89" t="str">
        <f>+IFERROR(INDEX('Ofertas insignia'!$B$14:$Y$50,MATCH('Desagregacion total'!$B28,'Ofertas insignia'!$B$14:$B$50,0),MATCH('Desagregacion total'!$K$16,'Ofertas insignia'!$B$13:$Y$13,0)),"")</f>
        <v/>
      </c>
      <c r="L28" s="89" t="str">
        <f>+IFERROR(INDEX('Ofertas insignia'!$B$14:$Y$50,MATCH('Desagregacion total'!$B28,'Ofertas insignia'!$B$14:$B$50,0),MATCH('Desagregacion total'!$L$16,'Ofertas insignia'!$B$13:$Y$13,0)),"")</f>
        <v/>
      </c>
      <c r="M28" s="71" t="str">
        <f t="shared" si="0"/>
        <v>Desagregación total del bucle local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Resultados'!$A$8:$L$705,MATCH('Desagregacion total'!$M29,'Consolidado Resultados'!$L$8:$L$705,0),3)=0,"",INDEX('Consolidado Resultados'!$A$8:$L$705,MATCH('Desagregacion total'!$M29,'Consolidado Resultados'!$L$8:$L$705,0),3))</f>
        <v/>
      </c>
      <c r="D29" s="4" t="str">
        <f>IF(INDEX('Consolidado Resultados'!$A$8:$L$705,MATCH('Desagregacion total'!$M29,'Consolidado Resultados'!$L$8:$L$705,0),3)=0,"",INDEX('Consolidado Resultados'!$A$8:$L$705,MATCH('Desagregacion total'!$M29,'Consolidado Resultados'!$L$8:$L$705,0),4))</f>
        <v/>
      </c>
      <c r="E29" s="4" t="str">
        <f>IF(INDEX('Consolidado Resultados'!$A$8:$L$705,MATCH('Desagregacion total'!$M29,'Consolidado Resultados'!$L$8:$L$705,0),3)=0,"",INDEX('Consolidado Resultados'!$A$8:$L$705,MATCH('Desagregacion total'!$M29,'Consolidado Resultados'!$L$8:$L$705,0),5))</f>
        <v/>
      </c>
      <c r="F29" s="4" t="str">
        <f>IF(INDEX('Consolidado Resultados'!$A$8:$L$705,MATCH('Desagregacion total'!$M29,'Consolidado Resultados'!$L$8:$L$705,0),3)=0,"",INDEX('Consolidado Resultados'!$A$8:$L$705,MATCH('Desagregacion total'!$M29,'Consolidado Resultados'!$L$8:$L$705,0),6))</f>
        <v/>
      </c>
      <c r="G29" s="4" t="str">
        <f>IF(INDEX('Consolidado Resultados'!$A$8:$L$705,MATCH('Desagregacion total'!$M29,'Consolidado Resultados'!$L$8:$L$705,0),3)=0,"",INDEX('Consolidado Resultados'!$A$8:$L$705,MATCH('Desagregacion total'!$M29,'Consolidado Resultados'!$L$8:$L$705,0),7))</f>
        <v/>
      </c>
      <c r="H29" s="4" t="str">
        <f>IF(INDEX('Consolidado Resultados'!$A$8:$L$705,MATCH('Desagregacion total'!$M29,'Consolidado Resultados'!$L$8:$L$705,0),3)=0,"",INDEX('Consolidado Resultados'!$A$8:$L$705,MATCH('Desagregacion total'!$M29,'Consolidado Resultados'!$L$8:$L$705,0),8))</f>
        <v/>
      </c>
      <c r="I29" s="41" t="str">
        <f>IF(INDEX('Consolidado Resultados'!$A$8:$L$705,MATCH('Desagregacion total'!$M29,'Consolidado Resultados'!$L$8:$L$705,0),3)=0,"",INDEX('Consolidado Resultados'!$A$8:$L$705,MATCH('Desagregacion total'!$M29,'Consolidado Resultados'!$L$8:$L$705,0),9))</f>
        <v/>
      </c>
      <c r="J29" s="41" t="str">
        <f>IF(INDEX('Consolidado Resultados'!$A$8:$L$705,MATCH('Desagregacion total'!$M29,'Consolidado Resultados'!$L$8:$L$705,0),3)=0,"",INDEX('Consolidado Resultados'!$A$8:$L$705,MATCH('Desagregacion total'!$M29,'Consolidado Resultados'!$L$8:$L$705,0),10))</f>
        <v/>
      </c>
      <c r="K29" s="89" t="str">
        <f>+IFERROR(INDEX('Ofertas insignia'!$B$14:$Y$50,MATCH('Desagregacion total'!$B29,'Ofertas insignia'!$B$14:$B$50,0),MATCH('Desagregacion total'!$K$16,'Ofertas insignia'!$B$13:$Y$13,0)),"")</f>
        <v/>
      </c>
      <c r="L29" s="89" t="str">
        <f>+IFERROR(INDEX('Ofertas insignia'!$B$14:$Y$50,MATCH('Desagregacion total'!$B29,'Ofertas insignia'!$B$14:$B$50,0),MATCH('Desagregacion total'!$L$16,'Ofertas insignia'!$B$13:$Y$13,0)),"")</f>
        <v/>
      </c>
      <c r="M29" s="71" t="str">
        <f t="shared" si="0"/>
        <v>Desagregación total del bucle local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Resultados'!$A$8:$L$705,MATCH('Desagregacion total'!$M30,'Consolidado Resultados'!$L$8:$L$705,0),3)=0,"",INDEX('Consolidado Resultados'!$A$8:$L$705,MATCH('Desagregacion total'!$M30,'Consolidado Resultados'!$L$8:$L$705,0),3))</f>
        <v/>
      </c>
      <c r="D30" s="4" t="str">
        <f>IF(INDEX('Consolidado Resultados'!$A$8:$L$705,MATCH('Desagregacion total'!$M30,'Consolidado Resultados'!$L$8:$L$705,0),3)=0,"",INDEX('Consolidado Resultados'!$A$8:$L$705,MATCH('Desagregacion total'!$M30,'Consolidado Resultados'!$L$8:$L$705,0),4))</f>
        <v/>
      </c>
      <c r="E30" s="4" t="str">
        <f>IF(INDEX('Consolidado Resultados'!$A$8:$L$705,MATCH('Desagregacion total'!$M30,'Consolidado Resultados'!$L$8:$L$705,0),3)=0,"",INDEX('Consolidado Resultados'!$A$8:$L$705,MATCH('Desagregacion total'!$M30,'Consolidado Resultados'!$L$8:$L$705,0),5))</f>
        <v/>
      </c>
      <c r="F30" s="4" t="str">
        <f>IF(INDEX('Consolidado Resultados'!$A$8:$L$705,MATCH('Desagregacion total'!$M30,'Consolidado Resultados'!$L$8:$L$705,0),3)=0,"",INDEX('Consolidado Resultados'!$A$8:$L$705,MATCH('Desagregacion total'!$M30,'Consolidado Resultados'!$L$8:$L$705,0),6))</f>
        <v/>
      </c>
      <c r="G30" s="4" t="str">
        <f>IF(INDEX('Consolidado Resultados'!$A$8:$L$705,MATCH('Desagregacion total'!$M30,'Consolidado Resultados'!$L$8:$L$705,0),3)=0,"",INDEX('Consolidado Resultados'!$A$8:$L$705,MATCH('Desagregacion total'!$M30,'Consolidado Resultados'!$L$8:$L$705,0),7))</f>
        <v/>
      </c>
      <c r="H30" s="4" t="str">
        <f>IF(INDEX('Consolidado Resultados'!$A$8:$L$705,MATCH('Desagregacion total'!$M30,'Consolidado Resultados'!$L$8:$L$705,0),3)=0,"",INDEX('Consolidado Resultados'!$A$8:$L$705,MATCH('Desagregacion total'!$M30,'Consolidado Resultados'!$L$8:$L$705,0),8))</f>
        <v/>
      </c>
      <c r="I30" s="41" t="str">
        <f>IF(INDEX('Consolidado Resultados'!$A$8:$L$705,MATCH('Desagregacion total'!$M30,'Consolidado Resultados'!$L$8:$L$705,0),3)=0,"",INDEX('Consolidado Resultados'!$A$8:$L$705,MATCH('Desagregacion total'!$M30,'Consolidado Resultados'!$L$8:$L$705,0),9))</f>
        <v/>
      </c>
      <c r="J30" s="41" t="str">
        <f>IF(INDEX('Consolidado Resultados'!$A$8:$L$705,MATCH('Desagregacion total'!$M30,'Consolidado Resultados'!$L$8:$L$705,0),3)=0,"",INDEX('Consolidado Resultados'!$A$8:$L$705,MATCH('Desagregacion total'!$M30,'Consolidado Resultados'!$L$8:$L$705,0),10))</f>
        <v/>
      </c>
      <c r="K30" s="89" t="str">
        <f>+IFERROR(INDEX('Ofertas insignia'!$B$14:$Y$50,MATCH('Desagregacion total'!$B30,'Ofertas insignia'!$B$14:$B$50,0),MATCH('Desagregacion total'!$K$16,'Ofertas insignia'!$B$13:$Y$13,0)),"")</f>
        <v/>
      </c>
      <c r="L30" s="89" t="str">
        <f>+IFERROR(INDEX('Ofertas insignia'!$B$14:$Y$50,MATCH('Desagregacion total'!$B30,'Ofertas insignia'!$B$14:$B$50,0),MATCH('Desagregacion total'!$L$16,'Ofertas insignia'!$B$13:$Y$13,0)),"")</f>
        <v/>
      </c>
      <c r="M30" s="71" t="str">
        <f t="shared" si="0"/>
        <v>Desagregación total del bucle local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Resultados'!$A$8:$L$705,MATCH('Desagregacion total'!$M31,'Consolidado Resultados'!$L$8:$L$705,0),3)=0,"",INDEX('Consolidado Resultados'!$A$8:$L$705,MATCH('Desagregacion total'!$M31,'Consolidado Resultados'!$L$8:$L$705,0),3))</f>
        <v/>
      </c>
      <c r="D31" s="4" t="str">
        <f>IF(INDEX('Consolidado Resultados'!$A$8:$L$705,MATCH('Desagregacion total'!$M31,'Consolidado Resultados'!$L$8:$L$705,0),3)=0,"",INDEX('Consolidado Resultados'!$A$8:$L$705,MATCH('Desagregacion total'!$M31,'Consolidado Resultados'!$L$8:$L$705,0),4))</f>
        <v/>
      </c>
      <c r="E31" s="4" t="str">
        <f>IF(INDEX('Consolidado Resultados'!$A$8:$L$705,MATCH('Desagregacion total'!$M31,'Consolidado Resultados'!$L$8:$L$705,0),3)=0,"",INDEX('Consolidado Resultados'!$A$8:$L$705,MATCH('Desagregacion total'!$M31,'Consolidado Resultados'!$L$8:$L$705,0),5))</f>
        <v/>
      </c>
      <c r="F31" s="4" t="str">
        <f>IF(INDEX('Consolidado Resultados'!$A$8:$L$705,MATCH('Desagregacion total'!$M31,'Consolidado Resultados'!$L$8:$L$705,0),3)=0,"",INDEX('Consolidado Resultados'!$A$8:$L$705,MATCH('Desagregacion total'!$M31,'Consolidado Resultados'!$L$8:$L$705,0),6))</f>
        <v/>
      </c>
      <c r="G31" s="4" t="str">
        <f>IF(INDEX('Consolidado Resultados'!$A$8:$L$705,MATCH('Desagregacion total'!$M31,'Consolidado Resultados'!$L$8:$L$705,0),3)=0,"",INDEX('Consolidado Resultados'!$A$8:$L$705,MATCH('Desagregacion total'!$M31,'Consolidado Resultados'!$L$8:$L$705,0),7))</f>
        <v/>
      </c>
      <c r="H31" s="4" t="str">
        <f>IF(INDEX('Consolidado Resultados'!$A$8:$L$705,MATCH('Desagregacion total'!$M31,'Consolidado Resultados'!$L$8:$L$705,0),3)=0,"",INDEX('Consolidado Resultados'!$A$8:$L$705,MATCH('Desagregacion total'!$M31,'Consolidado Resultados'!$L$8:$L$705,0),8))</f>
        <v/>
      </c>
      <c r="I31" s="41" t="str">
        <f>IF(INDEX('Consolidado Resultados'!$A$8:$L$705,MATCH('Desagregacion total'!$M31,'Consolidado Resultados'!$L$8:$L$705,0),3)=0,"",INDEX('Consolidado Resultados'!$A$8:$L$705,MATCH('Desagregacion total'!$M31,'Consolidado Resultados'!$L$8:$L$705,0),9))</f>
        <v/>
      </c>
      <c r="J31" s="41" t="str">
        <f>IF(INDEX('Consolidado Resultados'!$A$8:$L$705,MATCH('Desagregacion total'!$M31,'Consolidado Resultados'!$L$8:$L$705,0),3)=0,"",INDEX('Consolidado Resultados'!$A$8:$L$705,MATCH('Desagregacion total'!$M31,'Consolidado Resultados'!$L$8:$L$705,0),10))</f>
        <v/>
      </c>
      <c r="K31" s="89" t="str">
        <f>+IFERROR(INDEX('Ofertas insignia'!$B$14:$Y$50,MATCH('Desagregacion total'!$B31,'Ofertas insignia'!$B$14:$B$50,0),MATCH('Desagregacion total'!$K$16,'Ofertas insignia'!$B$13:$Y$13,0)),"")</f>
        <v/>
      </c>
      <c r="L31" s="89" t="str">
        <f>+IFERROR(INDEX('Ofertas insignia'!$B$14:$Y$50,MATCH('Desagregacion total'!$B31,'Ofertas insignia'!$B$14:$B$50,0),MATCH('Desagregacion total'!$L$16,'Ofertas insignia'!$B$13:$Y$13,0)),"")</f>
        <v/>
      </c>
      <c r="M31" s="71" t="str">
        <f t="shared" si="0"/>
        <v>Desagregación total del bucle local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Resultados'!$A$8:$L$705,MATCH('Desagregacion total'!$M32,'Consolidado Resultados'!$L$8:$L$705,0),3)=0,"",INDEX('Consolidado Resultados'!$A$8:$L$705,MATCH('Desagregacion total'!$M32,'Consolidado Resultados'!$L$8:$L$705,0),3))</f>
        <v/>
      </c>
      <c r="D32" s="4" t="str">
        <f>IF(INDEX('Consolidado Resultados'!$A$8:$L$705,MATCH('Desagregacion total'!$M32,'Consolidado Resultados'!$L$8:$L$705,0),3)=0,"",INDEX('Consolidado Resultados'!$A$8:$L$705,MATCH('Desagregacion total'!$M32,'Consolidado Resultados'!$L$8:$L$705,0),4))</f>
        <v/>
      </c>
      <c r="E32" s="4" t="str">
        <f>IF(INDEX('Consolidado Resultados'!$A$8:$L$705,MATCH('Desagregacion total'!$M32,'Consolidado Resultados'!$L$8:$L$705,0),3)=0,"",INDEX('Consolidado Resultados'!$A$8:$L$705,MATCH('Desagregacion total'!$M32,'Consolidado Resultados'!$L$8:$L$705,0),5))</f>
        <v/>
      </c>
      <c r="F32" s="4" t="str">
        <f>IF(INDEX('Consolidado Resultados'!$A$8:$L$705,MATCH('Desagregacion total'!$M32,'Consolidado Resultados'!$L$8:$L$705,0),3)=0,"",INDEX('Consolidado Resultados'!$A$8:$L$705,MATCH('Desagregacion total'!$M32,'Consolidado Resultados'!$L$8:$L$705,0),6))</f>
        <v/>
      </c>
      <c r="G32" s="4" t="str">
        <f>IF(INDEX('Consolidado Resultados'!$A$8:$L$705,MATCH('Desagregacion total'!$M32,'Consolidado Resultados'!$L$8:$L$705,0),3)=0,"",INDEX('Consolidado Resultados'!$A$8:$L$705,MATCH('Desagregacion total'!$M32,'Consolidado Resultados'!$L$8:$L$705,0),7))</f>
        <v/>
      </c>
      <c r="H32" s="4" t="str">
        <f>IF(INDEX('Consolidado Resultados'!$A$8:$L$705,MATCH('Desagregacion total'!$M32,'Consolidado Resultados'!$L$8:$L$705,0),3)=0,"",INDEX('Consolidado Resultados'!$A$8:$L$705,MATCH('Desagregacion total'!$M32,'Consolidado Resultados'!$L$8:$L$705,0),8))</f>
        <v/>
      </c>
      <c r="I32" s="41" t="str">
        <f>IF(INDEX('Consolidado Resultados'!$A$8:$L$705,MATCH('Desagregacion total'!$M32,'Consolidado Resultados'!$L$8:$L$705,0),3)=0,"",INDEX('Consolidado Resultados'!$A$8:$L$705,MATCH('Desagregacion total'!$M32,'Consolidado Resultados'!$L$8:$L$705,0),9))</f>
        <v/>
      </c>
      <c r="J32" s="41" t="str">
        <f>IF(INDEX('Consolidado Resultados'!$A$8:$L$705,MATCH('Desagregacion total'!$M32,'Consolidado Resultados'!$L$8:$L$705,0),3)=0,"",INDEX('Consolidado Resultados'!$A$8:$L$705,MATCH('Desagregacion total'!$M32,'Consolidado Resultados'!$L$8:$L$705,0),10))</f>
        <v/>
      </c>
      <c r="K32" s="89" t="str">
        <f>+IFERROR(INDEX('Ofertas insignia'!$B$14:$Y$50,MATCH('Desagregacion total'!$B32,'Ofertas insignia'!$B$14:$B$50,0),MATCH('Desagregacion total'!$K$16,'Ofertas insignia'!$B$13:$Y$13,0)),"")</f>
        <v/>
      </c>
      <c r="L32" s="89" t="str">
        <f>+IFERROR(INDEX('Ofertas insignia'!$B$14:$Y$50,MATCH('Desagregacion total'!$B32,'Ofertas insignia'!$B$14:$B$50,0),MATCH('Desagregacion total'!$L$16,'Ofertas insignia'!$B$13:$Y$13,0)),"")</f>
        <v/>
      </c>
      <c r="M32" s="71" t="str">
        <f t="shared" si="0"/>
        <v>Desagregación total del bucle local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Resultados'!$A$8:$L$705,MATCH('Desagregacion total'!$M33,'Consolidado Resultados'!$L$8:$L$705,0),3)=0,"",INDEX('Consolidado Resultados'!$A$8:$L$705,MATCH('Desagregacion total'!$M33,'Consolidado Resultados'!$L$8:$L$705,0),3))</f>
        <v/>
      </c>
      <c r="D33" s="4" t="str">
        <f>IF(INDEX('Consolidado Resultados'!$A$8:$L$705,MATCH('Desagregacion total'!$M33,'Consolidado Resultados'!$L$8:$L$705,0),3)=0,"",INDEX('Consolidado Resultados'!$A$8:$L$705,MATCH('Desagregacion total'!$M33,'Consolidado Resultados'!$L$8:$L$705,0),4))</f>
        <v/>
      </c>
      <c r="E33" s="4" t="str">
        <f>IF(INDEX('Consolidado Resultados'!$A$8:$L$705,MATCH('Desagregacion total'!$M33,'Consolidado Resultados'!$L$8:$L$705,0),3)=0,"",INDEX('Consolidado Resultados'!$A$8:$L$705,MATCH('Desagregacion total'!$M33,'Consolidado Resultados'!$L$8:$L$705,0),5))</f>
        <v/>
      </c>
      <c r="F33" s="4" t="str">
        <f>IF(INDEX('Consolidado Resultados'!$A$8:$L$705,MATCH('Desagregacion total'!$M33,'Consolidado Resultados'!$L$8:$L$705,0),3)=0,"",INDEX('Consolidado Resultados'!$A$8:$L$705,MATCH('Desagregacion total'!$M33,'Consolidado Resultados'!$L$8:$L$705,0),6))</f>
        <v/>
      </c>
      <c r="G33" s="4" t="str">
        <f>IF(INDEX('Consolidado Resultados'!$A$8:$L$705,MATCH('Desagregacion total'!$M33,'Consolidado Resultados'!$L$8:$L$705,0),3)=0,"",INDEX('Consolidado Resultados'!$A$8:$L$705,MATCH('Desagregacion total'!$M33,'Consolidado Resultados'!$L$8:$L$705,0),7))</f>
        <v/>
      </c>
      <c r="H33" s="4" t="str">
        <f>IF(INDEX('Consolidado Resultados'!$A$8:$L$705,MATCH('Desagregacion total'!$M33,'Consolidado Resultados'!$L$8:$L$705,0),3)=0,"",INDEX('Consolidado Resultados'!$A$8:$L$705,MATCH('Desagregacion total'!$M33,'Consolidado Resultados'!$L$8:$L$705,0),8))</f>
        <v/>
      </c>
      <c r="I33" s="41" t="str">
        <f>IF(INDEX('Consolidado Resultados'!$A$8:$L$705,MATCH('Desagregacion total'!$M33,'Consolidado Resultados'!$L$8:$L$705,0),3)=0,"",INDEX('Consolidado Resultados'!$A$8:$L$705,MATCH('Desagregacion total'!$M33,'Consolidado Resultados'!$L$8:$L$705,0),9))</f>
        <v/>
      </c>
      <c r="J33" s="41" t="str">
        <f>IF(INDEX('Consolidado Resultados'!$A$8:$L$705,MATCH('Desagregacion total'!$M33,'Consolidado Resultados'!$L$8:$L$705,0),3)=0,"",INDEX('Consolidado Resultados'!$A$8:$L$705,MATCH('Desagregacion total'!$M33,'Consolidado Resultados'!$L$8:$L$705,0),10))</f>
        <v/>
      </c>
      <c r="K33" s="89" t="str">
        <f>+IFERROR(INDEX('Ofertas insignia'!$B$14:$Y$50,MATCH('Desagregacion total'!$B33,'Ofertas insignia'!$B$14:$B$50,0),MATCH('Desagregacion total'!$K$16,'Ofertas insignia'!$B$13:$Y$13,0)),"")</f>
        <v/>
      </c>
      <c r="L33" s="89" t="str">
        <f>+IFERROR(INDEX('Ofertas insignia'!$B$14:$Y$50,MATCH('Desagregacion total'!$B33,'Ofertas insignia'!$B$14:$B$50,0),MATCH('Desagregacion total'!$L$16,'Ofertas insignia'!$B$13:$Y$13,0)),"")</f>
        <v/>
      </c>
      <c r="M33" s="71" t="str">
        <f t="shared" si="0"/>
        <v>Desagregación total del bucle local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Resultados'!$A$8:$L$705,MATCH('Desagregacion total'!$M34,'Consolidado Resultados'!$L$8:$L$705,0),3)=0,"",INDEX('Consolidado Resultados'!$A$8:$L$705,MATCH('Desagregacion total'!$M34,'Consolidado Resultados'!$L$8:$L$705,0),3))</f>
        <v/>
      </c>
      <c r="D34" s="4" t="str">
        <f>IF(INDEX('Consolidado Resultados'!$A$8:$L$705,MATCH('Desagregacion total'!$M34,'Consolidado Resultados'!$L$8:$L$705,0),3)=0,"",INDEX('Consolidado Resultados'!$A$8:$L$705,MATCH('Desagregacion total'!$M34,'Consolidado Resultados'!$L$8:$L$705,0),4))</f>
        <v/>
      </c>
      <c r="E34" s="4" t="str">
        <f>IF(INDEX('Consolidado Resultados'!$A$8:$L$705,MATCH('Desagregacion total'!$M34,'Consolidado Resultados'!$L$8:$L$705,0),3)=0,"",INDEX('Consolidado Resultados'!$A$8:$L$705,MATCH('Desagregacion total'!$M34,'Consolidado Resultados'!$L$8:$L$705,0),5))</f>
        <v/>
      </c>
      <c r="F34" s="4" t="str">
        <f>IF(INDEX('Consolidado Resultados'!$A$8:$L$705,MATCH('Desagregacion total'!$M34,'Consolidado Resultados'!$L$8:$L$705,0),3)=0,"",INDEX('Consolidado Resultados'!$A$8:$L$705,MATCH('Desagregacion total'!$M34,'Consolidado Resultados'!$L$8:$L$705,0),6))</f>
        <v/>
      </c>
      <c r="G34" s="4" t="str">
        <f>IF(INDEX('Consolidado Resultados'!$A$8:$L$705,MATCH('Desagregacion total'!$M34,'Consolidado Resultados'!$L$8:$L$705,0),3)=0,"",INDEX('Consolidado Resultados'!$A$8:$L$705,MATCH('Desagregacion total'!$M34,'Consolidado Resultados'!$L$8:$L$705,0),7))</f>
        <v/>
      </c>
      <c r="H34" s="4" t="str">
        <f>IF(INDEX('Consolidado Resultados'!$A$8:$L$705,MATCH('Desagregacion total'!$M34,'Consolidado Resultados'!$L$8:$L$705,0),3)=0,"",INDEX('Consolidado Resultados'!$A$8:$L$705,MATCH('Desagregacion total'!$M34,'Consolidado Resultados'!$L$8:$L$705,0),8))</f>
        <v/>
      </c>
      <c r="I34" s="41" t="str">
        <f>IF(INDEX('Consolidado Resultados'!$A$8:$L$705,MATCH('Desagregacion total'!$M34,'Consolidado Resultados'!$L$8:$L$705,0),3)=0,"",INDEX('Consolidado Resultados'!$A$8:$L$705,MATCH('Desagregacion total'!$M34,'Consolidado Resultados'!$L$8:$L$705,0),9))</f>
        <v/>
      </c>
      <c r="J34" s="41" t="str">
        <f>IF(INDEX('Consolidado Resultados'!$A$8:$L$705,MATCH('Desagregacion total'!$M34,'Consolidado Resultados'!$L$8:$L$705,0),3)=0,"",INDEX('Consolidado Resultados'!$A$8:$L$705,MATCH('Desagregacion total'!$M34,'Consolidado Resultados'!$L$8:$L$705,0),10))</f>
        <v/>
      </c>
      <c r="K34" s="89" t="str">
        <f>+IFERROR(INDEX('Ofertas insignia'!$B$14:$Y$50,MATCH('Desagregacion total'!$B34,'Ofertas insignia'!$B$14:$B$50,0),MATCH('Desagregacion total'!$K$16,'Ofertas insignia'!$B$13:$Y$13,0)),"")</f>
        <v/>
      </c>
      <c r="L34" s="89" t="str">
        <f>+IFERROR(INDEX('Ofertas insignia'!$B$14:$Y$50,MATCH('Desagregacion total'!$B34,'Ofertas insignia'!$B$14:$B$50,0),MATCH('Desagregacion total'!$L$16,'Ofertas insignia'!$B$13:$Y$13,0)),"")</f>
        <v/>
      </c>
      <c r="M34" s="71" t="str">
        <f t="shared" si="0"/>
        <v>Desagregación total del bucle local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Resultados'!$A$8:$L$705,MATCH('Desagregacion total'!$M35,'Consolidado Resultados'!$L$8:$L$705,0),3)=0,"",INDEX('Consolidado Resultados'!$A$8:$L$705,MATCH('Desagregacion total'!$M35,'Consolidado Resultados'!$L$8:$L$705,0),3))</f>
        <v/>
      </c>
      <c r="D35" s="4" t="str">
        <f>IF(INDEX('Consolidado Resultados'!$A$8:$L$705,MATCH('Desagregacion total'!$M35,'Consolidado Resultados'!$L$8:$L$705,0),3)=0,"",INDEX('Consolidado Resultados'!$A$8:$L$705,MATCH('Desagregacion total'!$M35,'Consolidado Resultados'!$L$8:$L$705,0),4))</f>
        <v/>
      </c>
      <c r="E35" s="4" t="str">
        <f>IF(INDEX('Consolidado Resultados'!$A$8:$L$705,MATCH('Desagregacion total'!$M35,'Consolidado Resultados'!$L$8:$L$705,0),3)=0,"",INDEX('Consolidado Resultados'!$A$8:$L$705,MATCH('Desagregacion total'!$M35,'Consolidado Resultados'!$L$8:$L$705,0),5))</f>
        <v/>
      </c>
      <c r="F35" s="4" t="str">
        <f>IF(INDEX('Consolidado Resultados'!$A$8:$L$705,MATCH('Desagregacion total'!$M35,'Consolidado Resultados'!$L$8:$L$705,0),3)=0,"",INDEX('Consolidado Resultados'!$A$8:$L$705,MATCH('Desagregacion total'!$M35,'Consolidado Resultados'!$L$8:$L$705,0),6))</f>
        <v/>
      </c>
      <c r="G35" s="4" t="str">
        <f>IF(INDEX('Consolidado Resultados'!$A$8:$L$705,MATCH('Desagregacion total'!$M35,'Consolidado Resultados'!$L$8:$L$705,0),3)=0,"",INDEX('Consolidado Resultados'!$A$8:$L$705,MATCH('Desagregacion total'!$M35,'Consolidado Resultados'!$L$8:$L$705,0),7))</f>
        <v/>
      </c>
      <c r="H35" s="4" t="str">
        <f>IF(INDEX('Consolidado Resultados'!$A$8:$L$705,MATCH('Desagregacion total'!$M35,'Consolidado Resultados'!$L$8:$L$705,0),3)=0,"",INDEX('Consolidado Resultados'!$A$8:$L$705,MATCH('Desagregacion total'!$M35,'Consolidado Resultados'!$L$8:$L$705,0),8))</f>
        <v/>
      </c>
      <c r="I35" s="41" t="str">
        <f>IF(INDEX('Consolidado Resultados'!$A$8:$L$705,MATCH('Desagregacion total'!$M35,'Consolidado Resultados'!$L$8:$L$705,0),3)=0,"",INDEX('Consolidado Resultados'!$A$8:$L$705,MATCH('Desagregacion total'!$M35,'Consolidado Resultados'!$L$8:$L$705,0),9))</f>
        <v/>
      </c>
      <c r="J35" s="41" t="str">
        <f>IF(INDEX('Consolidado Resultados'!$A$8:$L$705,MATCH('Desagregacion total'!$M35,'Consolidado Resultados'!$L$8:$L$705,0),3)=0,"",INDEX('Consolidado Resultados'!$A$8:$L$705,MATCH('Desagregacion total'!$M35,'Consolidado Resultados'!$L$8:$L$705,0),10))</f>
        <v/>
      </c>
      <c r="K35" s="89" t="str">
        <f>+IFERROR(INDEX('Ofertas insignia'!$B$14:$Y$50,MATCH('Desagregacion total'!$B35,'Ofertas insignia'!$B$14:$B$50,0),MATCH('Desagregacion total'!$K$16,'Ofertas insignia'!$B$13:$Y$13,0)),"")</f>
        <v/>
      </c>
      <c r="L35" s="89" t="str">
        <f>+IFERROR(INDEX('Ofertas insignia'!$B$14:$Y$50,MATCH('Desagregacion total'!$B35,'Ofertas insignia'!$B$14:$B$50,0),MATCH('Desagregacion total'!$L$16,'Ofertas insignia'!$B$13:$Y$13,0)),"")</f>
        <v/>
      </c>
      <c r="M35" s="71" t="str">
        <f t="shared" si="0"/>
        <v>Desagregación total del bucle local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Resultados'!$A$8:$L$705,MATCH('Desagregacion total'!$M36,'Consolidado Resultados'!$L$8:$L$705,0),3)=0,"",INDEX('Consolidado Resultados'!$A$8:$L$705,MATCH('Desagregacion total'!$M36,'Consolidado Resultados'!$L$8:$L$705,0),3))</f>
        <v/>
      </c>
      <c r="D36" s="4" t="str">
        <f>IF(INDEX('Consolidado Resultados'!$A$8:$L$705,MATCH('Desagregacion total'!$M36,'Consolidado Resultados'!$L$8:$L$705,0),3)=0,"",INDEX('Consolidado Resultados'!$A$8:$L$705,MATCH('Desagregacion total'!$M36,'Consolidado Resultados'!$L$8:$L$705,0),4))</f>
        <v/>
      </c>
      <c r="E36" s="4" t="str">
        <f>IF(INDEX('Consolidado Resultados'!$A$8:$L$705,MATCH('Desagregacion total'!$M36,'Consolidado Resultados'!$L$8:$L$705,0),3)=0,"",INDEX('Consolidado Resultados'!$A$8:$L$705,MATCH('Desagregacion total'!$M36,'Consolidado Resultados'!$L$8:$L$705,0),5))</f>
        <v/>
      </c>
      <c r="F36" s="4" t="str">
        <f>IF(INDEX('Consolidado Resultados'!$A$8:$L$705,MATCH('Desagregacion total'!$M36,'Consolidado Resultados'!$L$8:$L$705,0),3)=0,"",INDEX('Consolidado Resultados'!$A$8:$L$705,MATCH('Desagregacion total'!$M36,'Consolidado Resultados'!$L$8:$L$705,0),6))</f>
        <v/>
      </c>
      <c r="G36" s="4" t="str">
        <f>IF(INDEX('Consolidado Resultados'!$A$8:$L$705,MATCH('Desagregacion total'!$M36,'Consolidado Resultados'!$L$8:$L$705,0),3)=0,"",INDEX('Consolidado Resultados'!$A$8:$L$705,MATCH('Desagregacion total'!$M36,'Consolidado Resultados'!$L$8:$L$705,0),7))</f>
        <v/>
      </c>
      <c r="H36" s="4" t="str">
        <f>IF(INDEX('Consolidado Resultados'!$A$8:$L$705,MATCH('Desagregacion total'!$M36,'Consolidado Resultados'!$L$8:$L$705,0),3)=0,"",INDEX('Consolidado Resultados'!$A$8:$L$705,MATCH('Desagregacion total'!$M36,'Consolidado Resultados'!$L$8:$L$705,0),8))</f>
        <v/>
      </c>
      <c r="I36" s="41" t="str">
        <f>IF(INDEX('Consolidado Resultados'!$A$8:$L$705,MATCH('Desagregacion total'!$M36,'Consolidado Resultados'!$L$8:$L$705,0),3)=0,"",INDEX('Consolidado Resultados'!$A$8:$L$705,MATCH('Desagregacion total'!$M36,'Consolidado Resultados'!$L$8:$L$705,0),9))</f>
        <v/>
      </c>
      <c r="J36" s="41" t="str">
        <f>IF(INDEX('Consolidado Resultados'!$A$8:$L$705,MATCH('Desagregacion total'!$M36,'Consolidado Resultados'!$L$8:$L$705,0),3)=0,"",INDEX('Consolidado Resultados'!$A$8:$L$705,MATCH('Desagregacion total'!$M36,'Consolidado Resultados'!$L$8:$L$705,0),10))</f>
        <v/>
      </c>
      <c r="K36" s="89" t="str">
        <f>+IFERROR(INDEX('Ofertas insignia'!$B$14:$Y$50,MATCH('Desagregacion total'!$B36,'Ofertas insignia'!$B$14:$B$50,0),MATCH('Desagregacion total'!$K$16,'Ofertas insignia'!$B$13:$Y$13,0)),"")</f>
        <v/>
      </c>
      <c r="L36" s="89" t="str">
        <f>+IFERROR(INDEX('Ofertas insignia'!$B$14:$Y$50,MATCH('Desagregacion total'!$B36,'Ofertas insignia'!$B$14:$B$50,0),MATCH('Desagregacion total'!$L$16,'Ofertas insignia'!$B$13:$Y$13,0)),"")</f>
        <v/>
      </c>
      <c r="M36" s="71" t="str">
        <f t="shared" si="0"/>
        <v>Desagregación total del bucle local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Resultados'!$A$8:$L$705,MATCH('Desagregacion total'!$M37,'Consolidado Resultados'!$L$8:$L$705,0),3)=0,"",INDEX('Consolidado Resultados'!$A$8:$L$705,MATCH('Desagregacion total'!$M37,'Consolidado Resultados'!$L$8:$L$705,0),3))</f>
        <v/>
      </c>
      <c r="D37" s="4" t="str">
        <f>IF(INDEX('Consolidado Resultados'!$A$8:$L$705,MATCH('Desagregacion total'!$M37,'Consolidado Resultados'!$L$8:$L$705,0),3)=0,"",INDEX('Consolidado Resultados'!$A$8:$L$705,MATCH('Desagregacion total'!$M37,'Consolidado Resultados'!$L$8:$L$705,0),4))</f>
        <v/>
      </c>
      <c r="E37" s="4" t="str">
        <f>IF(INDEX('Consolidado Resultados'!$A$8:$L$705,MATCH('Desagregacion total'!$M37,'Consolidado Resultados'!$L$8:$L$705,0),3)=0,"",INDEX('Consolidado Resultados'!$A$8:$L$705,MATCH('Desagregacion total'!$M37,'Consolidado Resultados'!$L$8:$L$705,0),5))</f>
        <v/>
      </c>
      <c r="F37" s="4" t="str">
        <f>IF(INDEX('Consolidado Resultados'!$A$8:$L$705,MATCH('Desagregacion total'!$M37,'Consolidado Resultados'!$L$8:$L$705,0),3)=0,"",INDEX('Consolidado Resultados'!$A$8:$L$705,MATCH('Desagregacion total'!$M37,'Consolidado Resultados'!$L$8:$L$705,0),6))</f>
        <v/>
      </c>
      <c r="G37" s="4" t="str">
        <f>IF(INDEX('Consolidado Resultados'!$A$8:$L$705,MATCH('Desagregacion total'!$M37,'Consolidado Resultados'!$L$8:$L$705,0),3)=0,"",INDEX('Consolidado Resultados'!$A$8:$L$705,MATCH('Desagregacion total'!$M37,'Consolidado Resultados'!$L$8:$L$705,0),7))</f>
        <v/>
      </c>
      <c r="H37" s="4" t="str">
        <f>IF(INDEX('Consolidado Resultados'!$A$8:$L$705,MATCH('Desagregacion total'!$M37,'Consolidado Resultados'!$L$8:$L$705,0),3)=0,"",INDEX('Consolidado Resultados'!$A$8:$L$705,MATCH('Desagregacion total'!$M37,'Consolidado Resultados'!$L$8:$L$705,0),8))</f>
        <v/>
      </c>
      <c r="I37" s="41" t="str">
        <f>IF(INDEX('Consolidado Resultados'!$A$8:$L$705,MATCH('Desagregacion total'!$M37,'Consolidado Resultados'!$L$8:$L$705,0),3)=0,"",INDEX('Consolidado Resultados'!$A$8:$L$705,MATCH('Desagregacion total'!$M37,'Consolidado Resultados'!$L$8:$L$705,0),9))</f>
        <v/>
      </c>
      <c r="J37" s="41" t="str">
        <f>IF(INDEX('Consolidado Resultados'!$A$8:$L$705,MATCH('Desagregacion total'!$M37,'Consolidado Resultados'!$L$8:$L$705,0),3)=0,"",INDEX('Consolidado Resultados'!$A$8:$L$705,MATCH('Desagregacion total'!$M37,'Consolidado Resultados'!$L$8:$L$705,0),10))</f>
        <v/>
      </c>
      <c r="K37" s="89" t="str">
        <f>+IFERROR(INDEX('Ofertas insignia'!$B$14:$Y$50,MATCH('Desagregacion total'!$B37,'Ofertas insignia'!$B$14:$B$50,0),MATCH('Desagregacion total'!$K$16,'Ofertas insignia'!$B$13:$Y$13,0)),"")</f>
        <v/>
      </c>
      <c r="L37" s="89" t="str">
        <f>+IFERROR(INDEX('Ofertas insignia'!$B$14:$Y$50,MATCH('Desagregacion total'!$B37,'Ofertas insignia'!$B$14:$B$50,0),MATCH('Desagregacion total'!$L$16,'Ofertas insignia'!$B$13:$Y$13,0)),"")</f>
        <v/>
      </c>
      <c r="M37" s="71" t="str">
        <f t="shared" si="0"/>
        <v>Desagregación total del bucle local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Resultados'!$A$8:$L$705,MATCH('Desagregacion total'!$M38,'Consolidado Resultados'!$L$8:$L$705,0),3)=0,"",INDEX('Consolidado Resultados'!$A$8:$L$705,MATCH('Desagregacion total'!$M38,'Consolidado Resultados'!$L$8:$L$705,0),3))</f>
        <v/>
      </c>
      <c r="D38" s="4" t="str">
        <f>IF(INDEX('Consolidado Resultados'!$A$8:$L$705,MATCH('Desagregacion total'!$M38,'Consolidado Resultados'!$L$8:$L$705,0),3)=0,"",INDEX('Consolidado Resultados'!$A$8:$L$705,MATCH('Desagregacion total'!$M38,'Consolidado Resultados'!$L$8:$L$705,0),4))</f>
        <v/>
      </c>
      <c r="E38" s="4" t="str">
        <f>IF(INDEX('Consolidado Resultados'!$A$8:$L$705,MATCH('Desagregacion total'!$M38,'Consolidado Resultados'!$L$8:$L$705,0),3)=0,"",INDEX('Consolidado Resultados'!$A$8:$L$705,MATCH('Desagregacion total'!$M38,'Consolidado Resultados'!$L$8:$L$705,0),5))</f>
        <v/>
      </c>
      <c r="F38" s="4" t="str">
        <f>IF(INDEX('Consolidado Resultados'!$A$8:$L$705,MATCH('Desagregacion total'!$M38,'Consolidado Resultados'!$L$8:$L$705,0),3)=0,"",INDEX('Consolidado Resultados'!$A$8:$L$705,MATCH('Desagregacion total'!$M38,'Consolidado Resultados'!$L$8:$L$705,0),6))</f>
        <v/>
      </c>
      <c r="G38" s="4" t="str">
        <f>IF(INDEX('Consolidado Resultados'!$A$8:$L$705,MATCH('Desagregacion total'!$M38,'Consolidado Resultados'!$L$8:$L$705,0),3)=0,"",INDEX('Consolidado Resultados'!$A$8:$L$705,MATCH('Desagregacion total'!$M38,'Consolidado Resultados'!$L$8:$L$705,0),7))</f>
        <v/>
      </c>
      <c r="H38" s="4" t="str">
        <f>IF(INDEX('Consolidado Resultados'!$A$8:$L$705,MATCH('Desagregacion total'!$M38,'Consolidado Resultados'!$L$8:$L$705,0),3)=0,"",INDEX('Consolidado Resultados'!$A$8:$L$705,MATCH('Desagregacion total'!$M38,'Consolidado Resultados'!$L$8:$L$705,0),8))</f>
        <v/>
      </c>
      <c r="I38" s="41" t="str">
        <f>IF(INDEX('Consolidado Resultados'!$A$8:$L$705,MATCH('Desagregacion total'!$M38,'Consolidado Resultados'!$L$8:$L$705,0),3)=0,"",INDEX('Consolidado Resultados'!$A$8:$L$705,MATCH('Desagregacion total'!$M38,'Consolidado Resultados'!$L$8:$L$705,0),9))</f>
        <v/>
      </c>
      <c r="J38" s="41" t="str">
        <f>IF(INDEX('Consolidado Resultados'!$A$8:$L$705,MATCH('Desagregacion total'!$M38,'Consolidado Resultados'!$L$8:$L$705,0),3)=0,"",INDEX('Consolidado Resultados'!$A$8:$L$705,MATCH('Desagregacion total'!$M38,'Consolidado Resultados'!$L$8:$L$705,0),10))</f>
        <v/>
      </c>
      <c r="K38" s="89" t="str">
        <f>+IFERROR(INDEX('Ofertas insignia'!$B$14:$Y$50,MATCH('Desagregacion total'!$B38,'Ofertas insignia'!$B$14:$B$50,0),MATCH('Desagregacion total'!$K$16,'Ofertas insignia'!$B$13:$Y$13,0)),"")</f>
        <v/>
      </c>
      <c r="L38" s="89" t="str">
        <f>+IFERROR(INDEX('Ofertas insignia'!$B$14:$Y$50,MATCH('Desagregacion total'!$B38,'Ofertas insignia'!$B$14:$B$50,0),MATCH('Desagregacion total'!$L$16,'Ofertas insignia'!$B$13:$Y$13,0)),"")</f>
        <v/>
      </c>
      <c r="M38" s="71" t="str">
        <f t="shared" si="0"/>
        <v>Desagregación total del bucle local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Resultados'!$A$8:$L$705,MATCH('Desagregacion total'!$M39,'Consolidado Resultados'!$L$8:$L$705,0),3)=0,"",INDEX('Consolidado Resultados'!$A$8:$L$705,MATCH('Desagregacion total'!$M39,'Consolidado Resultados'!$L$8:$L$705,0),3))</f>
        <v/>
      </c>
      <c r="D39" s="4" t="str">
        <f>IF(INDEX('Consolidado Resultados'!$A$8:$L$705,MATCH('Desagregacion total'!$M39,'Consolidado Resultados'!$L$8:$L$705,0),3)=0,"",INDEX('Consolidado Resultados'!$A$8:$L$705,MATCH('Desagregacion total'!$M39,'Consolidado Resultados'!$L$8:$L$705,0),4))</f>
        <v/>
      </c>
      <c r="E39" s="4" t="str">
        <f>IF(INDEX('Consolidado Resultados'!$A$8:$L$705,MATCH('Desagregacion total'!$M39,'Consolidado Resultados'!$L$8:$L$705,0),3)=0,"",INDEX('Consolidado Resultados'!$A$8:$L$705,MATCH('Desagregacion total'!$M39,'Consolidado Resultados'!$L$8:$L$705,0),5))</f>
        <v/>
      </c>
      <c r="F39" s="4" t="str">
        <f>IF(INDEX('Consolidado Resultados'!$A$8:$L$705,MATCH('Desagregacion total'!$M39,'Consolidado Resultados'!$L$8:$L$705,0),3)=0,"",INDEX('Consolidado Resultados'!$A$8:$L$705,MATCH('Desagregacion total'!$M39,'Consolidado Resultados'!$L$8:$L$705,0),6))</f>
        <v/>
      </c>
      <c r="G39" s="4" t="str">
        <f>IF(INDEX('Consolidado Resultados'!$A$8:$L$705,MATCH('Desagregacion total'!$M39,'Consolidado Resultados'!$L$8:$L$705,0),3)=0,"",INDEX('Consolidado Resultados'!$A$8:$L$705,MATCH('Desagregacion total'!$M39,'Consolidado Resultados'!$L$8:$L$705,0),7))</f>
        <v/>
      </c>
      <c r="H39" s="4" t="str">
        <f>IF(INDEX('Consolidado Resultados'!$A$8:$L$705,MATCH('Desagregacion total'!$M39,'Consolidado Resultados'!$L$8:$L$705,0),3)=0,"",INDEX('Consolidado Resultados'!$A$8:$L$705,MATCH('Desagregacion total'!$M39,'Consolidado Resultados'!$L$8:$L$705,0),8))</f>
        <v/>
      </c>
      <c r="I39" s="41" t="str">
        <f>IF(INDEX('Consolidado Resultados'!$A$8:$L$705,MATCH('Desagregacion total'!$M39,'Consolidado Resultados'!$L$8:$L$705,0),3)=0,"",INDEX('Consolidado Resultados'!$A$8:$L$705,MATCH('Desagregacion total'!$M39,'Consolidado Resultados'!$L$8:$L$705,0),9))</f>
        <v/>
      </c>
      <c r="J39" s="41" t="str">
        <f>IF(INDEX('Consolidado Resultados'!$A$8:$L$705,MATCH('Desagregacion total'!$M39,'Consolidado Resultados'!$L$8:$L$705,0),3)=0,"",INDEX('Consolidado Resultados'!$A$8:$L$705,MATCH('Desagregacion total'!$M39,'Consolidado Resultados'!$L$8:$L$705,0),10))</f>
        <v/>
      </c>
      <c r="K39" s="89" t="str">
        <f>+IFERROR(INDEX('Ofertas insignia'!$B$14:$Y$50,MATCH('Desagregacion total'!$B39,'Ofertas insignia'!$B$14:$B$50,0),MATCH('Desagregacion total'!$K$16,'Ofertas insignia'!$B$13:$Y$13,0)),"")</f>
        <v/>
      </c>
      <c r="L39" s="89" t="str">
        <f>+IFERROR(INDEX('Ofertas insignia'!$B$14:$Y$50,MATCH('Desagregacion total'!$B39,'Ofertas insignia'!$B$14:$B$50,0),MATCH('Desagregacion total'!$L$16,'Ofertas insignia'!$B$13:$Y$13,0)),"")</f>
        <v/>
      </c>
      <c r="M39" s="71" t="str">
        <f t="shared" si="0"/>
        <v>Desagregación total del bucle local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Resultados'!$A$8:$L$705,MATCH('Desagregacion total'!$M40,'Consolidado Resultados'!$L$8:$L$705,0),3)=0,"",INDEX('Consolidado Resultados'!$A$8:$L$705,MATCH('Desagregacion total'!$M40,'Consolidado Resultados'!$L$8:$L$705,0),3))</f>
        <v/>
      </c>
      <c r="D40" s="4" t="str">
        <f>IF(INDEX('Consolidado Resultados'!$A$8:$L$705,MATCH('Desagregacion total'!$M40,'Consolidado Resultados'!$L$8:$L$705,0),3)=0,"",INDEX('Consolidado Resultados'!$A$8:$L$705,MATCH('Desagregacion total'!$M40,'Consolidado Resultados'!$L$8:$L$705,0),4))</f>
        <v/>
      </c>
      <c r="E40" s="4" t="str">
        <f>IF(INDEX('Consolidado Resultados'!$A$8:$L$705,MATCH('Desagregacion total'!$M40,'Consolidado Resultados'!$L$8:$L$705,0),3)=0,"",INDEX('Consolidado Resultados'!$A$8:$L$705,MATCH('Desagregacion total'!$M40,'Consolidado Resultados'!$L$8:$L$705,0),5))</f>
        <v/>
      </c>
      <c r="F40" s="4" t="str">
        <f>IF(INDEX('Consolidado Resultados'!$A$8:$L$705,MATCH('Desagregacion total'!$M40,'Consolidado Resultados'!$L$8:$L$705,0),3)=0,"",INDEX('Consolidado Resultados'!$A$8:$L$705,MATCH('Desagregacion total'!$M40,'Consolidado Resultados'!$L$8:$L$705,0),6))</f>
        <v/>
      </c>
      <c r="G40" s="4" t="str">
        <f>IF(INDEX('Consolidado Resultados'!$A$8:$L$705,MATCH('Desagregacion total'!$M40,'Consolidado Resultados'!$L$8:$L$705,0),3)=0,"",INDEX('Consolidado Resultados'!$A$8:$L$705,MATCH('Desagregacion total'!$M40,'Consolidado Resultados'!$L$8:$L$705,0),7))</f>
        <v/>
      </c>
      <c r="H40" s="4" t="str">
        <f>IF(INDEX('Consolidado Resultados'!$A$8:$L$705,MATCH('Desagregacion total'!$M40,'Consolidado Resultados'!$L$8:$L$705,0),3)=0,"",INDEX('Consolidado Resultados'!$A$8:$L$705,MATCH('Desagregacion total'!$M40,'Consolidado Resultados'!$L$8:$L$705,0),8))</f>
        <v/>
      </c>
      <c r="I40" s="41" t="str">
        <f>IF(INDEX('Consolidado Resultados'!$A$8:$L$705,MATCH('Desagregacion total'!$M40,'Consolidado Resultados'!$L$8:$L$705,0),3)=0,"",INDEX('Consolidado Resultados'!$A$8:$L$705,MATCH('Desagregacion total'!$M40,'Consolidado Resultados'!$L$8:$L$705,0),9))</f>
        <v/>
      </c>
      <c r="J40" s="41" t="str">
        <f>IF(INDEX('Consolidado Resultados'!$A$8:$L$705,MATCH('Desagregacion total'!$M40,'Consolidado Resultados'!$L$8:$L$705,0),3)=0,"",INDEX('Consolidado Resultados'!$A$8:$L$705,MATCH('Desagregacion total'!$M40,'Consolidado Resultados'!$L$8:$L$705,0),10))</f>
        <v/>
      </c>
      <c r="K40" s="89" t="str">
        <f>+IFERROR(INDEX('Ofertas insignia'!$B$14:$Y$50,MATCH('Desagregacion total'!$B40,'Ofertas insignia'!$B$14:$B$50,0),MATCH('Desagregacion total'!$K$16,'Ofertas insignia'!$B$13:$Y$13,0)),"")</f>
        <v/>
      </c>
      <c r="L40" s="89" t="str">
        <f>+IFERROR(INDEX('Ofertas insignia'!$B$14:$Y$50,MATCH('Desagregacion total'!$B40,'Ofertas insignia'!$B$14:$B$50,0),MATCH('Desagregacion total'!$L$16,'Ofertas insignia'!$B$13:$Y$13,0)),"")</f>
        <v/>
      </c>
      <c r="M40" s="71" t="str">
        <f t="shared" si="0"/>
        <v>Desagregación total del bucle local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Resultados'!$A$8:$L$705,MATCH('Desagregacion total'!$M41,'Consolidado Resultados'!$L$8:$L$705,0),3)=0,"",INDEX('Consolidado Resultados'!$A$8:$L$705,MATCH('Desagregacion total'!$M41,'Consolidado Resultados'!$L$8:$L$705,0),3))</f>
        <v/>
      </c>
      <c r="D41" s="4" t="str">
        <f>IF(INDEX('Consolidado Resultados'!$A$8:$L$705,MATCH('Desagregacion total'!$M41,'Consolidado Resultados'!$L$8:$L$705,0),3)=0,"",INDEX('Consolidado Resultados'!$A$8:$L$705,MATCH('Desagregacion total'!$M41,'Consolidado Resultados'!$L$8:$L$705,0),4))</f>
        <v/>
      </c>
      <c r="E41" s="4" t="str">
        <f>IF(INDEX('Consolidado Resultados'!$A$8:$L$705,MATCH('Desagregacion total'!$M41,'Consolidado Resultados'!$L$8:$L$705,0),3)=0,"",INDEX('Consolidado Resultados'!$A$8:$L$705,MATCH('Desagregacion total'!$M41,'Consolidado Resultados'!$L$8:$L$705,0),5))</f>
        <v/>
      </c>
      <c r="F41" s="4" t="str">
        <f>IF(INDEX('Consolidado Resultados'!$A$8:$L$705,MATCH('Desagregacion total'!$M41,'Consolidado Resultados'!$L$8:$L$705,0),3)=0,"",INDEX('Consolidado Resultados'!$A$8:$L$705,MATCH('Desagregacion total'!$M41,'Consolidado Resultados'!$L$8:$L$705,0),6))</f>
        <v/>
      </c>
      <c r="G41" s="4" t="str">
        <f>IF(INDEX('Consolidado Resultados'!$A$8:$L$705,MATCH('Desagregacion total'!$M41,'Consolidado Resultados'!$L$8:$L$705,0),3)=0,"",INDEX('Consolidado Resultados'!$A$8:$L$705,MATCH('Desagregacion total'!$M41,'Consolidado Resultados'!$L$8:$L$705,0),7))</f>
        <v/>
      </c>
      <c r="H41" s="4" t="str">
        <f>IF(INDEX('Consolidado Resultados'!$A$8:$L$705,MATCH('Desagregacion total'!$M41,'Consolidado Resultados'!$L$8:$L$705,0),3)=0,"",INDEX('Consolidado Resultados'!$A$8:$L$705,MATCH('Desagregacion total'!$M41,'Consolidado Resultados'!$L$8:$L$705,0),8))</f>
        <v/>
      </c>
      <c r="I41" s="41" t="str">
        <f>IF(INDEX('Consolidado Resultados'!$A$8:$L$705,MATCH('Desagregacion total'!$M41,'Consolidado Resultados'!$L$8:$L$705,0),3)=0,"",INDEX('Consolidado Resultados'!$A$8:$L$705,MATCH('Desagregacion total'!$M41,'Consolidado Resultados'!$L$8:$L$705,0),9))</f>
        <v/>
      </c>
      <c r="J41" s="41" t="str">
        <f>IF(INDEX('Consolidado Resultados'!$A$8:$L$705,MATCH('Desagregacion total'!$M41,'Consolidado Resultados'!$L$8:$L$705,0),3)=0,"",INDEX('Consolidado Resultados'!$A$8:$L$705,MATCH('Desagregacion total'!$M41,'Consolidado Resultados'!$L$8:$L$705,0),10))</f>
        <v/>
      </c>
      <c r="K41" s="89" t="str">
        <f>+IFERROR(INDEX('Ofertas insignia'!$B$14:$Y$50,MATCH('Desagregacion total'!$B41,'Ofertas insignia'!$B$14:$B$50,0),MATCH('Desagregacion total'!$K$16,'Ofertas insignia'!$B$13:$Y$13,0)),"")</f>
        <v/>
      </c>
      <c r="L41" s="89" t="str">
        <f>+IFERROR(INDEX('Ofertas insignia'!$B$14:$Y$50,MATCH('Desagregacion total'!$B41,'Ofertas insignia'!$B$14:$B$50,0),MATCH('Desagregacion total'!$L$16,'Ofertas insignia'!$B$13:$Y$13,0)),"")</f>
        <v/>
      </c>
      <c r="M41" s="71" t="str">
        <f t="shared" si="0"/>
        <v>Desagregación total del bucle local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Resultados'!$A$8:$L$705,MATCH('Desagregacion total'!$M42,'Consolidado Resultados'!$L$8:$L$705,0),3)=0,"",INDEX('Consolidado Resultados'!$A$8:$L$705,MATCH('Desagregacion total'!$M42,'Consolidado Resultados'!$L$8:$L$705,0),3))</f>
        <v/>
      </c>
      <c r="D42" s="4" t="str">
        <f>IF(INDEX('Consolidado Resultados'!$A$8:$L$705,MATCH('Desagregacion total'!$M42,'Consolidado Resultados'!$L$8:$L$705,0),3)=0,"",INDEX('Consolidado Resultados'!$A$8:$L$705,MATCH('Desagregacion total'!$M42,'Consolidado Resultados'!$L$8:$L$705,0),4))</f>
        <v/>
      </c>
      <c r="E42" s="4" t="str">
        <f>IF(INDEX('Consolidado Resultados'!$A$8:$L$705,MATCH('Desagregacion total'!$M42,'Consolidado Resultados'!$L$8:$L$705,0),3)=0,"",INDEX('Consolidado Resultados'!$A$8:$L$705,MATCH('Desagregacion total'!$M42,'Consolidado Resultados'!$L$8:$L$705,0),5))</f>
        <v/>
      </c>
      <c r="F42" s="4" t="str">
        <f>IF(INDEX('Consolidado Resultados'!$A$8:$L$705,MATCH('Desagregacion total'!$M42,'Consolidado Resultados'!$L$8:$L$705,0),3)=0,"",INDEX('Consolidado Resultados'!$A$8:$L$705,MATCH('Desagregacion total'!$M42,'Consolidado Resultados'!$L$8:$L$705,0),6))</f>
        <v/>
      </c>
      <c r="G42" s="4" t="str">
        <f>IF(INDEX('Consolidado Resultados'!$A$8:$L$705,MATCH('Desagregacion total'!$M42,'Consolidado Resultados'!$L$8:$L$705,0),3)=0,"",INDEX('Consolidado Resultados'!$A$8:$L$705,MATCH('Desagregacion total'!$M42,'Consolidado Resultados'!$L$8:$L$705,0),7))</f>
        <v/>
      </c>
      <c r="H42" s="4" t="str">
        <f>IF(INDEX('Consolidado Resultados'!$A$8:$L$705,MATCH('Desagregacion total'!$M42,'Consolidado Resultados'!$L$8:$L$705,0),3)=0,"",INDEX('Consolidado Resultados'!$A$8:$L$705,MATCH('Desagregacion total'!$M42,'Consolidado Resultados'!$L$8:$L$705,0),8))</f>
        <v/>
      </c>
      <c r="I42" s="41" t="str">
        <f>IF(INDEX('Consolidado Resultados'!$A$8:$L$705,MATCH('Desagregacion total'!$M42,'Consolidado Resultados'!$L$8:$L$705,0),3)=0,"",INDEX('Consolidado Resultados'!$A$8:$L$705,MATCH('Desagregacion total'!$M42,'Consolidado Resultados'!$L$8:$L$705,0),9))</f>
        <v/>
      </c>
      <c r="J42" s="41" t="str">
        <f>IF(INDEX('Consolidado Resultados'!$A$8:$L$705,MATCH('Desagregacion total'!$M42,'Consolidado Resultados'!$L$8:$L$705,0),3)=0,"",INDEX('Consolidado Resultados'!$A$8:$L$705,MATCH('Desagregacion total'!$M42,'Consolidado Resultados'!$L$8:$L$705,0),10))</f>
        <v/>
      </c>
      <c r="K42" s="89" t="str">
        <f>+IFERROR(INDEX('Ofertas insignia'!$B$14:$Y$50,MATCH('Desagregacion total'!$B42,'Ofertas insignia'!$B$14:$B$50,0),MATCH('Desagregacion total'!$K$16,'Ofertas insignia'!$B$13:$Y$13,0)),"")</f>
        <v/>
      </c>
      <c r="L42" s="89" t="str">
        <f>+IFERROR(INDEX('Ofertas insignia'!$B$14:$Y$50,MATCH('Desagregacion total'!$B42,'Ofertas insignia'!$B$14:$B$50,0),MATCH('Desagregacion total'!$L$16,'Ofertas insignia'!$B$13:$Y$13,0)),"")</f>
        <v/>
      </c>
      <c r="M42" s="71" t="str">
        <f t="shared" si="0"/>
        <v>Desagregación total del bucle local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Resultados'!$A$8:$L$705,MATCH('Desagregacion total'!$M43,'Consolidado Resultados'!$L$8:$L$705,0),3)=0,"",INDEX('Consolidado Resultados'!$A$8:$L$705,MATCH('Desagregacion total'!$M43,'Consolidado Resultados'!$L$8:$L$705,0),3))</f>
        <v/>
      </c>
      <c r="D43" s="4" t="str">
        <f>IF(INDEX('Consolidado Resultados'!$A$8:$L$705,MATCH('Desagregacion total'!$M43,'Consolidado Resultados'!$L$8:$L$705,0),3)=0,"",INDEX('Consolidado Resultados'!$A$8:$L$705,MATCH('Desagregacion total'!$M43,'Consolidado Resultados'!$L$8:$L$705,0),4))</f>
        <v/>
      </c>
      <c r="E43" s="4" t="str">
        <f>IF(INDEX('Consolidado Resultados'!$A$8:$L$705,MATCH('Desagregacion total'!$M43,'Consolidado Resultados'!$L$8:$L$705,0),3)=0,"",INDEX('Consolidado Resultados'!$A$8:$L$705,MATCH('Desagregacion total'!$M43,'Consolidado Resultados'!$L$8:$L$705,0),5))</f>
        <v/>
      </c>
      <c r="F43" s="4" t="str">
        <f>IF(INDEX('Consolidado Resultados'!$A$8:$L$705,MATCH('Desagregacion total'!$M43,'Consolidado Resultados'!$L$8:$L$705,0),3)=0,"",INDEX('Consolidado Resultados'!$A$8:$L$705,MATCH('Desagregacion total'!$M43,'Consolidado Resultados'!$L$8:$L$705,0),6))</f>
        <v/>
      </c>
      <c r="G43" s="4" t="str">
        <f>IF(INDEX('Consolidado Resultados'!$A$8:$L$705,MATCH('Desagregacion total'!$M43,'Consolidado Resultados'!$L$8:$L$705,0),3)=0,"",INDEX('Consolidado Resultados'!$A$8:$L$705,MATCH('Desagregacion total'!$M43,'Consolidado Resultados'!$L$8:$L$705,0),7))</f>
        <v/>
      </c>
      <c r="H43" s="4" t="str">
        <f>IF(INDEX('Consolidado Resultados'!$A$8:$L$705,MATCH('Desagregacion total'!$M43,'Consolidado Resultados'!$L$8:$L$705,0),3)=0,"",INDEX('Consolidado Resultados'!$A$8:$L$705,MATCH('Desagregacion total'!$M43,'Consolidado Resultados'!$L$8:$L$705,0),8))</f>
        <v/>
      </c>
      <c r="I43" s="41" t="str">
        <f>IF(INDEX('Consolidado Resultados'!$A$8:$L$705,MATCH('Desagregacion total'!$M43,'Consolidado Resultados'!$L$8:$L$705,0),3)=0,"",INDEX('Consolidado Resultados'!$A$8:$L$705,MATCH('Desagregacion total'!$M43,'Consolidado Resultados'!$L$8:$L$705,0),9))</f>
        <v/>
      </c>
      <c r="J43" s="41" t="str">
        <f>IF(INDEX('Consolidado Resultados'!$A$8:$L$705,MATCH('Desagregacion total'!$M43,'Consolidado Resultados'!$L$8:$L$705,0),3)=0,"",INDEX('Consolidado Resultados'!$A$8:$L$705,MATCH('Desagregacion total'!$M43,'Consolidado Resultados'!$L$8:$L$705,0),10))</f>
        <v/>
      </c>
      <c r="K43" s="89" t="str">
        <f>+IFERROR(INDEX('Ofertas insignia'!$B$14:$Y$50,MATCH('Desagregacion total'!$B43,'Ofertas insignia'!$B$14:$B$50,0),MATCH('Desagregacion total'!$K$16,'Ofertas insignia'!$B$13:$Y$13,0)),"")</f>
        <v/>
      </c>
      <c r="L43" s="89" t="str">
        <f>+IFERROR(INDEX('Ofertas insignia'!$B$14:$Y$50,MATCH('Desagregacion total'!$B43,'Ofertas insignia'!$B$14:$B$50,0),MATCH('Desagregacion total'!$L$16,'Ofertas insignia'!$B$13:$Y$13,0)),"")</f>
        <v/>
      </c>
      <c r="M43" s="71" t="str">
        <f t="shared" si="0"/>
        <v>Desagregación total del bucle local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Resultados'!$A$8:$L$705,MATCH('Desagregacion total'!$M44,'Consolidado Resultados'!$L$8:$L$705,0),3)=0,"",INDEX('Consolidado Resultados'!$A$8:$L$705,MATCH('Desagregacion total'!$M44,'Consolidado Resultados'!$L$8:$L$705,0),3))</f>
        <v/>
      </c>
      <c r="D44" s="4" t="str">
        <f>IF(INDEX('Consolidado Resultados'!$A$8:$L$705,MATCH('Desagregacion total'!$M44,'Consolidado Resultados'!$L$8:$L$705,0),3)=0,"",INDEX('Consolidado Resultados'!$A$8:$L$705,MATCH('Desagregacion total'!$M44,'Consolidado Resultados'!$L$8:$L$705,0),4))</f>
        <v/>
      </c>
      <c r="E44" s="4" t="str">
        <f>IF(INDEX('Consolidado Resultados'!$A$8:$L$705,MATCH('Desagregacion total'!$M44,'Consolidado Resultados'!$L$8:$L$705,0),3)=0,"",INDEX('Consolidado Resultados'!$A$8:$L$705,MATCH('Desagregacion total'!$M44,'Consolidado Resultados'!$L$8:$L$705,0),5))</f>
        <v/>
      </c>
      <c r="F44" s="4" t="str">
        <f>IF(INDEX('Consolidado Resultados'!$A$8:$L$705,MATCH('Desagregacion total'!$M44,'Consolidado Resultados'!$L$8:$L$705,0),3)=0,"",INDEX('Consolidado Resultados'!$A$8:$L$705,MATCH('Desagregacion total'!$M44,'Consolidado Resultados'!$L$8:$L$705,0),6))</f>
        <v/>
      </c>
      <c r="G44" s="4" t="str">
        <f>IF(INDEX('Consolidado Resultados'!$A$8:$L$705,MATCH('Desagregacion total'!$M44,'Consolidado Resultados'!$L$8:$L$705,0),3)=0,"",INDEX('Consolidado Resultados'!$A$8:$L$705,MATCH('Desagregacion total'!$M44,'Consolidado Resultados'!$L$8:$L$705,0),7))</f>
        <v/>
      </c>
      <c r="H44" s="4" t="str">
        <f>IF(INDEX('Consolidado Resultados'!$A$8:$L$705,MATCH('Desagregacion total'!$M44,'Consolidado Resultados'!$L$8:$L$705,0),3)=0,"",INDEX('Consolidado Resultados'!$A$8:$L$705,MATCH('Desagregacion total'!$M44,'Consolidado Resultados'!$L$8:$L$705,0),8))</f>
        <v/>
      </c>
      <c r="I44" s="41" t="str">
        <f>IF(INDEX('Consolidado Resultados'!$A$8:$L$705,MATCH('Desagregacion total'!$M44,'Consolidado Resultados'!$L$8:$L$705,0),3)=0,"",INDEX('Consolidado Resultados'!$A$8:$L$705,MATCH('Desagregacion total'!$M44,'Consolidado Resultados'!$L$8:$L$705,0),9))</f>
        <v/>
      </c>
      <c r="J44" s="41" t="str">
        <f>IF(INDEX('Consolidado Resultados'!$A$8:$L$705,MATCH('Desagregacion total'!$M44,'Consolidado Resultados'!$L$8:$L$705,0),3)=0,"",INDEX('Consolidado Resultados'!$A$8:$L$705,MATCH('Desagregacion total'!$M44,'Consolidado Resultados'!$L$8:$L$705,0),10))</f>
        <v/>
      </c>
      <c r="K44" s="89" t="str">
        <f>+IFERROR(INDEX('Ofertas insignia'!$B$14:$Y$50,MATCH('Desagregacion total'!$B44,'Ofertas insignia'!$B$14:$B$50,0),MATCH('Desagregacion total'!$K$16,'Ofertas insignia'!$B$13:$Y$13,0)),"")</f>
        <v/>
      </c>
      <c r="L44" s="89" t="str">
        <f>+IFERROR(INDEX('Ofertas insignia'!$B$14:$Y$50,MATCH('Desagregacion total'!$B44,'Ofertas insignia'!$B$14:$B$50,0),MATCH('Desagregacion total'!$L$16,'Ofertas insignia'!$B$13:$Y$13,0)),"")</f>
        <v/>
      </c>
      <c r="M44" s="71" t="str">
        <f t="shared" si="0"/>
        <v>Desagregación total del bucle local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Resultados'!$A$8:$L$705,MATCH('Desagregacion total'!$M45,'Consolidado Resultados'!$L$8:$L$705,0),3)=0,"",INDEX('Consolidado Resultados'!$A$8:$L$705,MATCH('Desagregacion total'!$M45,'Consolidado Resultados'!$L$8:$L$705,0),3))</f>
        <v/>
      </c>
      <c r="D45" s="4" t="str">
        <f>IF(INDEX('Consolidado Resultados'!$A$8:$L$705,MATCH('Desagregacion total'!$M45,'Consolidado Resultados'!$L$8:$L$705,0),3)=0,"",INDEX('Consolidado Resultados'!$A$8:$L$705,MATCH('Desagregacion total'!$M45,'Consolidado Resultados'!$L$8:$L$705,0),4))</f>
        <v/>
      </c>
      <c r="E45" s="4" t="str">
        <f>IF(INDEX('Consolidado Resultados'!$A$8:$L$705,MATCH('Desagregacion total'!$M45,'Consolidado Resultados'!$L$8:$L$705,0),3)=0,"",INDEX('Consolidado Resultados'!$A$8:$L$705,MATCH('Desagregacion total'!$M45,'Consolidado Resultados'!$L$8:$L$705,0),5))</f>
        <v/>
      </c>
      <c r="F45" s="4" t="str">
        <f>IF(INDEX('Consolidado Resultados'!$A$8:$L$705,MATCH('Desagregacion total'!$M45,'Consolidado Resultados'!$L$8:$L$705,0),3)=0,"",INDEX('Consolidado Resultados'!$A$8:$L$705,MATCH('Desagregacion total'!$M45,'Consolidado Resultados'!$L$8:$L$705,0),6))</f>
        <v/>
      </c>
      <c r="G45" s="4" t="str">
        <f>IF(INDEX('Consolidado Resultados'!$A$8:$L$705,MATCH('Desagregacion total'!$M45,'Consolidado Resultados'!$L$8:$L$705,0),3)=0,"",INDEX('Consolidado Resultados'!$A$8:$L$705,MATCH('Desagregacion total'!$M45,'Consolidado Resultados'!$L$8:$L$705,0),7))</f>
        <v/>
      </c>
      <c r="H45" s="4" t="str">
        <f>IF(INDEX('Consolidado Resultados'!$A$8:$L$705,MATCH('Desagregacion total'!$M45,'Consolidado Resultados'!$L$8:$L$705,0),3)=0,"",INDEX('Consolidado Resultados'!$A$8:$L$705,MATCH('Desagregacion total'!$M45,'Consolidado Resultados'!$L$8:$L$705,0),8))</f>
        <v/>
      </c>
      <c r="I45" s="41" t="str">
        <f>IF(INDEX('Consolidado Resultados'!$A$8:$L$705,MATCH('Desagregacion total'!$M45,'Consolidado Resultados'!$L$8:$L$705,0),3)=0,"",INDEX('Consolidado Resultados'!$A$8:$L$705,MATCH('Desagregacion total'!$M45,'Consolidado Resultados'!$L$8:$L$705,0),9))</f>
        <v/>
      </c>
      <c r="J45" s="41" t="str">
        <f>IF(INDEX('Consolidado Resultados'!$A$8:$L$705,MATCH('Desagregacion total'!$M45,'Consolidado Resultados'!$L$8:$L$705,0),3)=0,"",INDEX('Consolidado Resultados'!$A$8:$L$705,MATCH('Desagregacion total'!$M45,'Consolidado Resultados'!$L$8:$L$705,0),10))</f>
        <v/>
      </c>
      <c r="K45" s="89" t="str">
        <f>+IFERROR(INDEX('Ofertas insignia'!$B$14:$Y$50,MATCH('Desagregacion total'!$B45,'Ofertas insignia'!$B$14:$B$50,0),MATCH('Desagregacion total'!$K$16,'Ofertas insignia'!$B$13:$Y$13,0)),"")</f>
        <v/>
      </c>
      <c r="L45" s="89" t="str">
        <f>+IFERROR(INDEX('Ofertas insignia'!$B$14:$Y$50,MATCH('Desagregacion total'!$B45,'Ofertas insignia'!$B$14:$B$50,0),MATCH('Desagregacion total'!$L$16,'Ofertas insignia'!$B$13:$Y$13,0)),"")</f>
        <v/>
      </c>
      <c r="M45" s="71" t="str">
        <f t="shared" si="0"/>
        <v>Desagregación total del bucle local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Resultados'!$A$8:$L$705,MATCH('Desagregacion total'!$M46,'Consolidado Resultados'!$L$8:$L$705,0),3)=0,"",INDEX('Consolidado Resultados'!$A$8:$L$705,MATCH('Desagregacion total'!$M46,'Consolidado Resultados'!$L$8:$L$705,0),3))</f>
        <v/>
      </c>
      <c r="D46" s="4" t="str">
        <f>IF(INDEX('Consolidado Resultados'!$A$8:$L$705,MATCH('Desagregacion total'!$M46,'Consolidado Resultados'!$L$8:$L$705,0),3)=0,"",INDEX('Consolidado Resultados'!$A$8:$L$705,MATCH('Desagregacion total'!$M46,'Consolidado Resultados'!$L$8:$L$705,0),4))</f>
        <v/>
      </c>
      <c r="E46" s="4" t="str">
        <f>IF(INDEX('Consolidado Resultados'!$A$8:$L$705,MATCH('Desagregacion total'!$M46,'Consolidado Resultados'!$L$8:$L$705,0),3)=0,"",INDEX('Consolidado Resultados'!$A$8:$L$705,MATCH('Desagregacion total'!$M46,'Consolidado Resultados'!$L$8:$L$705,0),5))</f>
        <v/>
      </c>
      <c r="F46" s="4" t="str">
        <f>IF(INDEX('Consolidado Resultados'!$A$8:$L$705,MATCH('Desagregacion total'!$M46,'Consolidado Resultados'!$L$8:$L$705,0),3)=0,"",INDEX('Consolidado Resultados'!$A$8:$L$705,MATCH('Desagregacion total'!$M46,'Consolidado Resultados'!$L$8:$L$705,0),6))</f>
        <v/>
      </c>
      <c r="G46" s="4" t="str">
        <f>IF(INDEX('Consolidado Resultados'!$A$8:$L$705,MATCH('Desagregacion total'!$M46,'Consolidado Resultados'!$L$8:$L$705,0),3)=0,"",INDEX('Consolidado Resultados'!$A$8:$L$705,MATCH('Desagregacion total'!$M46,'Consolidado Resultados'!$L$8:$L$705,0),7))</f>
        <v/>
      </c>
      <c r="H46" s="4" t="str">
        <f>IF(INDEX('Consolidado Resultados'!$A$8:$L$705,MATCH('Desagregacion total'!$M46,'Consolidado Resultados'!$L$8:$L$705,0),3)=0,"",INDEX('Consolidado Resultados'!$A$8:$L$705,MATCH('Desagregacion total'!$M46,'Consolidado Resultados'!$L$8:$L$705,0),8))</f>
        <v/>
      </c>
      <c r="I46" s="41" t="str">
        <f>IF(INDEX('Consolidado Resultados'!$A$8:$L$705,MATCH('Desagregacion total'!$M46,'Consolidado Resultados'!$L$8:$L$705,0),3)=0,"",INDEX('Consolidado Resultados'!$A$8:$L$705,MATCH('Desagregacion total'!$M46,'Consolidado Resultados'!$L$8:$L$705,0),9))</f>
        <v/>
      </c>
      <c r="J46" s="41" t="str">
        <f>IF(INDEX('Consolidado Resultados'!$A$8:$L$705,MATCH('Desagregacion total'!$M46,'Consolidado Resultados'!$L$8:$L$705,0),3)=0,"",INDEX('Consolidado Resultados'!$A$8:$L$705,MATCH('Desagregacion total'!$M46,'Consolidado Resultados'!$L$8:$L$705,0),10))</f>
        <v/>
      </c>
      <c r="K46" s="89" t="str">
        <f>+IFERROR(INDEX('Ofertas insignia'!$B$14:$Y$50,MATCH('Desagregacion total'!$B46,'Ofertas insignia'!$B$14:$B$50,0),MATCH('Desagregacion total'!$K$16,'Ofertas insignia'!$B$13:$Y$13,0)),"")</f>
        <v/>
      </c>
      <c r="L46" s="89" t="str">
        <f>+IFERROR(INDEX('Ofertas insignia'!$B$14:$Y$50,MATCH('Desagregacion total'!$B46,'Ofertas insignia'!$B$14:$B$50,0),MATCH('Desagregacion total'!$L$16,'Ofertas insignia'!$B$13:$Y$13,0)),"")</f>
        <v/>
      </c>
      <c r="M46" s="71" t="str">
        <f t="shared" si="0"/>
        <v>Desagregación total del bucle local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Resultados'!$A$8:$L$705,MATCH('Desagregacion total'!$M47,'Consolidado Resultados'!$L$8:$L$705,0),3)=0,"",INDEX('Consolidado Resultados'!$A$8:$L$705,MATCH('Desagregacion total'!$M47,'Consolidado Resultados'!$L$8:$L$705,0),3))</f>
        <v/>
      </c>
      <c r="D47" s="4" t="str">
        <f>IF(INDEX('Consolidado Resultados'!$A$8:$L$705,MATCH('Desagregacion total'!$M47,'Consolidado Resultados'!$L$8:$L$705,0),3)=0,"",INDEX('Consolidado Resultados'!$A$8:$L$705,MATCH('Desagregacion total'!$M47,'Consolidado Resultados'!$L$8:$L$705,0),4))</f>
        <v/>
      </c>
      <c r="E47" s="4" t="str">
        <f>IF(INDEX('Consolidado Resultados'!$A$8:$L$705,MATCH('Desagregacion total'!$M47,'Consolidado Resultados'!$L$8:$L$705,0),3)=0,"",INDEX('Consolidado Resultados'!$A$8:$L$705,MATCH('Desagregacion total'!$M47,'Consolidado Resultados'!$L$8:$L$705,0),5))</f>
        <v/>
      </c>
      <c r="F47" s="4" t="str">
        <f>IF(INDEX('Consolidado Resultados'!$A$8:$L$705,MATCH('Desagregacion total'!$M47,'Consolidado Resultados'!$L$8:$L$705,0),3)=0,"",INDEX('Consolidado Resultados'!$A$8:$L$705,MATCH('Desagregacion total'!$M47,'Consolidado Resultados'!$L$8:$L$705,0),6))</f>
        <v/>
      </c>
      <c r="G47" s="4" t="str">
        <f>IF(INDEX('Consolidado Resultados'!$A$8:$L$705,MATCH('Desagregacion total'!$M47,'Consolidado Resultados'!$L$8:$L$705,0),3)=0,"",INDEX('Consolidado Resultados'!$A$8:$L$705,MATCH('Desagregacion total'!$M47,'Consolidado Resultados'!$L$8:$L$705,0),7))</f>
        <v/>
      </c>
      <c r="H47" s="4" t="str">
        <f>IF(INDEX('Consolidado Resultados'!$A$8:$L$705,MATCH('Desagregacion total'!$M47,'Consolidado Resultados'!$L$8:$L$705,0),3)=0,"",INDEX('Consolidado Resultados'!$A$8:$L$705,MATCH('Desagregacion total'!$M47,'Consolidado Resultados'!$L$8:$L$705,0),8))</f>
        <v/>
      </c>
      <c r="I47" s="41" t="str">
        <f>IF(INDEX('Consolidado Resultados'!$A$8:$L$705,MATCH('Desagregacion total'!$M47,'Consolidado Resultados'!$L$8:$L$705,0),3)=0,"",INDEX('Consolidado Resultados'!$A$8:$L$705,MATCH('Desagregacion total'!$M47,'Consolidado Resultados'!$L$8:$L$705,0),9))</f>
        <v/>
      </c>
      <c r="J47" s="41" t="str">
        <f>IF(INDEX('Consolidado Resultados'!$A$8:$L$705,MATCH('Desagregacion total'!$M47,'Consolidado Resultados'!$L$8:$L$705,0),3)=0,"",INDEX('Consolidado Resultados'!$A$8:$L$705,MATCH('Desagregacion total'!$M47,'Consolidado Resultados'!$L$8:$L$705,0),10))</f>
        <v/>
      </c>
      <c r="K47" s="89" t="str">
        <f>+IFERROR(INDEX('Ofertas insignia'!$B$14:$Y$50,MATCH('Desagregacion total'!$B47,'Ofertas insignia'!$B$14:$B$50,0),MATCH('Desagregacion total'!$K$16,'Ofertas insignia'!$B$13:$Y$13,0)),"")</f>
        <v/>
      </c>
      <c r="L47" s="89" t="str">
        <f>+IFERROR(INDEX('Ofertas insignia'!$B$14:$Y$50,MATCH('Desagregacion total'!$B47,'Ofertas insignia'!$B$14:$B$50,0),MATCH('Desagregacion total'!$L$16,'Ofertas insignia'!$B$13:$Y$13,0)),"")</f>
        <v/>
      </c>
      <c r="M47" s="71" t="str">
        <f t="shared" si="0"/>
        <v>Desagregación total del bucle local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Resultados'!$A$8:$L$705,MATCH('Desagregacion total'!$M48,'Consolidado Resultados'!$L$8:$L$705,0),3)=0,"",INDEX('Consolidado Resultados'!$A$8:$L$705,MATCH('Desagregacion total'!$M48,'Consolidado Resultados'!$L$8:$L$705,0),3))</f>
        <v/>
      </c>
      <c r="D48" s="4" t="str">
        <f>IF(INDEX('Consolidado Resultados'!$A$8:$L$705,MATCH('Desagregacion total'!$M48,'Consolidado Resultados'!$L$8:$L$705,0),3)=0,"",INDEX('Consolidado Resultados'!$A$8:$L$705,MATCH('Desagregacion total'!$M48,'Consolidado Resultados'!$L$8:$L$705,0),4))</f>
        <v/>
      </c>
      <c r="E48" s="4" t="str">
        <f>IF(INDEX('Consolidado Resultados'!$A$8:$L$705,MATCH('Desagregacion total'!$M48,'Consolidado Resultados'!$L$8:$L$705,0),3)=0,"",INDEX('Consolidado Resultados'!$A$8:$L$705,MATCH('Desagregacion total'!$M48,'Consolidado Resultados'!$L$8:$L$705,0),5))</f>
        <v/>
      </c>
      <c r="F48" s="4" t="str">
        <f>IF(INDEX('Consolidado Resultados'!$A$8:$L$705,MATCH('Desagregacion total'!$M48,'Consolidado Resultados'!$L$8:$L$705,0),3)=0,"",INDEX('Consolidado Resultados'!$A$8:$L$705,MATCH('Desagregacion total'!$M48,'Consolidado Resultados'!$L$8:$L$705,0),6))</f>
        <v/>
      </c>
      <c r="G48" s="4" t="str">
        <f>IF(INDEX('Consolidado Resultados'!$A$8:$L$705,MATCH('Desagregacion total'!$M48,'Consolidado Resultados'!$L$8:$L$705,0),3)=0,"",INDEX('Consolidado Resultados'!$A$8:$L$705,MATCH('Desagregacion total'!$M48,'Consolidado Resultados'!$L$8:$L$705,0),7))</f>
        <v/>
      </c>
      <c r="H48" s="4" t="str">
        <f>IF(INDEX('Consolidado Resultados'!$A$8:$L$705,MATCH('Desagregacion total'!$M48,'Consolidado Resultados'!$L$8:$L$705,0),3)=0,"",INDEX('Consolidado Resultados'!$A$8:$L$705,MATCH('Desagregacion total'!$M48,'Consolidado Resultados'!$L$8:$L$705,0),8))</f>
        <v/>
      </c>
      <c r="I48" s="41" t="str">
        <f>IF(INDEX('Consolidado Resultados'!$A$8:$L$705,MATCH('Desagregacion total'!$M48,'Consolidado Resultados'!$L$8:$L$705,0),3)=0,"",INDEX('Consolidado Resultados'!$A$8:$L$705,MATCH('Desagregacion total'!$M48,'Consolidado Resultados'!$L$8:$L$705,0),9))</f>
        <v/>
      </c>
      <c r="J48" s="41" t="str">
        <f>IF(INDEX('Consolidado Resultados'!$A$8:$L$705,MATCH('Desagregacion total'!$M48,'Consolidado Resultados'!$L$8:$L$705,0),3)=0,"",INDEX('Consolidado Resultados'!$A$8:$L$705,MATCH('Desagregacion total'!$M48,'Consolidado Resultados'!$L$8:$L$705,0),10))</f>
        <v/>
      </c>
      <c r="K48" s="89" t="str">
        <f>+IFERROR(INDEX('Ofertas insignia'!$B$14:$Y$50,MATCH('Desagregacion total'!$B48,'Ofertas insignia'!$B$14:$B$50,0),MATCH('Desagregacion total'!$K$16,'Ofertas insignia'!$B$13:$Y$13,0)),"")</f>
        <v/>
      </c>
      <c r="L48" s="89" t="str">
        <f>+IFERROR(INDEX('Ofertas insignia'!$B$14:$Y$50,MATCH('Desagregacion total'!$B48,'Ofertas insignia'!$B$14:$B$50,0),MATCH('Desagregacion total'!$L$16,'Ofertas insignia'!$B$13:$Y$13,0)),"")</f>
        <v/>
      </c>
      <c r="M48" s="71" t="str">
        <f t="shared" si="0"/>
        <v>Desagregación total del bucle local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Resultados'!$A$8:$L$705,MATCH('Desagregacion total'!$M49,'Consolidado Resultados'!$L$8:$L$705,0),3)=0,"",INDEX('Consolidado Resultados'!$A$8:$L$705,MATCH('Desagregacion total'!$M49,'Consolidado Resultados'!$L$8:$L$705,0),3))</f>
        <v/>
      </c>
      <c r="D49" s="4" t="str">
        <f>IF(INDEX('Consolidado Resultados'!$A$8:$L$705,MATCH('Desagregacion total'!$M49,'Consolidado Resultados'!$L$8:$L$705,0),3)=0,"",INDEX('Consolidado Resultados'!$A$8:$L$705,MATCH('Desagregacion total'!$M49,'Consolidado Resultados'!$L$8:$L$705,0),4))</f>
        <v/>
      </c>
      <c r="E49" s="4" t="str">
        <f>IF(INDEX('Consolidado Resultados'!$A$8:$L$705,MATCH('Desagregacion total'!$M49,'Consolidado Resultados'!$L$8:$L$705,0),3)=0,"",INDEX('Consolidado Resultados'!$A$8:$L$705,MATCH('Desagregacion total'!$M49,'Consolidado Resultados'!$L$8:$L$705,0),5))</f>
        <v/>
      </c>
      <c r="F49" s="4" t="str">
        <f>IF(INDEX('Consolidado Resultados'!$A$8:$L$705,MATCH('Desagregacion total'!$M49,'Consolidado Resultados'!$L$8:$L$705,0),3)=0,"",INDEX('Consolidado Resultados'!$A$8:$L$705,MATCH('Desagregacion total'!$M49,'Consolidado Resultados'!$L$8:$L$705,0),6))</f>
        <v/>
      </c>
      <c r="G49" s="4" t="str">
        <f>IF(INDEX('Consolidado Resultados'!$A$8:$L$705,MATCH('Desagregacion total'!$M49,'Consolidado Resultados'!$L$8:$L$705,0),3)=0,"",INDEX('Consolidado Resultados'!$A$8:$L$705,MATCH('Desagregacion total'!$M49,'Consolidado Resultados'!$L$8:$L$705,0),7))</f>
        <v/>
      </c>
      <c r="H49" s="4" t="str">
        <f>IF(INDEX('Consolidado Resultados'!$A$8:$L$705,MATCH('Desagregacion total'!$M49,'Consolidado Resultados'!$L$8:$L$705,0),3)=0,"",INDEX('Consolidado Resultados'!$A$8:$L$705,MATCH('Desagregacion total'!$M49,'Consolidado Resultados'!$L$8:$L$705,0),8))</f>
        <v/>
      </c>
      <c r="I49" s="41" t="str">
        <f>IF(INDEX('Consolidado Resultados'!$A$8:$L$705,MATCH('Desagregacion total'!$M49,'Consolidado Resultados'!$L$8:$L$705,0),3)=0,"",INDEX('Consolidado Resultados'!$A$8:$L$705,MATCH('Desagregacion total'!$M49,'Consolidado Resultados'!$L$8:$L$705,0),9))</f>
        <v/>
      </c>
      <c r="J49" s="41" t="str">
        <f>IF(INDEX('Consolidado Resultados'!$A$8:$L$705,MATCH('Desagregacion total'!$M49,'Consolidado Resultados'!$L$8:$L$705,0),3)=0,"",INDEX('Consolidado Resultados'!$A$8:$L$705,MATCH('Desagregacion total'!$M49,'Consolidado Resultados'!$L$8:$L$705,0),10))</f>
        <v/>
      </c>
      <c r="K49" s="89" t="str">
        <f>+IFERROR(INDEX('Ofertas insignia'!$B$14:$Y$50,MATCH('Desagregacion total'!$B49,'Ofertas insignia'!$B$14:$B$50,0),MATCH('Desagregacion total'!$K$16,'Ofertas insignia'!$B$13:$Y$13,0)),"")</f>
        <v/>
      </c>
      <c r="L49" s="89" t="str">
        <f>+IFERROR(INDEX('Ofertas insignia'!$B$14:$Y$50,MATCH('Desagregacion total'!$B49,'Ofertas insignia'!$B$14:$B$50,0),MATCH('Desagregacion total'!$L$16,'Ofertas insignia'!$B$13:$Y$13,0)),"")</f>
        <v/>
      </c>
      <c r="M49" s="71" t="str">
        <f t="shared" si="0"/>
        <v>Desagregación total del bucle local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Resultados'!$A$8:$L$705,MATCH('Desagregacion total'!$M50,'Consolidado Resultados'!$L$8:$L$705,0),3)=0,"",INDEX('Consolidado Resultados'!$A$8:$L$705,MATCH('Desagregacion total'!$M50,'Consolidado Resultados'!$L$8:$L$705,0),3))</f>
        <v/>
      </c>
      <c r="D50" s="4" t="str">
        <f>IF(INDEX('Consolidado Resultados'!$A$8:$L$705,MATCH('Desagregacion total'!$M50,'Consolidado Resultados'!$L$8:$L$705,0),3)=0,"",INDEX('Consolidado Resultados'!$A$8:$L$705,MATCH('Desagregacion total'!$M50,'Consolidado Resultados'!$L$8:$L$705,0),4))</f>
        <v/>
      </c>
      <c r="E50" s="4" t="str">
        <f>IF(INDEX('Consolidado Resultados'!$A$8:$L$705,MATCH('Desagregacion total'!$M50,'Consolidado Resultados'!$L$8:$L$705,0),3)=0,"",INDEX('Consolidado Resultados'!$A$8:$L$705,MATCH('Desagregacion total'!$M50,'Consolidado Resultados'!$L$8:$L$705,0),5))</f>
        <v/>
      </c>
      <c r="F50" s="4" t="str">
        <f>IF(INDEX('Consolidado Resultados'!$A$8:$L$705,MATCH('Desagregacion total'!$M50,'Consolidado Resultados'!$L$8:$L$705,0),3)=0,"",INDEX('Consolidado Resultados'!$A$8:$L$705,MATCH('Desagregacion total'!$M50,'Consolidado Resultados'!$L$8:$L$705,0),6))</f>
        <v/>
      </c>
      <c r="G50" s="4" t="str">
        <f>IF(INDEX('Consolidado Resultados'!$A$8:$L$705,MATCH('Desagregacion total'!$M50,'Consolidado Resultados'!$L$8:$L$705,0),3)=0,"",INDEX('Consolidado Resultados'!$A$8:$L$705,MATCH('Desagregacion total'!$M50,'Consolidado Resultados'!$L$8:$L$705,0),7))</f>
        <v/>
      </c>
      <c r="H50" s="4" t="str">
        <f>IF(INDEX('Consolidado Resultados'!$A$8:$L$705,MATCH('Desagregacion total'!$M50,'Consolidado Resultados'!$L$8:$L$705,0),3)=0,"",INDEX('Consolidado Resultados'!$A$8:$L$705,MATCH('Desagregacion total'!$M50,'Consolidado Resultados'!$L$8:$L$705,0),8))</f>
        <v/>
      </c>
      <c r="I50" s="41" t="str">
        <f>IF(INDEX('Consolidado Resultados'!$A$8:$L$705,MATCH('Desagregacion total'!$M50,'Consolidado Resultados'!$L$8:$L$705,0),3)=0,"",INDEX('Consolidado Resultados'!$A$8:$L$705,MATCH('Desagregacion total'!$M50,'Consolidado Resultados'!$L$8:$L$705,0),9))</f>
        <v/>
      </c>
      <c r="J50" s="41" t="str">
        <f>IF(INDEX('Consolidado Resultados'!$A$8:$L$705,MATCH('Desagregacion total'!$M50,'Consolidado Resultados'!$L$8:$L$705,0),3)=0,"",INDEX('Consolidado Resultados'!$A$8:$L$705,MATCH('Desagregacion total'!$M50,'Consolidado Resultados'!$L$8:$L$705,0),10))</f>
        <v/>
      </c>
      <c r="K50" s="89" t="str">
        <f>+IFERROR(INDEX('Ofertas insignia'!$B$14:$Y$50,MATCH('Desagregacion total'!$B50,'Ofertas insignia'!$B$14:$B$50,0),MATCH('Desagregacion total'!$K$16,'Ofertas insignia'!$B$13:$Y$13,0)),"")</f>
        <v/>
      </c>
      <c r="L50" s="89" t="str">
        <f>+IFERROR(INDEX('Ofertas insignia'!$B$14:$Y$50,MATCH('Desagregacion total'!$B50,'Ofertas insignia'!$B$14:$B$50,0),MATCH('Desagregacion total'!$L$16,'Ofertas insignia'!$B$13:$Y$13,0)),"")</f>
        <v/>
      </c>
      <c r="M50" s="71" t="str">
        <f t="shared" si="0"/>
        <v>Desagregación total del bucle local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Resultados'!$A$8:$L$705,MATCH('Desagregacion total'!$M51,'Consolidado Resultados'!$L$8:$L$705,0),3)=0,"",INDEX('Consolidado Resultados'!$A$8:$L$705,MATCH('Desagregacion total'!$M51,'Consolidado Resultados'!$L$8:$L$705,0),3))</f>
        <v/>
      </c>
      <c r="D51" s="4" t="str">
        <f>IF(INDEX('Consolidado Resultados'!$A$8:$L$705,MATCH('Desagregacion total'!$M51,'Consolidado Resultados'!$L$8:$L$705,0),3)=0,"",INDEX('Consolidado Resultados'!$A$8:$L$705,MATCH('Desagregacion total'!$M51,'Consolidado Resultados'!$L$8:$L$705,0),4))</f>
        <v/>
      </c>
      <c r="E51" s="4" t="str">
        <f>IF(INDEX('Consolidado Resultados'!$A$8:$L$705,MATCH('Desagregacion total'!$M51,'Consolidado Resultados'!$L$8:$L$705,0),3)=0,"",INDEX('Consolidado Resultados'!$A$8:$L$705,MATCH('Desagregacion total'!$M51,'Consolidado Resultados'!$L$8:$L$705,0),5))</f>
        <v/>
      </c>
      <c r="F51" s="4" t="str">
        <f>IF(INDEX('Consolidado Resultados'!$A$8:$L$705,MATCH('Desagregacion total'!$M51,'Consolidado Resultados'!$L$8:$L$705,0),3)=0,"",INDEX('Consolidado Resultados'!$A$8:$L$705,MATCH('Desagregacion total'!$M51,'Consolidado Resultados'!$L$8:$L$705,0),6))</f>
        <v/>
      </c>
      <c r="G51" s="4" t="str">
        <f>IF(INDEX('Consolidado Resultados'!$A$8:$L$705,MATCH('Desagregacion total'!$M51,'Consolidado Resultados'!$L$8:$L$705,0),3)=0,"",INDEX('Consolidado Resultados'!$A$8:$L$705,MATCH('Desagregacion total'!$M51,'Consolidado Resultados'!$L$8:$L$705,0),7))</f>
        <v/>
      </c>
      <c r="H51" s="4" t="str">
        <f>IF(INDEX('Consolidado Resultados'!$A$8:$L$705,MATCH('Desagregacion total'!$M51,'Consolidado Resultados'!$L$8:$L$705,0),3)=0,"",INDEX('Consolidado Resultados'!$A$8:$L$705,MATCH('Desagregacion total'!$M51,'Consolidado Resultados'!$L$8:$L$705,0),8))</f>
        <v/>
      </c>
      <c r="I51" s="41" t="str">
        <f>IF(INDEX('Consolidado Resultados'!$A$8:$L$705,MATCH('Desagregacion total'!$M51,'Consolidado Resultados'!$L$8:$L$705,0),3)=0,"",INDEX('Consolidado Resultados'!$A$8:$L$705,MATCH('Desagregacion total'!$M51,'Consolidado Resultados'!$L$8:$L$705,0),9))</f>
        <v/>
      </c>
      <c r="J51" s="41" t="str">
        <f>IF(INDEX('Consolidado Resultados'!$A$8:$L$705,MATCH('Desagregacion total'!$M51,'Consolidado Resultados'!$L$8:$L$705,0),3)=0,"",INDEX('Consolidado Resultados'!$A$8:$L$705,MATCH('Desagregacion total'!$M51,'Consolidado Resultados'!$L$8:$L$705,0),10))</f>
        <v/>
      </c>
      <c r="K51" s="89" t="str">
        <f>+IFERROR(INDEX('Ofertas insignia'!$B$14:$Y$50,MATCH('Desagregacion total'!$B51,'Ofertas insignia'!$B$14:$B$50,0),MATCH('Desagregacion total'!$K$16,'Ofertas insignia'!$B$13:$Y$13,0)),"")</f>
        <v/>
      </c>
      <c r="L51" s="89" t="str">
        <f>+IFERROR(INDEX('Ofertas insignia'!$B$14:$Y$50,MATCH('Desagregacion total'!$B51,'Ofertas insignia'!$B$14:$B$50,0),MATCH('Desagregacion total'!$L$16,'Ofertas insignia'!$B$13:$Y$13,0)),"")</f>
        <v/>
      </c>
      <c r="M51" s="71" t="str">
        <f t="shared" si="0"/>
        <v>Desagregación total del bucle local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Resultados'!$A$8:$L$705,MATCH('Desagregacion total'!$M52,'Consolidado Resultados'!$L$8:$L$705,0),3)=0,"",INDEX('Consolidado Resultados'!$A$8:$L$705,MATCH('Desagregacion total'!$M52,'Consolidado Resultados'!$L$8:$L$705,0),3))</f>
        <v/>
      </c>
      <c r="D52" s="4" t="str">
        <f>IF(INDEX('Consolidado Resultados'!$A$8:$L$705,MATCH('Desagregacion total'!$M52,'Consolidado Resultados'!$L$8:$L$705,0),3)=0,"",INDEX('Consolidado Resultados'!$A$8:$L$705,MATCH('Desagregacion total'!$M52,'Consolidado Resultados'!$L$8:$L$705,0),4))</f>
        <v/>
      </c>
      <c r="E52" s="4" t="str">
        <f>IF(INDEX('Consolidado Resultados'!$A$8:$L$705,MATCH('Desagregacion total'!$M52,'Consolidado Resultados'!$L$8:$L$705,0),3)=0,"",INDEX('Consolidado Resultados'!$A$8:$L$705,MATCH('Desagregacion total'!$M52,'Consolidado Resultados'!$L$8:$L$705,0),5))</f>
        <v/>
      </c>
      <c r="F52" s="4" t="str">
        <f>IF(INDEX('Consolidado Resultados'!$A$8:$L$705,MATCH('Desagregacion total'!$M52,'Consolidado Resultados'!$L$8:$L$705,0),3)=0,"",INDEX('Consolidado Resultados'!$A$8:$L$705,MATCH('Desagregacion total'!$M52,'Consolidado Resultados'!$L$8:$L$705,0),6))</f>
        <v/>
      </c>
      <c r="G52" s="4" t="str">
        <f>IF(INDEX('Consolidado Resultados'!$A$8:$L$705,MATCH('Desagregacion total'!$M52,'Consolidado Resultados'!$L$8:$L$705,0),3)=0,"",INDEX('Consolidado Resultados'!$A$8:$L$705,MATCH('Desagregacion total'!$M52,'Consolidado Resultados'!$L$8:$L$705,0),7))</f>
        <v/>
      </c>
      <c r="H52" s="4" t="str">
        <f>IF(INDEX('Consolidado Resultados'!$A$8:$L$705,MATCH('Desagregacion total'!$M52,'Consolidado Resultados'!$L$8:$L$705,0),3)=0,"",INDEX('Consolidado Resultados'!$A$8:$L$705,MATCH('Desagregacion total'!$M52,'Consolidado Resultados'!$L$8:$L$705,0),8))</f>
        <v/>
      </c>
      <c r="I52" s="41" t="str">
        <f>IF(INDEX('Consolidado Resultados'!$A$8:$L$705,MATCH('Desagregacion total'!$M52,'Consolidado Resultados'!$L$8:$L$705,0),3)=0,"",INDEX('Consolidado Resultados'!$A$8:$L$705,MATCH('Desagregacion total'!$M52,'Consolidado Resultados'!$L$8:$L$705,0),9))</f>
        <v/>
      </c>
      <c r="J52" s="41" t="str">
        <f>IF(INDEX('Consolidado Resultados'!$A$8:$L$705,MATCH('Desagregacion total'!$M52,'Consolidado Resultados'!$L$8:$L$705,0),3)=0,"",INDEX('Consolidado Resultados'!$A$8:$L$705,MATCH('Desagregacion total'!$M52,'Consolidado Resultados'!$L$8:$L$705,0),10))</f>
        <v/>
      </c>
      <c r="K52" s="89" t="str">
        <f>+IFERROR(INDEX('Ofertas insignia'!$B$14:$Y$50,MATCH('Desagregacion total'!$B52,'Ofertas insignia'!$B$14:$B$50,0),MATCH('Desagregacion total'!$K$16,'Ofertas insignia'!$B$13:$Y$13,0)),"")</f>
        <v/>
      </c>
      <c r="L52" s="89" t="str">
        <f>+IFERROR(INDEX('Ofertas insignia'!$B$14:$Y$50,MATCH('Desagregacion total'!$B52,'Ofertas insignia'!$B$14:$B$50,0),MATCH('Desagregacion total'!$L$16,'Ofertas insignia'!$B$13:$Y$13,0)),"")</f>
        <v/>
      </c>
      <c r="M52" s="71" t="str">
        <f t="shared" si="0"/>
        <v>Desagregación total del bucle local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Resultados'!$A$8:$L$705,MATCH('Desagregacion total'!$M53,'Consolidado Resultados'!$L$8:$L$705,0),3)=0,"",INDEX('Consolidado Resultados'!$A$8:$L$705,MATCH('Desagregacion total'!$M53,'Consolidado Resultados'!$L$8:$L$705,0),3))</f>
        <v/>
      </c>
      <c r="D53" s="4" t="str">
        <f>IF(INDEX('Consolidado Resultados'!$A$8:$L$705,MATCH('Desagregacion total'!$M53,'Consolidado Resultados'!$L$8:$L$705,0),3)=0,"",INDEX('Consolidado Resultados'!$A$8:$L$705,MATCH('Desagregacion total'!$M53,'Consolidado Resultados'!$L$8:$L$705,0),4))</f>
        <v/>
      </c>
      <c r="E53" s="4" t="str">
        <f>IF(INDEX('Consolidado Resultados'!$A$8:$L$705,MATCH('Desagregacion total'!$M53,'Consolidado Resultados'!$L$8:$L$705,0),3)=0,"",INDEX('Consolidado Resultados'!$A$8:$L$705,MATCH('Desagregacion total'!$M53,'Consolidado Resultados'!$L$8:$L$705,0),5))</f>
        <v/>
      </c>
      <c r="F53" s="4" t="str">
        <f>IF(INDEX('Consolidado Resultados'!$A$8:$L$705,MATCH('Desagregacion total'!$M53,'Consolidado Resultados'!$L$8:$L$705,0),3)=0,"",INDEX('Consolidado Resultados'!$A$8:$L$705,MATCH('Desagregacion total'!$M53,'Consolidado Resultados'!$L$8:$L$705,0),6))</f>
        <v/>
      </c>
      <c r="G53" s="4" t="str">
        <f>IF(INDEX('Consolidado Resultados'!$A$8:$L$705,MATCH('Desagregacion total'!$M53,'Consolidado Resultados'!$L$8:$L$705,0),3)=0,"",INDEX('Consolidado Resultados'!$A$8:$L$705,MATCH('Desagregacion total'!$M53,'Consolidado Resultados'!$L$8:$L$705,0),7))</f>
        <v/>
      </c>
      <c r="H53" s="4" t="str">
        <f>IF(INDEX('Consolidado Resultados'!$A$8:$L$705,MATCH('Desagregacion total'!$M53,'Consolidado Resultados'!$L$8:$L$705,0),3)=0,"",INDEX('Consolidado Resultados'!$A$8:$L$705,MATCH('Desagregacion total'!$M53,'Consolidado Resultados'!$L$8:$L$705,0),8))</f>
        <v/>
      </c>
      <c r="I53" s="41" t="str">
        <f>IF(INDEX('Consolidado Resultados'!$A$8:$L$705,MATCH('Desagregacion total'!$M53,'Consolidado Resultados'!$L$8:$L$705,0),3)=0,"",INDEX('Consolidado Resultados'!$A$8:$L$705,MATCH('Desagregacion total'!$M53,'Consolidado Resultados'!$L$8:$L$705,0),9))</f>
        <v/>
      </c>
      <c r="J53" s="41" t="str">
        <f>IF(INDEX('Consolidado Resultados'!$A$8:$L$705,MATCH('Desagregacion total'!$M53,'Consolidado Resultados'!$L$8:$L$705,0),3)=0,"",INDEX('Consolidado Resultados'!$A$8:$L$705,MATCH('Desagregacion total'!$M53,'Consolidado Resultados'!$L$8:$L$705,0),10))</f>
        <v/>
      </c>
      <c r="K53" s="89" t="str">
        <f>+IFERROR(INDEX('Ofertas insignia'!$B$14:$Y$50,MATCH('Desagregacion total'!$B53,'Ofertas insignia'!$B$14:$B$50,0),MATCH('Desagregacion total'!$K$16,'Ofertas insignia'!$B$13:$Y$13,0)),"")</f>
        <v/>
      </c>
      <c r="L53" s="89" t="str">
        <f>+IFERROR(INDEX('Ofertas insignia'!$B$14:$Y$50,MATCH('Desagregacion total'!$B53,'Ofertas insignia'!$B$14:$B$50,0),MATCH('Desagregacion total'!$L$16,'Ofertas insignia'!$B$13:$Y$13,0)),"")</f>
        <v/>
      </c>
      <c r="M53" s="71" t="str">
        <f t="shared" si="0"/>
        <v>Desagregación total del bucle local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Resultados'!$A$8:$L$705,MATCH('Desagregacion total'!$M54,'Consolidado Resultados'!$L$8:$L$705,0),3)=0,"",INDEX('Consolidado Resultados'!$A$8:$L$705,MATCH('Desagregacion total'!$M54,'Consolidado Resultados'!$L$8:$L$705,0),3))</f>
        <v/>
      </c>
      <c r="D54" s="4" t="str">
        <f>IF(INDEX('Consolidado Resultados'!$A$8:$L$705,MATCH('Desagregacion total'!$M54,'Consolidado Resultados'!$L$8:$L$705,0),3)=0,"",INDEX('Consolidado Resultados'!$A$8:$L$705,MATCH('Desagregacion total'!$M54,'Consolidado Resultados'!$L$8:$L$705,0),4))</f>
        <v/>
      </c>
      <c r="E54" s="4" t="str">
        <f>IF(INDEX('Consolidado Resultados'!$A$8:$L$705,MATCH('Desagregacion total'!$M54,'Consolidado Resultados'!$L$8:$L$705,0),3)=0,"",INDEX('Consolidado Resultados'!$A$8:$L$705,MATCH('Desagregacion total'!$M54,'Consolidado Resultados'!$L$8:$L$705,0),5))</f>
        <v/>
      </c>
      <c r="F54" s="4" t="str">
        <f>IF(INDEX('Consolidado Resultados'!$A$8:$L$705,MATCH('Desagregacion total'!$M54,'Consolidado Resultados'!$L$8:$L$705,0),3)=0,"",INDEX('Consolidado Resultados'!$A$8:$L$705,MATCH('Desagregacion total'!$M54,'Consolidado Resultados'!$L$8:$L$705,0),6))</f>
        <v/>
      </c>
      <c r="G54" s="4" t="str">
        <f>IF(INDEX('Consolidado Resultados'!$A$8:$L$705,MATCH('Desagregacion total'!$M54,'Consolidado Resultados'!$L$8:$L$705,0),3)=0,"",INDEX('Consolidado Resultados'!$A$8:$L$705,MATCH('Desagregacion total'!$M54,'Consolidado Resultados'!$L$8:$L$705,0),7))</f>
        <v/>
      </c>
      <c r="H54" s="4" t="str">
        <f>IF(INDEX('Consolidado Resultados'!$A$8:$L$705,MATCH('Desagregacion total'!$M54,'Consolidado Resultados'!$L$8:$L$705,0),3)=0,"",INDEX('Consolidado Resultados'!$A$8:$L$705,MATCH('Desagregacion total'!$M54,'Consolidado Resultados'!$L$8:$L$705,0),8))</f>
        <v/>
      </c>
      <c r="I54" s="41" t="str">
        <f>IF(INDEX('Consolidado Resultados'!$A$8:$L$705,MATCH('Desagregacion total'!$M54,'Consolidado Resultados'!$L$8:$L$705,0),3)=0,"",INDEX('Consolidado Resultados'!$A$8:$L$705,MATCH('Desagregacion total'!$M54,'Consolidado Resultados'!$L$8:$L$705,0),9))</f>
        <v/>
      </c>
      <c r="J54" s="41" t="str">
        <f>IF(INDEX('Consolidado Resultados'!$A$8:$L$705,MATCH('Desagregacion total'!$M54,'Consolidado Resultados'!$L$8:$L$705,0),3)=0,"",INDEX('Consolidado Resultados'!$A$8:$L$705,MATCH('Desagregacion total'!$M54,'Consolidado Resultados'!$L$8:$L$705,0),10))</f>
        <v/>
      </c>
      <c r="K54" s="89" t="str">
        <f>+IFERROR(INDEX('Ofertas insignia'!$B$14:$Y$50,MATCH('Desagregacion total'!$B54,'Ofertas insignia'!$B$14:$B$50,0),MATCH('Desagregacion total'!$K$16,'Ofertas insignia'!$B$13:$Y$13,0)),"")</f>
        <v/>
      </c>
      <c r="L54" s="89" t="str">
        <f>+IFERROR(INDEX('Ofertas insignia'!$B$14:$Y$50,MATCH('Desagregacion total'!$B54,'Ofertas insignia'!$B$14:$B$50,0),MATCH('Desagregacion total'!$L$16,'Ofertas insignia'!$B$13:$Y$13,0)),"")</f>
        <v/>
      </c>
      <c r="M54" s="71" t="str">
        <f t="shared" si="0"/>
        <v>Desagregación total del bucle local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Resultados'!$A$8:$L$705,MATCH('Desagregacion total'!$M55,'Consolidado Resultados'!$L$8:$L$705,0),3)=0,"",INDEX('Consolidado Resultados'!$A$8:$L$705,MATCH('Desagregacion total'!$M55,'Consolidado Resultados'!$L$8:$L$705,0),3))</f>
        <v/>
      </c>
      <c r="D55" s="4" t="str">
        <f>IF(INDEX('Consolidado Resultados'!$A$8:$L$705,MATCH('Desagregacion total'!$M55,'Consolidado Resultados'!$L$8:$L$705,0),3)=0,"",INDEX('Consolidado Resultados'!$A$8:$L$705,MATCH('Desagregacion total'!$M55,'Consolidado Resultados'!$L$8:$L$705,0),4))</f>
        <v/>
      </c>
      <c r="E55" s="4" t="str">
        <f>IF(INDEX('Consolidado Resultados'!$A$8:$L$705,MATCH('Desagregacion total'!$M55,'Consolidado Resultados'!$L$8:$L$705,0),3)=0,"",INDEX('Consolidado Resultados'!$A$8:$L$705,MATCH('Desagregacion total'!$M55,'Consolidado Resultados'!$L$8:$L$705,0),5))</f>
        <v/>
      </c>
      <c r="F55" s="4" t="str">
        <f>IF(INDEX('Consolidado Resultados'!$A$8:$L$705,MATCH('Desagregacion total'!$M55,'Consolidado Resultados'!$L$8:$L$705,0),3)=0,"",INDEX('Consolidado Resultados'!$A$8:$L$705,MATCH('Desagregacion total'!$M55,'Consolidado Resultados'!$L$8:$L$705,0),6))</f>
        <v/>
      </c>
      <c r="G55" s="4" t="str">
        <f>IF(INDEX('Consolidado Resultados'!$A$8:$L$705,MATCH('Desagregacion total'!$M55,'Consolidado Resultados'!$L$8:$L$705,0),3)=0,"",INDEX('Consolidado Resultados'!$A$8:$L$705,MATCH('Desagregacion total'!$M55,'Consolidado Resultados'!$L$8:$L$705,0),7))</f>
        <v/>
      </c>
      <c r="H55" s="4" t="str">
        <f>IF(INDEX('Consolidado Resultados'!$A$8:$L$705,MATCH('Desagregacion total'!$M55,'Consolidado Resultados'!$L$8:$L$705,0),3)=0,"",INDEX('Consolidado Resultados'!$A$8:$L$705,MATCH('Desagregacion total'!$M55,'Consolidado Resultados'!$L$8:$L$705,0),8))</f>
        <v/>
      </c>
      <c r="I55" s="41" t="str">
        <f>IF(INDEX('Consolidado Resultados'!$A$8:$L$705,MATCH('Desagregacion total'!$M55,'Consolidado Resultados'!$L$8:$L$705,0),3)=0,"",INDEX('Consolidado Resultados'!$A$8:$L$705,MATCH('Desagregacion total'!$M55,'Consolidado Resultados'!$L$8:$L$705,0),9))</f>
        <v/>
      </c>
      <c r="J55" s="41" t="str">
        <f>IF(INDEX('Consolidado Resultados'!$A$8:$L$705,MATCH('Desagregacion total'!$M55,'Consolidado Resultados'!$L$8:$L$705,0),3)=0,"",INDEX('Consolidado Resultados'!$A$8:$L$705,MATCH('Desagregacion total'!$M55,'Consolidado Resultados'!$L$8:$L$705,0),10))</f>
        <v/>
      </c>
      <c r="K55" s="89" t="str">
        <f>+IFERROR(INDEX('Ofertas insignia'!$B$14:$Y$50,MATCH('Desagregacion total'!$B55,'Ofertas insignia'!$B$14:$B$50,0),MATCH('Desagregacion total'!$K$16,'Ofertas insignia'!$B$13:$Y$13,0)),"")</f>
        <v/>
      </c>
      <c r="L55" s="89" t="str">
        <f>+IFERROR(INDEX('Ofertas insignia'!$B$14:$Y$50,MATCH('Desagregacion total'!$B55,'Ofertas insignia'!$B$14:$B$50,0),MATCH('Desagregacion total'!$L$16,'Ofertas insignia'!$B$13:$Y$13,0)),"")</f>
        <v/>
      </c>
      <c r="M55" s="71" t="str">
        <f t="shared" si="0"/>
        <v>Desagregación total del bucle local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Resultados'!$A$8:$L$705,MATCH('Desagregacion total'!$M56,'Consolidado Resultados'!$L$8:$L$705,0),3)=0,"",INDEX('Consolidado Resultados'!$A$8:$L$705,MATCH('Desagregacion total'!$M56,'Consolidado Resultados'!$L$8:$L$705,0),3))</f>
        <v/>
      </c>
      <c r="D56" s="4" t="str">
        <f>IF(INDEX('Consolidado Resultados'!$A$8:$L$705,MATCH('Desagregacion total'!$M56,'Consolidado Resultados'!$L$8:$L$705,0),3)=0,"",INDEX('Consolidado Resultados'!$A$8:$L$705,MATCH('Desagregacion total'!$M56,'Consolidado Resultados'!$L$8:$L$705,0),4))</f>
        <v/>
      </c>
      <c r="E56" s="4" t="str">
        <f>IF(INDEX('Consolidado Resultados'!$A$8:$L$705,MATCH('Desagregacion total'!$M56,'Consolidado Resultados'!$L$8:$L$705,0),3)=0,"",INDEX('Consolidado Resultados'!$A$8:$L$705,MATCH('Desagregacion total'!$M56,'Consolidado Resultados'!$L$8:$L$705,0),5))</f>
        <v/>
      </c>
      <c r="F56" s="4" t="str">
        <f>IF(INDEX('Consolidado Resultados'!$A$8:$L$705,MATCH('Desagregacion total'!$M56,'Consolidado Resultados'!$L$8:$L$705,0),3)=0,"",INDEX('Consolidado Resultados'!$A$8:$L$705,MATCH('Desagregacion total'!$M56,'Consolidado Resultados'!$L$8:$L$705,0),6))</f>
        <v/>
      </c>
      <c r="G56" s="4" t="str">
        <f>IF(INDEX('Consolidado Resultados'!$A$8:$L$705,MATCH('Desagregacion total'!$M56,'Consolidado Resultados'!$L$8:$L$705,0),3)=0,"",INDEX('Consolidado Resultados'!$A$8:$L$705,MATCH('Desagregacion total'!$M56,'Consolidado Resultados'!$L$8:$L$705,0),7))</f>
        <v/>
      </c>
      <c r="H56" s="4" t="str">
        <f>IF(INDEX('Consolidado Resultados'!$A$8:$L$705,MATCH('Desagregacion total'!$M56,'Consolidado Resultados'!$L$8:$L$705,0),3)=0,"",INDEX('Consolidado Resultados'!$A$8:$L$705,MATCH('Desagregacion total'!$M56,'Consolidado Resultados'!$L$8:$L$705,0),8))</f>
        <v/>
      </c>
      <c r="I56" s="41" t="str">
        <f>IF(INDEX('Consolidado Resultados'!$A$8:$L$705,MATCH('Desagregacion total'!$M56,'Consolidado Resultados'!$L$8:$L$705,0),3)=0,"",INDEX('Consolidado Resultados'!$A$8:$L$705,MATCH('Desagregacion total'!$M56,'Consolidado Resultados'!$L$8:$L$705,0),9))</f>
        <v/>
      </c>
      <c r="J56" s="41" t="str">
        <f>IF(INDEX('Consolidado Resultados'!$A$8:$L$705,MATCH('Desagregacion total'!$M56,'Consolidado Resultados'!$L$8:$L$705,0),3)=0,"",INDEX('Consolidado Resultados'!$A$8:$L$705,MATCH('Desagregacion total'!$M56,'Consolidado Resultados'!$L$8:$L$705,0),10))</f>
        <v/>
      </c>
      <c r="K56" s="89" t="str">
        <f>+IFERROR(INDEX('Ofertas insignia'!$B$14:$Y$50,MATCH('Desagregacion total'!$B56,'Ofertas insignia'!$B$14:$B$50,0),MATCH('Desagregacion total'!$K$16,'Ofertas insignia'!$B$13:$Y$13,0)),"")</f>
        <v/>
      </c>
      <c r="L56" s="89" t="str">
        <f>+IFERROR(INDEX('Ofertas insignia'!$B$14:$Y$50,MATCH('Desagregacion total'!$B56,'Ofertas insignia'!$B$14:$B$50,0),MATCH('Desagregacion total'!$L$16,'Ofertas insignia'!$B$13:$Y$13,0)),"")</f>
        <v/>
      </c>
      <c r="M56" s="71" t="str">
        <f t="shared" si="0"/>
        <v>Desagregación total del bucle local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Resultados'!$A$8:$L$705,MATCH('Desagregacion total'!$M57,'Consolidado Resultados'!$L$8:$L$705,0),3)=0,"",INDEX('Consolidado Resultados'!$A$8:$L$705,MATCH('Desagregacion total'!$M57,'Consolidado Resultados'!$L$8:$L$705,0),3))</f>
        <v/>
      </c>
      <c r="D57" s="4" t="str">
        <f>IF(INDEX('Consolidado Resultados'!$A$8:$L$705,MATCH('Desagregacion total'!$M57,'Consolidado Resultados'!$L$8:$L$705,0),3)=0,"",INDEX('Consolidado Resultados'!$A$8:$L$705,MATCH('Desagregacion total'!$M57,'Consolidado Resultados'!$L$8:$L$705,0),4))</f>
        <v/>
      </c>
      <c r="E57" s="4" t="str">
        <f>IF(INDEX('Consolidado Resultados'!$A$8:$L$705,MATCH('Desagregacion total'!$M57,'Consolidado Resultados'!$L$8:$L$705,0),3)=0,"",INDEX('Consolidado Resultados'!$A$8:$L$705,MATCH('Desagregacion total'!$M57,'Consolidado Resultados'!$L$8:$L$705,0),5))</f>
        <v/>
      </c>
      <c r="F57" s="4" t="str">
        <f>IF(INDEX('Consolidado Resultados'!$A$8:$L$705,MATCH('Desagregacion total'!$M57,'Consolidado Resultados'!$L$8:$L$705,0),3)=0,"",INDEX('Consolidado Resultados'!$A$8:$L$705,MATCH('Desagregacion total'!$M57,'Consolidado Resultados'!$L$8:$L$705,0),6))</f>
        <v/>
      </c>
      <c r="G57" s="4" t="str">
        <f>IF(INDEX('Consolidado Resultados'!$A$8:$L$705,MATCH('Desagregacion total'!$M57,'Consolidado Resultados'!$L$8:$L$705,0),3)=0,"",INDEX('Consolidado Resultados'!$A$8:$L$705,MATCH('Desagregacion total'!$M57,'Consolidado Resultados'!$L$8:$L$705,0),7))</f>
        <v/>
      </c>
      <c r="H57" s="4" t="str">
        <f>IF(INDEX('Consolidado Resultados'!$A$8:$L$705,MATCH('Desagregacion total'!$M57,'Consolidado Resultados'!$L$8:$L$705,0),3)=0,"",INDEX('Consolidado Resultados'!$A$8:$L$705,MATCH('Desagregacion total'!$M57,'Consolidado Resultados'!$L$8:$L$705,0),8))</f>
        <v/>
      </c>
      <c r="I57" s="41" t="str">
        <f>IF(INDEX('Consolidado Resultados'!$A$8:$L$705,MATCH('Desagregacion total'!$M57,'Consolidado Resultados'!$L$8:$L$705,0),3)=0,"",INDEX('Consolidado Resultados'!$A$8:$L$705,MATCH('Desagregacion total'!$M57,'Consolidado Resultados'!$L$8:$L$705,0),9))</f>
        <v/>
      </c>
      <c r="J57" s="41" t="str">
        <f>IF(INDEX('Consolidado Resultados'!$A$8:$L$705,MATCH('Desagregacion total'!$M57,'Consolidado Resultados'!$L$8:$L$705,0),3)=0,"",INDEX('Consolidado Resultados'!$A$8:$L$705,MATCH('Desagregacion total'!$M57,'Consolidado Resultados'!$L$8:$L$705,0),10))</f>
        <v/>
      </c>
      <c r="K57" s="89" t="str">
        <f>+IFERROR(INDEX('Ofertas insignia'!$B$14:$Y$50,MATCH('Desagregacion total'!$B57,'Ofertas insignia'!$B$14:$B$50,0),MATCH('Desagregacion total'!$K$16,'Ofertas insignia'!$B$13:$Y$13,0)),"")</f>
        <v/>
      </c>
      <c r="L57" s="89" t="str">
        <f>+IFERROR(INDEX('Ofertas insignia'!$B$14:$Y$50,MATCH('Desagregacion total'!$B57,'Ofertas insignia'!$B$14:$B$50,0),MATCH('Desagregacion total'!$L$16,'Ofertas insignia'!$B$13:$Y$13,0)),"")</f>
        <v/>
      </c>
      <c r="M57" s="71" t="str">
        <f t="shared" si="0"/>
        <v>Desagregación total del bucle local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Resultados'!$A$8:$L$705,MATCH('Desagregacion total'!$M58,'Consolidado Resultados'!$L$8:$L$705,0),3)=0,"",INDEX('Consolidado Resultados'!$A$8:$L$705,MATCH('Desagregacion total'!$M58,'Consolidado Resultados'!$L$8:$L$705,0),3))</f>
        <v/>
      </c>
      <c r="D58" s="4" t="str">
        <f>IF(INDEX('Consolidado Resultados'!$A$8:$L$705,MATCH('Desagregacion total'!$M58,'Consolidado Resultados'!$L$8:$L$705,0),3)=0,"",INDEX('Consolidado Resultados'!$A$8:$L$705,MATCH('Desagregacion total'!$M58,'Consolidado Resultados'!$L$8:$L$705,0),4))</f>
        <v/>
      </c>
      <c r="E58" s="4" t="str">
        <f>IF(INDEX('Consolidado Resultados'!$A$8:$L$705,MATCH('Desagregacion total'!$M58,'Consolidado Resultados'!$L$8:$L$705,0),3)=0,"",INDEX('Consolidado Resultados'!$A$8:$L$705,MATCH('Desagregacion total'!$M58,'Consolidado Resultados'!$L$8:$L$705,0),5))</f>
        <v/>
      </c>
      <c r="F58" s="4" t="str">
        <f>IF(INDEX('Consolidado Resultados'!$A$8:$L$705,MATCH('Desagregacion total'!$M58,'Consolidado Resultados'!$L$8:$L$705,0),3)=0,"",INDEX('Consolidado Resultados'!$A$8:$L$705,MATCH('Desagregacion total'!$M58,'Consolidado Resultados'!$L$8:$L$705,0),6))</f>
        <v/>
      </c>
      <c r="G58" s="4" t="str">
        <f>IF(INDEX('Consolidado Resultados'!$A$8:$L$705,MATCH('Desagregacion total'!$M58,'Consolidado Resultados'!$L$8:$L$705,0),3)=0,"",INDEX('Consolidado Resultados'!$A$8:$L$705,MATCH('Desagregacion total'!$M58,'Consolidado Resultados'!$L$8:$L$705,0),7))</f>
        <v/>
      </c>
      <c r="H58" s="4" t="str">
        <f>IF(INDEX('Consolidado Resultados'!$A$8:$L$705,MATCH('Desagregacion total'!$M58,'Consolidado Resultados'!$L$8:$L$705,0),3)=0,"",INDEX('Consolidado Resultados'!$A$8:$L$705,MATCH('Desagregacion total'!$M58,'Consolidado Resultados'!$L$8:$L$705,0),8))</f>
        <v/>
      </c>
      <c r="I58" s="41" t="str">
        <f>IF(INDEX('Consolidado Resultados'!$A$8:$L$705,MATCH('Desagregacion total'!$M58,'Consolidado Resultados'!$L$8:$L$705,0),3)=0,"",INDEX('Consolidado Resultados'!$A$8:$L$705,MATCH('Desagregacion total'!$M58,'Consolidado Resultados'!$L$8:$L$705,0),9))</f>
        <v/>
      </c>
      <c r="J58" s="41" t="str">
        <f>IF(INDEX('Consolidado Resultados'!$A$8:$L$705,MATCH('Desagregacion total'!$M58,'Consolidado Resultados'!$L$8:$L$705,0),3)=0,"",INDEX('Consolidado Resultados'!$A$8:$L$705,MATCH('Desagregacion total'!$M58,'Consolidado Resultados'!$L$8:$L$705,0),10))</f>
        <v/>
      </c>
      <c r="K58" s="89" t="str">
        <f>+IFERROR(INDEX('Ofertas insignia'!$B$14:$Y$50,MATCH('Desagregacion total'!$B58,'Ofertas insignia'!$B$14:$B$50,0),MATCH('Desagregacion total'!$K$16,'Ofertas insignia'!$B$13:$Y$13,0)),"")</f>
        <v/>
      </c>
      <c r="L58" s="89" t="str">
        <f>+IFERROR(INDEX('Ofertas insignia'!$B$14:$Y$50,MATCH('Desagregacion total'!$B58,'Ofertas insignia'!$B$14:$B$50,0),MATCH('Desagregacion total'!$L$16,'Ofertas insignia'!$B$13:$Y$13,0)),"")</f>
        <v/>
      </c>
      <c r="M58" s="71" t="str">
        <f t="shared" si="0"/>
        <v>Desagregación total del bucle local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Resultados'!$A$8:$L$705,MATCH('Desagregacion total'!$M59,'Consolidado Resultados'!$L$8:$L$705,0),3)=0,"",INDEX('Consolidado Resultados'!$A$8:$L$705,MATCH('Desagregacion total'!$M59,'Consolidado Resultados'!$L$8:$L$705,0),3))</f>
        <v/>
      </c>
      <c r="D59" s="4" t="str">
        <f>IF(INDEX('Consolidado Resultados'!$A$8:$L$705,MATCH('Desagregacion total'!$M59,'Consolidado Resultados'!$L$8:$L$705,0),3)=0,"",INDEX('Consolidado Resultados'!$A$8:$L$705,MATCH('Desagregacion total'!$M59,'Consolidado Resultados'!$L$8:$L$705,0),4))</f>
        <v/>
      </c>
      <c r="E59" s="4" t="str">
        <f>IF(INDEX('Consolidado Resultados'!$A$8:$L$705,MATCH('Desagregacion total'!$M59,'Consolidado Resultados'!$L$8:$L$705,0),3)=0,"",INDEX('Consolidado Resultados'!$A$8:$L$705,MATCH('Desagregacion total'!$M59,'Consolidado Resultados'!$L$8:$L$705,0),5))</f>
        <v/>
      </c>
      <c r="F59" s="4" t="str">
        <f>IF(INDEX('Consolidado Resultados'!$A$8:$L$705,MATCH('Desagregacion total'!$M59,'Consolidado Resultados'!$L$8:$L$705,0),3)=0,"",INDEX('Consolidado Resultados'!$A$8:$L$705,MATCH('Desagregacion total'!$M59,'Consolidado Resultados'!$L$8:$L$705,0),6))</f>
        <v/>
      </c>
      <c r="G59" s="4" t="str">
        <f>IF(INDEX('Consolidado Resultados'!$A$8:$L$705,MATCH('Desagregacion total'!$M59,'Consolidado Resultados'!$L$8:$L$705,0),3)=0,"",INDEX('Consolidado Resultados'!$A$8:$L$705,MATCH('Desagregacion total'!$M59,'Consolidado Resultados'!$L$8:$L$705,0),7))</f>
        <v/>
      </c>
      <c r="H59" s="4" t="str">
        <f>IF(INDEX('Consolidado Resultados'!$A$8:$L$705,MATCH('Desagregacion total'!$M59,'Consolidado Resultados'!$L$8:$L$705,0),3)=0,"",INDEX('Consolidado Resultados'!$A$8:$L$705,MATCH('Desagregacion total'!$M59,'Consolidado Resultados'!$L$8:$L$705,0),8))</f>
        <v/>
      </c>
      <c r="I59" s="41" t="str">
        <f>IF(INDEX('Consolidado Resultados'!$A$8:$L$705,MATCH('Desagregacion total'!$M59,'Consolidado Resultados'!$L$8:$L$705,0),3)=0,"",INDEX('Consolidado Resultados'!$A$8:$L$705,MATCH('Desagregacion total'!$M59,'Consolidado Resultados'!$L$8:$L$705,0),9))</f>
        <v/>
      </c>
      <c r="J59" s="41" t="str">
        <f>IF(INDEX('Consolidado Resultados'!$A$8:$L$705,MATCH('Desagregacion total'!$M59,'Consolidado Resultados'!$L$8:$L$705,0),3)=0,"",INDEX('Consolidado Resultados'!$A$8:$L$705,MATCH('Desagregacion total'!$M59,'Consolidado Resultados'!$L$8:$L$705,0),10))</f>
        <v/>
      </c>
      <c r="K59" s="89" t="str">
        <f>+IFERROR(INDEX('Ofertas insignia'!$B$14:$Y$50,MATCH('Desagregacion total'!$B59,'Ofertas insignia'!$B$14:$B$50,0),MATCH('Desagregacion total'!$K$16,'Ofertas insignia'!$B$13:$Y$13,0)),"")</f>
        <v/>
      </c>
      <c r="L59" s="89" t="str">
        <f>+IFERROR(INDEX('Ofertas insignia'!$B$14:$Y$50,MATCH('Desagregacion total'!$B59,'Ofertas insignia'!$B$14:$B$50,0),MATCH('Desagregacion total'!$L$16,'Ofertas insignia'!$B$13:$Y$13,0)),"")</f>
        <v/>
      </c>
      <c r="M59" s="71" t="str">
        <f t="shared" si="0"/>
        <v>Desagregación total del bucle local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Resultados'!$A$8:$L$705,MATCH('Desagregacion total'!$M60,'Consolidado Resultados'!$L$8:$L$705,0),3)=0,"",INDEX('Consolidado Resultados'!$A$8:$L$705,MATCH('Desagregacion total'!$M60,'Consolidado Resultados'!$L$8:$L$705,0),3))</f>
        <v/>
      </c>
      <c r="D60" s="4" t="str">
        <f>IF(INDEX('Consolidado Resultados'!$A$8:$L$705,MATCH('Desagregacion total'!$M60,'Consolidado Resultados'!$L$8:$L$705,0),3)=0,"",INDEX('Consolidado Resultados'!$A$8:$L$705,MATCH('Desagregacion total'!$M60,'Consolidado Resultados'!$L$8:$L$705,0),4))</f>
        <v/>
      </c>
      <c r="E60" s="4" t="str">
        <f>IF(INDEX('Consolidado Resultados'!$A$8:$L$705,MATCH('Desagregacion total'!$M60,'Consolidado Resultados'!$L$8:$L$705,0),3)=0,"",INDEX('Consolidado Resultados'!$A$8:$L$705,MATCH('Desagregacion total'!$M60,'Consolidado Resultados'!$L$8:$L$705,0),5))</f>
        <v/>
      </c>
      <c r="F60" s="4" t="str">
        <f>IF(INDEX('Consolidado Resultados'!$A$8:$L$705,MATCH('Desagregacion total'!$M60,'Consolidado Resultados'!$L$8:$L$705,0),3)=0,"",INDEX('Consolidado Resultados'!$A$8:$L$705,MATCH('Desagregacion total'!$M60,'Consolidado Resultados'!$L$8:$L$705,0),6))</f>
        <v/>
      </c>
      <c r="G60" s="4" t="str">
        <f>IF(INDEX('Consolidado Resultados'!$A$8:$L$705,MATCH('Desagregacion total'!$M60,'Consolidado Resultados'!$L$8:$L$705,0),3)=0,"",INDEX('Consolidado Resultados'!$A$8:$L$705,MATCH('Desagregacion total'!$M60,'Consolidado Resultados'!$L$8:$L$705,0),7))</f>
        <v/>
      </c>
      <c r="H60" s="4" t="str">
        <f>IF(INDEX('Consolidado Resultados'!$A$8:$L$705,MATCH('Desagregacion total'!$M60,'Consolidado Resultados'!$L$8:$L$705,0),3)=0,"",INDEX('Consolidado Resultados'!$A$8:$L$705,MATCH('Desagregacion total'!$M60,'Consolidado Resultados'!$L$8:$L$705,0),8))</f>
        <v/>
      </c>
      <c r="I60" s="41" t="str">
        <f>IF(INDEX('Consolidado Resultados'!$A$8:$L$705,MATCH('Desagregacion total'!$M60,'Consolidado Resultados'!$L$8:$L$705,0),3)=0,"",INDEX('Consolidado Resultados'!$A$8:$L$705,MATCH('Desagregacion total'!$M60,'Consolidado Resultados'!$L$8:$L$705,0),9))</f>
        <v/>
      </c>
      <c r="J60" s="41" t="str">
        <f>IF(INDEX('Consolidado Resultados'!$A$8:$L$705,MATCH('Desagregacion total'!$M60,'Consolidado Resultados'!$L$8:$L$705,0),3)=0,"",INDEX('Consolidado Resultados'!$A$8:$L$705,MATCH('Desagregacion total'!$M60,'Consolidado Resultados'!$L$8:$L$705,0),10))</f>
        <v/>
      </c>
      <c r="K60" s="89" t="str">
        <f>+IFERROR(INDEX('Ofertas insignia'!$B$14:$Y$50,MATCH('Desagregacion total'!$B60,'Ofertas insignia'!$B$14:$B$50,0),MATCH('Desagregacion total'!$K$16,'Ofertas insignia'!$B$13:$Y$13,0)),"")</f>
        <v/>
      </c>
      <c r="L60" s="89" t="str">
        <f>+IFERROR(INDEX('Ofertas insignia'!$B$14:$Y$50,MATCH('Desagregacion total'!$B60,'Ofertas insignia'!$B$14:$B$50,0),MATCH('Desagregacion total'!$L$16,'Ofertas insignia'!$B$13:$Y$13,0)),"")</f>
        <v/>
      </c>
      <c r="M60" s="71" t="str">
        <f t="shared" si="0"/>
        <v>Desagregación total del bucle local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Resultados'!$A$8:$L$705,MATCH('Desagregacion total'!$M61,'Consolidado Resultados'!$L$8:$L$705,0),3)=0,"",INDEX('Consolidado Resultados'!$A$8:$L$705,MATCH('Desagregacion total'!$M61,'Consolidado Resultados'!$L$8:$L$705,0),3))</f>
        <v/>
      </c>
      <c r="D61" s="4" t="str">
        <f>IF(INDEX('Consolidado Resultados'!$A$8:$L$705,MATCH('Desagregacion total'!$M61,'Consolidado Resultados'!$L$8:$L$705,0),3)=0,"",INDEX('Consolidado Resultados'!$A$8:$L$705,MATCH('Desagregacion total'!$M61,'Consolidado Resultados'!$L$8:$L$705,0),4))</f>
        <v/>
      </c>
      <c r="E61" s="4" t="str">
        <f>IF(INDEX('Consolidado Resultados'!$A$8:$L$705,MATCH('Desagregacion total'!$M61,'Consolidado Resultados'!$L$8:$L$705,0),3)=0,"",INDEX('Consolidado Resultados'!$A$8:$L$705,MATCH('Desagregacion total'!$M61,'Consolidado Resultados'!$L$8:$L$705,0),5))</f>
        <v/>
      </c>
      <c r="F61" s="4" t="str">
        <f>IF(INDEX('Consolidado Resultados'!$A$8:$L$705,MATCH('Desagregacion total'!$M61,'Consolidado Resultados'!$L$8:$L$705,0),3)=0,"",INDEX('Consolidado Resultados'!$A$8:$L$705,MATCH('Desagregacion total'!$M61,'Consolidado Resultados'!$L$8:$L$705,0),6))</f>
        <v/>
      </c>
      <c r="G61" s="4" t="str">
        <f>IF(INDEX('Consolidado Resultados'!$A$8:$L$705,MATCH('Desagregacion total'!$M61,'Consolidado Resultados'!$L$8:$L$705,0),3)=0,"",INDEX('Consolidado Resultados'!$A$8:$L$705,MATCH('Desagregacion total'!$M61,'Consolidado Resultados'!$L$8:$L$705,0),7))</f>
        <v/>
      </c>
      <c r="H61" s="4" t="str">
        <f>IF(INDEX('Consolidado Resultados'!$A$8:$L$705,MATCH('Desagregacion total'!$M61,'Consolidado Resultados'!$L$8:$L$705,0),3)=0,"",INDEX('Consolidado Resultados'!$A$8:$L$705,MATCH('Desagregacion total'!$M61,'Consolidado Resultados'!$L$8:$L$705,0),8))</f>
        <v/>
      </c>
      <c r="I61" s="41" t="str">
        <f>IF(INDEX('Consolidado Resultados'!$A$8:$L$705,MATCH('Desagregacion total'!$M61,'Consolidado Resultados'!$L$8:$L$705,0),3)=0,"",INDEX('Consolidado Resultados'!$A$8:$L$705,MATCH('Desagregacion total'!$M61,'Consolidado Resultados'!$L$8:$L$705,0),9))</f>
        <v/>
      </c>
      <c r="J61" s="41" t="str">
        <f>IF(INDEX('Consolidado Resultados'!$A$8:$L$705,MATCH('Desagregacion total'!$M61,'Consolidado Resultados'!$L$8:$L$705,0),3)=0,"",INDEX('Consolidado Resultados'!$A$8:$L$705,MATCH('Desagregacion total'!$M61,'Consolidado Resultados'!$L$8:$L$705,0),10))</f>
        <v/>
      </c>
      <c r="K61" s="89" t="str">
        <f>+IFERROR(INDEX('Ofertas insignia'!$B$14:$Y$50,MATCH('Desagregacion total'!$B61,'Ofertas insignia'!$B$14:$B$50,0),MATCH('Desagregacion total'!$K$16,'Ofertas insignia'!$B$13:$Y$13,0)),"")</f>
        <v/>
      </c>
      <c r="L61" s="89" t="str">
        <f>+IFERROR(INDEX('Ofertas insignia'!$B$14:$Y$50,MATCH('Desagregacion total'!$B61,'Ofertas insignia'!$B$14:$B$50,0),MATCH('Desagregacion total'!$L$16,'Ofertas insignia'!$B$13:$Y$13,0)),"")</f>
        <v/>
      </c>
      <c r="M61" s="71" t="str">
        <f t="shared" si="0"/>
        <v>Desagregación total del bucle local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Resultados'!$A$8:$L$705,MATCH('Desagregacion total'!$M62,'Consolidado Resultados'!$L$8:$L$705,0),3)=0,"",INDEX('Consolidado Resultados'!$A$8:$L$705,MATCH('Desagregacion total'!$M62,'Consolidado Resultados'!$L$8:$L$705,0),3))</f>
        <v/>
      </c>
      <c r="D62" s="4" t="str">
        <f>IF(INDEX('Consolidado Resultados'!$A$8:$L$705,MATCH('Desagregacion total'!$M62,'Consolidado Resultados'!$L$8:$L$705,0),3)=0,"",INDEX('Consolidado Resultados'!$A$8:$L$705,MATCH('Desagregacion total'!$M62,'Consolidado Resultados'!$L$8:$L$705,0),4))</f>
        <v/>
      </c>
      <c r="E62" s="4" t="str">
        <f>IF(INDEX('Consolidado Resultados'!$A$8:$L$705,MATCH('Desagregacion total'!$M62,'Consolidado Resultados'!$L$8:$L$705,0),3)=0,"",INDEX('Consolidado Resultados'!$A$8:$L$705,MATCH('Desagregacion total'!$M62,'Consolidado Resultados'!$L$8:$L$705,0),5))</f>
        <v/>
      </c>
      <c r="F62" s="4" t="str">
        <f>IF(INDEX('Consolidado Resultados'!$A$8:$L$705,MATCH('Desagregacion total'!$M62,'Consolidado Resultados'!$L$8:$L$705,0),3)=0,"",INDEX('Consolidado Resultados'!$A$8:$L$705,MATCH('Desagregacion total'!$M62,'Consolidado Resultados'!$L$8:$L$705,0),6))</f>
        <v/>
      </c>
      <c r="G62" s="4" t="str">
        <f>IF(INDEX('Consolidado Resultados'!$A$8:$L$705,MATCH('Desagregacion total'!$M62,'Consolidado Resultados'!$L$8:$L$705,0),3)=0,"",INDEX('Consolidado Resultados'!$A$8:$L$705,MATCH('Desagregacion total'!$M62,'Consolidado Resultados'!$L$8:$L$705,0),7))</f>
        <v/>
      </c>
      <c r="H62" s="4" t="str">
        <f>IF(INDEX('Consolidado Resultados'!$A$8:$L$705,MATCH('Desagregacion total'!$M62,'Consolidado Resultados'!$L$8:$L$705,0),3)=0,"",INDEX('Consolidado Resultados'!$A$8:$L$705,MATCH('Desagregacion total'!$M62,'Consolidado Resultados'!$L$8:$L$705,0),8))</f>
        <v/>
      </c>
      <c r="I62" s="41" t="str">
        <f>IF(INDEX('Consolidado Resultados'!$A$8:$L$705,MATCH('Desagregacion total'!$M62,'Consolidado Resultados'!$L$8:$L$705,0),3)=0,"",INDEX('Consolidado Resultados'!$A$8:$L$705,MATCH('Desagregacion total'!$M62,'Consolidado Resultados'!$L$8:$L$705,0),9))</f>
        <v/>
      </c>
      <c r="J62" s="41" t="str">
        <f>IF(INDEX('Consolidado Resultados'!$A$8:$L$705,MATCH('Desagregacion total'!$M62,'Consolidado Resultados'!$L$8:$L$705,0),3)=0,"",INDEX('Consolidado Resultados'!$A$8:$L$705,MATCH('Desagregacion total'!$M62,'Consolidado Resultados'!$L$8:$L$705,0),10))</f>
        <v/>
      </c>
      <c r="K62" s="89" t="str">
        <f>+IFERROR(INDEX('Ofertas insignia'!$B$14:$Y$50,MATCH('Desagregacion total'!$B62,'Ofertas insignia'!$B$14:$B$50,0),MATCH('Desagregacion total'!$K$16,'Ofertas insignia'!$B$13:$Y$13,0)),"")</f>
        <v/>
      </c>
      <c r="L62" s="89" t="str">
        <f>+IFERROR(INDEX('Ofertas insignia'!$B$14:$Y$50,MATCH('Desagregacion total'!$B62,'Ofertas insignia'!$B$14:$B$50,0),MATCH('Desagregacion total'!$L$16,'Ofertas insignia'!$B$13:$Y$13,0)),"")</f>
        <v/>
      </c>
      <c r="M62" s="71" t="str">
        <f t="shared" si="0"/>
        <v>Desagregación total del bucle local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Resultados'!$A$8:$L$705,MATCH('Desagregacion total'!$M63,'Consolidado Resultados'!$L$8:$L$705,0),3)=0,"",INDEX('Consolidado Resultados'!$A$8:$L$705,MATCH('Desagregacion total'!$M63,'Consolidado Resultados'!$L$8:$L$705,0),3))</f>
        <v/>
      </c>
      <c r="D63" s="4" t="str">
        <f>IF(INDEX('Consolidado Resultados'!$A$8:$L$705,MATCH('Desagregacion total'!$M63,'Consolidado Resultados'!$L$8:$L$705,0),3)=0,"",INDEX('Consolidado Resultados'!$A$8:$L$705,MATCH('Desagregacion total'!$M63,'Consolidado Resultados'!$L$8:$L$705,0),4))</f>
        <v/>
      </c>
      <c r="E63" s="4" t="str">
        <f>IF(INDEX('Consolidado Resultados'!$A$8:$L$705,MATCH('Desagregacion total'!$M63,'Consolidado Resultados'!$L$8:$L$705,0),3)=0,"",INDEX('Consolidado Resultados'!$A$8:$L$705,MATCH('Desagregacion total'!$M63,'Consolidado Resultados'!$L$8:$L$705,0),5))</f>
        <v/>
      </c>
      <c r="F63" s="4" t="str">
        <f>IF(INDEX('Consolidado Resultados'!$A$8:$L$705,MATCH('Desagregacion total'!$M63,'Consolidado Resultados'!$L$8:$L$705,0),3)=0,"",INDEX('Consolidado Resultados'!$A$8:$L$705,MATCH('Desagregacion total'!$M63,'Consolidado Resultados'!$L$8:$L$705,0),6))</f>
        <v/>
      </c>
      <c r="G63" s="4" t="str">
        <f>IF(INDEX('Consolidado Resultados'!$A$8:$L$705,MATCH('Desagregacion total'!$M63,'Consolidado Resultados'!$L$8:$L$705,0),3)=0,"",INDEX('Consolidado Resultados'!$A$8:$L$705,MATCH('Desagregacion total'!$M63,'Consolidado Resultados'!$L$8:$L$705,0),7))</f>
        <v/>
      </c>
      <c r="H63" s="4" t="str">
        <f>IF(INDEX('Consolidado Resultados'!$A$8:$L$705,MATCH('Desagregacion total'!$M63,'Consolidado Resultados'!$L$8:$L$705,0),3)=0,"",INDEX('Consolidado Resultados'!$A$8:$L$705,MATCH('Desagregacion total'!$M63,'Consolidado Resultados'!$L$8:$L$705,0),8))</f>
        <v/>
      </c>
      <c r="I63" s="41" t="str">
        <f>IF(INDEX('Consolidado Resultados'!$A$8:$L$705,MATCH('Desagregacion total'!$M63,'Consolidado Resultados'!$L$8:$L$705,0),3)=0,"",INDEX('Consolidado Resultados'!$A$8:$L$705,MATCH('Desagregacion total'!$M63,'Consolidado Resultados'!$L$8:$L$705,0),9))</f>
        <v/>
      </c>
      <c r="J63" s="41" t="str">
        <f>IF(INDEX('Consolidado Resultados'!$A$8:$L$705,MATCH('Desagregacion total'!$M63,'Consolidado Resultados'!$L$8:$L$705,0),3)=0,"",INDEX('Consolidado Resultados'!$A$8:$L$705,MATCH('Desagregacion total'!$M63,'Consolidado Resultados'!$L$8:$L$705,0),10))</f>
        <v/>
      </c>
      <c r="K63" s="89" t="str">
        <f>+IFERROR(INDEX('Ofertas insignia'!$B$14:$Y$50,MATCH('Desagregacion total'!$B63,'Ofertas insignia'!$B$14:$B$50,0),MATCH('Desagregacion total'!$K$16,'Ofertas insignia'!$B$13:$Y$13,0)),"")</f>
        <v/>
      </c>
      <c r="L63" s="89" t="str">
        <f>+IFERROR(INDEX('Ofertas insignia'!$B$14:$Y$50,MATCH('Desagregacion total'!$B63,'Ofertas insignia'!$B$14:$B$50,0),MATCH('Desagregacion total'!$L$16,'Ofertas insignia'!$B$13:$Y$13,0)),"")</f>
        <v/>
      </c>
      <c r="M63" s="71" t="str">
        <f t="shared" si="0"/>
        <v>Desagregación total del bucle local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Resultados'!$A$8:$L$705,MATCH('Desagregacion total'!$M64,'Consolidado Resultados'!$L$8:$L$705,0),3)=0,"",INDEX('Consolidado Resultados'!$A$8:$L$705,MATCH('Desagregacion total'!$M64,'Consolidado Resultados'!$L$8:$L$705,0),3))</f>
        <v/>
      </c>
      <c r="D64" s="4" t="str">
        <f>IF(INDEX('Consolidado Resultados'!$A$8:$L$705,MATCH('Desagregacion total'!$M64,'Consolidado Resultados'!$L$8:$L$705,0),3)=0,"",INDEX('Consolidado Resultados'!$A$8:$L$705,MATCH('Desagregacion total'!$M64,'Consolidado Resultados'!$L$8:$L$705,0),4))</f>
        <v/>
      </c>
      <c r="E64" s="4" t="str">
        <f>IF(INDEX('Consolidado Resultados'!$A$8:$L$705,MATCH('Desagregacion total'!$M64,'Consolidado Resultados'!$L$8:$L$705,0),3)=0,"",INDEX('Consolidado Resultados'!$A$8:$L$705,MATCH('Desagregacion total'!$M64,'Consolidado Resultados'!$L$8:$L$705,0),5))</f>
        <v/>
      </c>
      <c r="F64" s="4" t="str">
        <f>IF(INDEX('Consolidado Resultados'!$A$8:$L$705,MATCH('Desagregacion total'!$M64,'Consolidado Resultados'!$L$8:$L$705,0),3)=0,"",INDEX('Consolidado Resultados'!$A$8:$L$705,MATCH('Desagregacion total'!$M64,'Consolidado Resultados'!$L$8:$L$705,0),6))</f>
        <v/>
      </c>
      <c r="G64" s="4" t="str">
        <f>IF(INDEX('Consolidado Resultados'!$A$8:$L$705,MATCH('Desagregacion total'!$M64,'Consolidado Resultados'!$L$8:$L$705,0),3)=0,"",INDEX('Consolidado Resultados'!$A$8:$L$705,MATCH('Desagregacion total'!$M64,'Consolidado Resultados'!$L$8:$L$705,0),7))</f>
        <v/>
      </c>
      <c r="H64" s="4" t="str">
        <f>IF(INDEX('Consolidado Resultados'!$A$8:$L$705,MATCH('Desagregacion total'!$M64,'Consolidado Resultados'!$L$8:$L$705,0),3)=0,"",INDEX('Consolidado Resultados'!$A$8:$L$705,MATCH('Desagregacion total'!$M64,'Consolidado Resultados'!$L$8:$L$705,0),8))</f>
        <v/>
      </c>
      <c r="I64" s="41" t="str">
        <f>IF(INDEX('Consolidado Resultados'!$A$8:$L$705,MATCH('Desagregacion total'!$M64,'Consolidado Resultados'!$L$8:$L$705,0),3)=0,"",INDEX('Consolidado Resultados'!$A$8:$L$705,MATCH('Desagregacion total'!$M64,'Consolidado Resultados'!$L$8:$L$705,0),9))</f>
        <v/>
      </c>
      <c r="J64" s="41" t="str">
        <f>IF(INDEX('Consolidado Resultados'!$A$8:$L$705,MATCH('Desagregacion total'!$M64,'Consolidado Resultados'!$L$8:$L$705,0),3)=0,"",INDEX('Consolidado Resultados'!$A$8:$L$705,MATCH('Desagregacion total'!$M64,'Consolidado Resultados'!$L$8:$L$705,0),10))</f>
        <v/>
      </c>
      <c r="K64" s="89" t="str">
        <f>+IFERROR(INDEX('Ofertas insignia'!$B$14:$Y$50,MATCH('Desagregacion total'!$B64,'Ofertas insignia'!$B$14:$B$50,0),MATCH('Desagregacion total'!$K$16,'Ofertas insignia'!$B$13:$Y$13,0)),"")</f>
        <v/>
      </c>
      <c r="L64" s="89" t="str">
        <f>+IFERROR(INDEX('Ofertas insignia'!$B$14:$Y$50,MATCH('Desagregacion total'!$B64,'Ofertas insignia'!$B$14:$B$50,0),MATCH('Desagregacion total'!$L$16,'Ofertas insignia'!$B$13:$Y$13,0)),"")</f>
        <v/>
      </c>
      <c r="M64" s="71" t="str">
        <f t="shared" si="0"/>
        <v>Desagregación total del bucle local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Resultados'!$A$8:$L$705,MATCH('Desagregacion total'!$M65,'Consolidado Resultados'!$L$8:$L$705,0),3)=0,"",INDEX('Consolidado Resultados'!$A$8:$L$705,MATCH('Desagregacion total'!$M65,'Consolidado Resultados'!$L$8:$L$705,0),3))</f>
        <v/>
      </c>
      <c r="D65" s="4" t="str">
        <f>IF(INDEX('Consolidado Resultados'!$A$8:$L$705,MATCH('Desagregacion total'!$M65,'Consolidado Resultados'!$L$8:$L$705,0),3)=0,"",INDEX('Consolidado Resultados'!$A$8:$L$705,MATCH('Desagregacion total'!$M65,'Consolidado Resultados'!$L$8:$L$705,0),4))</f>
        <v/>
      </c>
      <c r="E65" s="4" t="str">
        <f>IF(INDEX('Consolidado Resultados'!$A$8:$L$705,MATCH('Desagregacion total'!$M65,'Consolidado Resultados'!$L$8:$L$705,0),3)=0,"",INDEX('Consolidado Resultados'!$A$8:$L$705,MATCH('Desagregacion total'!$M65,'Consolidado Resultados'!$L$8:$L$705,0),5))</f>
        <v/>
      </c>
      <c r="F65" s="4" t="str">
        <f>IF(INDEX('Consolidado Resultados'!$A$8:$L$705,MATCH('Desagregacion total'!$M65,'Consolidado Resultados'!$L$8:$L$705,0),3)=0,"",INDEX('Consolidado Resultados'!$A$8:$L$705,MATCH('Desagregacion total'!$M65,'Consolidado Resultados'!$L$8:$L$705,0),6))</f>
        <v/>
      </c>
      <c r="G65" s="4" t="str">
        <f>IF(INDEX('Consolidado Resultados'!$A$8:$L$705,MATCH('Desagregacion total'!$M65,'Consolidado Resultados'!$L$8:$L$705,0),3)=0,"",INDEX('Consolidado Resultados'!$A$8:$L$705,MATCH('Desagregacion total'!$M65,'Consolidado Resultados'!$L$8:$L$705,0),7))</f>
        <v/>
      </c>
      <c r="H65" s="4" t="str">
        <f>IF(INDEX('Consolidado Resultados'!$A$8:$L$705,MATCH('Desagregacion total'!$M65,'Consolidado Resultados'!$L$8:$L$705,0),3)=0,"",INDEX('Consolidado Resultados'!$A$8:$L$705,MATCH('Desagregacion total'!$M65,'Consolidado Resultados'!$L$8:$L$705,0),8))</f>
        <v/>
      </c>
      <c r="I65" s="41" t="str">
        <f>IF(INDEX('Consolidado Resultados'!$A$8:$L$705,MATCH('Desagregacion total'!$M65,'Consolidado Resultados'!$L$8:$L$705,0),3)=0,"",INDEX('Consolidado Resultados'!$A$8:$L$705,MATCH('Desagregacion total'!$M65,'Consolidado Resultados'!$L$8:$L$705,0),9))</f>
        <v/>
      </c>
      <c r="J65" s="41" t="str">
        <f>IF(INDEX('Consolidado Resultados'!$A$8:$L$705,MATCH('Desagregacion total'!$M65,'Consolidado Resultados'!$L$8:$L$705,0),3)=0,"",INDEX('Consolidado Resultados'!$A$8:$L$705,MATCH('Desagregacion total'!$M65,'Consolidado Resultados'!$L$8:$L$705,0),10))</f>
        <v/>
      </c>
      <c r="K65" s="89" t="str">
        <f>+IFERROR(INDEX('Ofertas insignia'!$B$14:$Y$50,MATCH('Desagregacion total'!$B65,'Ofertas insignia'!$B$14:$B$50,0),MATCH('Desagregacion total'!$K$16,'Ofertas insignia'!$B$13:$Y$13,0)),"")</f>
        <v/>
      </c>
      <c r="L65" s="89" t="str">
        <f>+IFERROR(INDEX('Ofertas insignia'!$B$14:$Y$50,MATCH('Desagregacion total'!$B65,'Ofertas insignia'!$B$14:$B$50,0),MATCH('Desagregacion total'!$L$16,'Ofertas insignia'!$B$13:$Y$13,0)),"")</f>
        <v/>
      </c>
      <c r="M65" s="71" t="str">
        <f t="shared" si="0"/>
        <v>Desagregación total del bucle local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Resultados'!$A$8:$L$705,MATCH('Desagregacion total'!$M66,'Consolidado Resultados'!$L$8:$L$705,0),3)=0,"",INDEX('Consolidado Resultados'!$A$8:$L$705,MATCH('Desagregacion total'!$M66,'Consolidado Resultados'!$L$8:$L$705,0),3))</f>
        <v/>
      </c>
      <c r="D66" s="4" t="str">
        <f>IF(INDEX('Consolidado Resultados'!$A$8:$L$705,MATCH('Desagregacion total'!$M66,'Consolidado Resultados'!$L$8:$L$705,0),3)=0,"",INDEX('Consolidado Resultados'!$A$8:$L$705,MATCH('Desagregacion total'!$M66,'Consolidado Resultados'!$L$8:$L$705,0),4))</f>
        <v/>
      </c>
      <c r="E66" s="4" t="str">
        <f>IF(INDEX('Consolidado Resultados'!$A$8:$L$705,MATCH('Desagregacion total'!$M66,'Consolidado Resultados'!$L$8:$L$705,0),3)=0,"",INDEX('Consolidado Resultados'!$A$8:$L$705,MATCH('Desagregacion total'!$M66,'Consolidado Resultados'!$L$8:$L$705,0),5))</f>
        <v/>
      </c>
      <c r="F66" s="4" t="str">
        <f>IF(INDEX('Consolidado Resultados'!$A$8:$L$705,MATCH('Desagregacion total'!$M66,'Consolidado Resultados'!$L$8:$L$705,0),3)=0,"",INDEX('Consolidado Resultados'!$A$8:$L$705,MATCH('Desagregacion total'!$M66,'Consolidado Resultados'!$L$8:$L$705,0),6))</f>
        <v/>
      </c>
      <c r="G66" s="4" t="str">
        <f>IF(INDEX('Consolidado Resultados'!$A$8:$L$705,MATCH('Desagregacion total'!$M66,'Consolidado Resultados'!$L$8:$L$705,0),3)=0,"",INDEX('Consolidado Resultados'!$A$8:$L$705,MATCH('Desagregacion total'!$M66,'Consolidado Resultados'!$L$8:$L$705,0),7))</f>
        <v/>
      </c>
      <c r="H66" s="4" t="str">
        <f>IF(INDEX('Consolidado Resultados'!$A$8:$L$705,MATCH('Desagregacion total'!$M66,'Consolidado Resultados'!$L$8:$L$705,0),3)=0,"",INDEX('Consolidado Resultados'!$A$8:$L$705,MATCH('Desagregacion total'!$M66,'Consolidado Resultados'!$L$8:$L$705,0),8))</f>
        <v/>
      </c>
      <c r="I66" s="41" t="str">
        <f>IF(INDEX('Consolidado Resultados'!$A$8:$L$705,MATCH('Desagregacion total'!$M66,'Consolidado Resultados'!$L$8:$L$705,0),3)=0,"",INDEX('Consolidado Resultados'!$A$8:$L$705,MATCH('Desagregacion total'!$M66,'Consolidado Resultados'!$L$8:$L$705,0),9))</f>
        <v/>
      </c>
      <c r="J66" s="41" t="str">
        <f>IF(INDEX('Consolidado Resultados'!$A$8:$L$705,MATCH('Desagregacion total'!$M66,'Consolidado Resultados'!$L$8:$L$705,0),3)=0,"",INDEX('Consolidado Resultados'!$A$8:$L$705,MATCH('Desagregacion total'!$M66,'Consolidado Resultados'!$L$8:$L$705,0),10))</f>
        <v/>
      </c>
      <c r="K66" s="89" t="str">
        <f>+IFERROR(INDEX('Ofertas insignia'!$B$14:$Y$50,MATCH('Desagregacion total'!$B66,'Ofertas insignia'!$B$14:$B$50,0),MATCH('Desagregacion total'!$K$16,'Ofertas insignia'!$B$13:$Y$13,0)),"")</f>
        <v/>
      </c>
      <c r="L66" s="89" t="str">
        <f>+IFERROR(INDEX('Ofertas insignia'!$B$14:$Y$50,MATCH('Desagregacion total'!$B66,'Ofertas insignia'!$B$14:$B$50,0),MATCH('Desagregacion total'!$L$16,'Ofertas insignia'!$B$13:$Y$13,0)),"")</f>
        <v/>
      </c>
      <c r="M66" s="71" t="str">
        <f t="shared" si="0"/>
        <v>Desagregación total del bucle local</v>
      </c>
    </row>
    <row r="67" spans="1:13" x14ac:dyDescent="0.25">
      <c r="K67" s="89" t="str">
        <f>+IFERROR(INDEX('Ofertas insignia'!$B$14:$Y$50,MATCH('Desagregacion total'!$B67,'Ofertas insignia'!$B$14:$B$50,0),MATCH('Desagregacion total'!$K$16,'Ofertas insignia'!$B$13:$Y$13,0)),"")</f>
        <v/>
      </c>
      <c r="L67" s="89" t="str">
        <f>+IFERROR(INDEX('Ofertas insignia'!$B$14:$Y$50,MATCH('Desagregacion total'!$B67,'Ofertas insignia'!$B$14:$B$50,0),MATCH('Desagregacion total'!$L$16,'Ofertas insignia'!$B$13:$Y$13,0)),"")</f>
        <v/>
      </c>
    </row>
    <row r="68" spans="1:13" x14ac:dyDescent="0.25">
      <c r="K68" s="89" t="str">
        <f>+IFERROR(INDEX('Ofertas insignia'!$B$14:$Y$50,MATCH('Desagregacion total'!$B68,'Ofertas insignia'!$B$14:$B$50,0),MATCH('Desagregacion total'!$K$16,'Ofertas insignia'!$B$13:$Y$13,0)),"")</f>
        <v/>
      </c>
      <c r="L68" s="89" t="str">
        <f>+IFERROR(INDEX('Ofertas insignia'!$B$14:$Y$50,MATCH('Desagregacion total'!$B68,'Ofertas insignia'!$B$14:$B$50,0),MATCH('Desagregacion total'!$L$16,'Ofertas insignia'!$B$13:$Y$13,0)),"")</f>
        <v/>
      </c>
    </row>
    <row r="69" spans="1:13" x14ac:dyDescent="0.25">
      <c r="K69" s="89" t="str">
        <f>+IFERROR(INDEX('Ofertas insignia'!$B$14:$Y$50,MATCH('Desagregacion total'!$B69,'Ofertas insignia'!$B$14:$B$50,0),MATCH('Desagregacion total'!$K$16,'Ofertas insignia'!$B$13:$Y$13,0)),"")</f>
        <v/>
      </c>
      <c r="L69" s="89" t="str">
        <f>+IFERROR(INDEX('Ofertas insignia'!$B$14:$Y$50,MATCH('Desagregacion total'!$B69,'Ofertas insignia'!$B$14:$B$50,0),MATCH('Desagregacion total'!$L$16,'Ofertas insignia'!$B$13:$Y$13,0)),"")</f>
        <v/>
      </c>
    </row>
    <row r="70" spans="1:13" x14ac:dyDescent="0.25">
      <c r="K70" s="89" t="str">
        <f>+IFERROR(INDEX('Ofertas insignia'!$B$14:$Y$50,MATCH('Desagregacion total'!$B70,'Ofertas insignia'!$B$14:$B$50,0),MATCH('Desagregacion total'!$K$16,'Ofertas insignia'!$B$13:$Y$13,0)),"")</f>
        <v/>
      </c>
      <c r="L70" s="89" t="str">
        <f>+IFERROR(INDEX('Ofertas insignia'!$B$14:$Y$50,MATCH('Desagregacion total'!$B70,'Ofertas insignia'!$B$14:$B$50,0),MATCH('Desagregacion total'!$L$16,'Ofertas insignia'!$B$13:$Y$13,0)),"")</f>
        <v/>
      </c>
    </row>
    <row r="71" spans="1:13" x14ac:dyDescent="0.25">
      <c r="K71" s="89" t="str">
        <f>+IFERROR(INDEX('Ofertas insignia'!$B$14:$Y$50,MATCH('Desagregacion total'!$B71,'Ofertas insignia'!$B$14:$B$50,0),MATCH('Desagregacion total'!$K$16,'Ofertas insignia'!$B$13:$Y$13,0)),"")</f>
        <v/>
      </c>
      <c r="L71" s="89" t="str">
        <f>+IFERROR(INDEX('Ofertas insignia'!$B$14:$Y$50,MATCH('Desagregacion total'!$B71,'Ofertas insignia'!$B$14:$B$50,0),MATCH('Desagregacion total'!$L$16,'Ofertas insignia'!$B$13:$Y$13,0)),"")</f>
        <v/>
      </c>
    </row>
    <row r="72" spans="1:13" x14ac:dyDescent="0.25">
      <c r="K72" s="89" t="str">
        <f>+IFERROR(INDEX('Ofertas insignia'!$B$14:$Y$50,MATCH('Desagregacion total'!$B72,'Ofertas insignia'!$B$14:$B$50,0),MATCH('Desagregacion total'!$K$16,'Ofertas insignia'!$B$13:$Y$13,0)),"")</f>
        <v/>
      </c>
      <c r="L72" s="89" t="str">
        <f>+IFERROR(INDEX('Ofertas insignia'!$B$14:$Y$50,MATCH('Desagregacion total'!$B72,'Ofertas insignia'!$B$14:$B$50,0),MATCH('Desagregacion total'!$L$16,'Ofertas insignia'!$B$13:$Y$13,0)),"")</f>
        <v/>
      </c>
    </row>
    <row r="73" spans="1:13" x14ac:dyDescent="0.25">
      <c r="K73" s="89" t="str">
        <f>+IFERROR(INDEX('Ofertas insignia'!$B$14:$Y$50,MATCH('Desagregacion total'!$B73,'Ofertas insignia'!$B$14:$B$50,0),MATCH('Desagregacion total'!$K$16,'Ofertas insignia'!$B$13:$Y$13,0)),"")</f>
        <v/>
      </c>
      <c r="L73" s="89" t="str">
        <f>+IFERROR(INDEX('Ofertas insignia'!$B$14:$Y$50,MATCH('Desagregacion total'!$B73,'Ofertas insignia'!$B$14:$B$50,0),MATCH('Desagregacion total'!$L$16,'Ofertas insignia'!$B$13:$Y$13,0)),"")</f>
        <v/>
      </c>
    </row>
    <row r="74" spans="1:13" x14ac:dyDescent="0.25">
      <c r="K74" s="89" t="str">
        <f>+IFERROR(INDEX('Ofertas insignia'!$B$14:$Y$50,MATCH('Desagregacion total'!$B74,'Ofertas insignia'!$B$14:$B$50,0),MATCH('Desagregacion total'!$K$16,'Ofertas insignia'!$B$13:$Y$13,0)),"")</f>
        <v/>
      </c>
      <c r="L74" s="89" t="str">
        <f>+IFERROR(INDEX('Ofertas insignia'!$B$14:$Y$50,MATCH('Desagregacion total'!$B74,'Ofertas insignia'!$B$14:$B$50,0),MATCH('Desagregacion total'!$L$16,'Ofertas insignia'!$B$13:$Y$13,0)),"")</f>
        <v/>
      </c>
    </row>
    <row r="75" spans="1:13" x14ac:dyDescent="0.25">
      <c r="K75" s="89" t="str">
        <f>+IFERROR(INDEX('Ofertas insignia'!$B$14:$Y$50,MATCH('Desagregacion total'!$B75,'Ofertas insignia'!$B$14:$B$50,0),MATCH('Desagregacion total'!$K$16,'Ofertas insignia'!$B$13:$Y$13,0)),"")</f>
        <v/>
      </c>
      <c r="L75" s="89" t="str">
        <f>+IFERROR(INDEX('Ofertas insignia'!$B$14:$Y$50,MATCH('Desagregacion total'!$B75,'Ofertas insignia'!$B$14:$B$50,0),MATCH('Desagregacion total'!$L$16,'Ofertas insignia'!$B$13:$Y$13,0)),"")</f>
        <v/>
      </c>
    </row>
    <row r="76" spans="1:13" x14ac:dyDescent="0.25">
      <c r="K76" s="89" t="str">
        <f>+IFERROR(INDEX('Ofertas insignia'!$B$14:$Y$50,MATCH('Desagregacion total'!$B76,'Ofertas insignia'!$B$14:$B$50,0),MATCH('Desagregacion total'!$K$16,'Ofertas insignia'!$B$13:$Y$13,0)),"")</f>
        <v/>
      </c>
      <c r="L76" s="89" t="str">
        <f>+IFERROR(INDEX('Ofertas insignia'!$B$14:$Y$50,MATCH('Desagregacion total'!$B76,'Ofertas insignia'!$B$14:$B$50,0),MATCH('Desagregacion total'!$L$16,'Ofertas insignia'!$B$13:$Y$13,0)),"")</f>
        <v/>
      </c>
    </row>
    <row r="77" spans="1:13" x14ac:dyDescent="0.25">
      <c r="K77" s="89" t="str">
        <f>+IFERROR(INDEX('Ofertas insignia'!$B$14:$Y$50,MATCH('Desagregacion total'!$B77,'Ofertas insignia'!$B$14:$B$50,0),MATCH('Desagregacion total'!$K$16,'Ofertas insignia'!$B$13:$Y$13,0)),"")</f>
        <v/>
      </c>
      <c r="L77" s="89" t="str">
        <f>+IFERROR(INDEX('Ofertas insignia'!$B$14:$Y$50,MATCH('Desagregacion total'!$B77,'Ofertas insignia'!$B$14:$B$50,0),MATCH('Desagregacion total'!$L$16,'Ofertas insignia'!$B$13:$Y$13,0)),"")</f>
        <v/>
      </c>
    </row>
    <row r="78" spans="1:13" x14ac:dyDescent="0.25">
      <c r="K78" s="89" t="str">
        <f>+IFERROR(INDEX('Ofertas insignia'!$B$14:$Y$50,MATCH('Desagregacion total'!$B78,'Ofertas insignia'!$B$14:$B$50,0),MATCH('Desagregacion total'!$K$16,'Ofertas insignia'!$B$13:$Y$13,0)),"")</f>
        <v/>
      </c>
      <c r="L78" s="89" t="str">
        <f>+IFERROR(INDEX('Ofertas insignia'!$B$14:$Y$50,MATCH('Desagregacion total'!$B78,'Ofertas insignia'!$B$14:$B$50,0),MATCH('Desagregacion total'!$L$16,'Ofertas insignia'!$B$13:$Y$13,0)),"")</f>
        <v/>
      </c>
    </row>
    <row r="79" spans="1:13" x14ac:dyDescent="0.25">
      <c r="K79" s="89" t="str">
        <f>+IFERROR(INDEX('Ofertas insignia'!$B$14:$Y$50,MATCH('Desagregacion total'!$B79,'Ofertas insignia'!$B$14:$B$50,0),MATCH('Desagregacion total'!$K$16,'Ofertas insignia'!$B$13:$Y$13,0)),"")</f>
        <v/>
      </c>
      <c r="L79" s="89" t="str">
        <f>+IFERROR(INDEX('Ofertas insignia'!$B$14:$Y$50,MATCH('Desagregacion total'!$B79,'Ofertas insignia'!$B$14:$B$50,0),MATCH('Desagregacion total'!$L$16,'Ofertas insignia'!$B$13:$Y$13,0)),"")</f>
        <v/>
      </c>
    </row>
    <row r="80" spans="1:13" x14ac:dyDescent="0.25">
      <c r="K80" s="89" t="str">
        <f>+IFERROR(INDEX('Ofertas insignia'!$B$14:$Y$50,MATCH('Desagregacion total'!$B80,'Ofertas insignia'!$B$14:$B$50,0),MATCH('Desagregacion total'!$K$16,'Ofertas insignia'!$B$13:$Y$13,0)),"")</f>
        <v/>
      </c>
      <c r="L80" s="89" t="str">
        <f>+IFERROR(INDEX('Ofertas insignia'!$B$14:$Y$50,MATCH('Desagregacion total'!$B80,'Ofertas insignia'!$B$14:$B$50,0),MATCH('Desagregacion total'!$L$16,'Ofertas insignia'!$B$13:$Y$13,0)),"")</f>
        <v/>
      </c>
    </row>
    <row r="81" spans="11:12" x14ac:dyDescent="0.25">
      <c r="K81" s="89" t="str">
        <f>+IFERROR(INDEX('Ofertas insignia'!$B$14:$Y$50,MATCH('Desagregacion total'!$B81,'Ofertas insignia'!$B$14:$B$50,0),MATCH('Desagregacion total'!$K$16,'Ofertas insignia'!$B$13:$Y$13,0)),"")</f>
        <v/>
      </c>
      <c r="L81" s="89" t="str">
        <f>+IFERROR(INDEX('Ofertas insignia'!$B$14:$Y$50,MATCH('Desagregacion total'!$B81,'Ofertas insignia'!$B$14:$B$50,0),MATCH('Desagregacion total'!$L$16,'Ofertas insignia'!$B$13:$Y$13,0)),"")</f>
        <v/>
      </c>
    </row>
    <row r="82" spans="11:12" x14ac:dyDescent="0.25">
      <c r="K82" s="89" t="str">
        <f>+IFERROR(INDEX('Ofertas insignia'!$B$14:$Y$50,MATCH('Desagregacion total'!$B82,'Ofertas insignia'!$B$14:$B$50,0),MATCH('Desagregacion total'!$K$16,'Ofertas insignia'!$B$13:$Y$13,0)),"")</f>
        <v/>
      </c>
      <c r="L82" s="89" t="str">
        <f>+IFERROR(INDEX('Ofertas insignia'!$B$14:$Y$50,MATCH('Desagregacion total'!$B82,'Ofertas insignia'!$B$14:$B$50,0),MATCH('Desagregacion total'!$L$16,'Ofertas insignia'!$B$13:$Y$13,0)),"")</f>
        <v/>
      </c>
    </row>
    <row r="83" spans="11:12" x14ac:dyDescent="0.25">
      <c r="K83" s="89" t="str">
        <f>+IFERROR(INDEX('Ofertas insignia'!$B$14:$Y$50,MATCH('Desagregacion total'!$B83,'Ofertas insignia'!$B$14:$B$50,0),MATCH('Desagregacion total'!$K$16,'Ofertas insignia'!$B$13:$Y$13,0)),"")</f>
        <v/>
      </c>
      <c r="L83" s="89" t="str">
        <f>+IFERROR(INDEX('Ofertas insignia'!$B$14:$Y$50,MATCH('Desagregacion total'!$B83,'Ofertas insignia'!$B$14:$B$50,0),MATCH('Desagregacion total'!$L$16,'Ofertas insignia'!$B$13:$Y$13,0)),"")</f>
        <v/>
      </c>
    </row>
    <row r="84" spans="11:12" x14ac:dyDescent="0.25">
      <c r="K84" s="89" t="str">
        <f>+IFERROR(INDEX('Ofertas insignia'!$B$14:$Y$50,MATCH('Desagregacion total'!$B84,'Ofertas insignia'!$B$14:$B$50,0),MATCH('Desagregacion total'!$K$16,'Ofertas insignia'!$B$13:$Y$13,0)),"")</f>
        <v/>
      </c>
      <c r="L84" s="89" t="str">
        <f>+IFERROR(INDEX('Ofertas insignia'!$B$14:$Y$50,MATCH('Desagregacion total'!$B84,'Ofertas insignia'!$B$14:$B$50,0),MATCH('Desagregacion total'!$L$16,'Ofertas insignia'!$B$13:$Y$13,0)),"")</f>
        <v/>
      </c>
    </row>
    <row r="85" spans="11:12" x14ac:dyDescent="0.25">
      <c r="K85" s="89" t="str">
        <f>+IFERROR(INDEX('Ofertas insignia'!$B$14:$Y$50,MATCH('Desagregacion total'!$B85,'Ofertas insignia'!$B$14:$B$50,0),MATCH('Desagregacion total'!$K$16,'Ofertas insignia'!$B$13:$Y$13,0)),"")</f>
        <v/>
      </c>
      <c r="L85" s="89" t="str">
        <f>+IFERROR(INDEX('Ofertas insignia'!$B$14:$Y$50,MATCH('Desagregacion total'!$B85,'Ofertas insignia'!$B$14:$B$50,0),MATCH('Desagregacion total'!$L$16,'Ofertas insignia'!$B$13:$Y$13,0)),"")</f>
        <v/>
      </c>
    </row>
    <row r="86" spans="11:12" x14ac:dyDescent="0.25">
      <c r="K86" s="89" t="str">
        <f>+IFERROR(INDEX('Ofertas insignia'!$B$14:$Y$50,MATCH('Desagregacion total'!$B86,'Ofertas insignia'!$B$14:$B$50,0),MATCH('Desagregacion total'!$K$16,'Ofertas insignia'!$B$13:$Y$13,0)),"")</f>
        <v/>
      </c>
      <c r="L86" s="89" t="str">
        <f>+IFERROR(INDEX('Ofertas insignia'!$B$14:$Y$50,MATCH('Desagregacion total'!$B86,'Ofertas insignia'!$B$14:$B$50,0),MATCH('Desagregacion total'!$L$16,'Ofertas insignia'!$B$13:$Y$13,0)),"")</f>
        <v/>
      </c>
    </row>
    <row r="87" spans="11:12" x14ac:dyDescent="0.25">
      <c r="K87" s="89" t="str">
        <f>+IFERROR(INDEX('Ofertas insignia'!$B$14:$Y$50,MATCH('Desagregacion total'!$B87,'Ofertas insignia'!$B$14:$B$50,0),MATCH('Desagregacion total'!$K$16,'Ofertas insignia'!$B$13:$Y$13,0)),"")</f>
        <v/>
      </c>
      <c r="L87" s="89" t="str">
        <f>+IFERROR(INDEX('Ofertas insignia'!$B$14:$Y$50,MATCH('Desagregacion total'!$B87,'Ofertas insignia'!$B$14:$B$50,0),MATCH('Desagregacion total'!$L$16,'Ofertas insignia'!$B$13:$Y$13,0)),"")</f>
        <v/>
      </c>
    </row>
    <row r="88" spans="11:12" x14ac:dyDescent="0.25">
      <c r="K88" s="89" t="str">
        <f>+IFERROR(INDEX('Ofertas insignia'!$B$14:$Y$50,MATCH('Desagregacion total'!$B88,'Ofertas insignia'!$B$14:$B$50,0),MATCH('Desagregacion total'!$K$16,'Ofertas insignia'!$B$13:$Y$13,0)),"")</f>
        <v/>
      </c>
      <c r="L88" s="89" t="str">
        <f>+IFERROR(INDEX('Ofertas insignia'!$B$14:$Y$50,MATCH('Desagregacion total'!$B88,'Ofertas insignia'!$B$14:$B$50,0),MATCH('Desagregacion total'!$L$16,'Ofertas insignia'!$B$13:$Y$13,0)),"")</f>
        <v/>
      </c>
    </row>
    <row r="89" spans="11:12" x14ac:dyDescent="0.25">
      <c r="K89" s="89" t="str">
        <f>+IFERROR(INDEX('Ofertas insignia'!$B$14:$Y$50,MATCH('Desagregacion total'!$B89,'Ofertas insignia'!$B$14:$B$50,0),MATCH('Desagregacion total'!$K$16,'Ofertas insignia'!$B$13:$Y$13,0)),"")</f>
        <v/>
      </c>
      <c r="L89" s="89" t="str">
        <f>+IFERROR(INDEX('Ofertas insignia'!$B$14:$Y$50,MATCH('Desagregacion total'!$B89,'Ofertas insignia'!$B$14:$B$50,0),MATCH('Desagregacion total'!$L$16,'Ofertas insignia'!$B$13:$Y$13,0)),"")</f>
        <v/>
      </c>
    </row>
    <row r="90" spans="11:12" x14ac:dyDescent="0.25">
      <c r="K90" s="89" t="str">
        <f>+IFERROR(INDEX('Ofertas insignia'!$B$14:$Y$50,MATCH('Desagregacion total'!$B90,'Ofertas insignia'!$B$14:$B$50,0),MATCH('Desagregacion total'!$K$16,'Ofertas insignia'!$B$13:$Y$13,0)),"")</f>
        <v/>
      </c>
      <c r="L90" s="89" t="str">
        <f>+IFERROR(INDEX('Ofertas insignia'!$B$14:$Y$50,MATCH('Desagregacion total'!$B90,'Ofertas insignia'!$B$14:$B$50,0),MATCH('Desagregacion total'!$L$16,'Ofertas insignia'!$B$13:$Y$13,0)),"")</f>
        <v/>
      </c>
    </row>
    <row r="91" spans="11:12" x14ac:dyDescent="0.25">
      <c r="K91" s="89" t="str">
        <f>+IFERROR(INDEX('Ofertas insignia'!$B$14:$Y$50,MATCH('Desagregacion total'!$B91,'Ofertas insignia'!$B$14:$B$50,0),MATCH('Desagregacion total'!$K$16,'Ofertas insignia'!$B$13:$Y$13,0)),"")</f>
        <v/>
      </c>
      <c r="L91" s="89" t="str">
        <f>+IFERROR(INDEX('Ofertas insignia'!$B$14:$Y$50,MATCH('Desagregacion total'!$B91,'Ofertas insignia'!$B$14:$B$50,0),MATCH('Desagregacion total'!$L$16,'Ofertas insignia'!$B$13:$Y$13,0)),"")</f>
        <v/>
      </c>
    </row>
    <row r="92" spans="11:12" x14ac:dyDescent="0.25">
      <c r="K92" s="89" t="str">
        <f>+IFERROR(INDEX('Ofertas insignia'!$B$14:$Y$50,MATCH('Desagregacion total'!$B92,'Ofertas insignia'!$B$14:$B$50,0),MATCH('Desagregacion total'!$K$16,'Ofertas insignia'!$B$13:$Y$13,0)),"")</f>
        <v/>
      </c>
      <c r="L92" s="89" t="str">
        <f>+IFERROR(INDEX('Ofertas insignia'!$B$14:$Y$50,MATCH('Desagregacion total'!$B92,'Ofertas insignia'!$B$14:$B$50,0),MATCH('Desagregacion total'!$L$16,'Ofertas insignia'!$B$13:$Y$13,0)),"")</f>
        <v/>
      </c>
    </row>
    <row r="93" spans="11:12" x14ac:dyDescent="0.25">
      <c r="K93" s="89" t="str">
        <f>+IFERROR(INDEX('Ofertas insignia'!$B$14:$Y$50,MATCH('Desagregacion total'!$B93,'Ofertas insignia'!$B$14:$B$50,0),MATCH('Desagregacion total'!$K$16,'Ofertas insignia'!$B$13:$Y$13,0)),"")</f>
        <v/>
      </c>
      <c r="L93" s="89" t="str">
        <f>+IFERROR(INDEX('Ofertas insignia'!$B$14:$Y$50,MATCH('Desagregacion total'!$B93,'Ofertas insignia'!$B$14:$B$50,0),MATCH('Desagregacion total'!$L$16,'Ofertas insignia'!$B$13:$Y$13,0)),"")</f>
        <v/>
      </c>
    </row>
    <row r="94" spans="11:12" x14ac:dyDescent="0.25">
      <c r="K94" s="89" t="str">
        <f>+IFERROR(INDEX('Ofertas insignia'!$B$14:$Y$50,MATCH('Desagregacion total'!$B94,'Ofertas insignia'!$B$14:$B$50,0),MATCH('Desagregacion total'!$K$16,'Ofertas insignia'!$B$13:$Y$13,0)),"")</f>
        <v/>
      </c>
      <c r="L94" s="89" t="str">
        <f>+IFERROR(INDEX('Ofertas insignia'!$B$14:$Y$50,MATCH('Desagregacion total'!$B94,'Ofertas insignia'!$B$14:$B$50,0),MATCH('Desagregacion total'!$L$16,'Ofertas insignia'!$B$13:$Y$13,0)),"")</f>
        <v/>
      </c>
    </row>
    <row r="95" spans="11:12" x14ac:dyDescent="0.25">
      <c r="K95" s="89" t="str">
        <f>+IFERROR(INDEX('Ofertas insignia'!$B$14:$Y$50,MATCH('Desagregacion total'!$B95,'Ofertas insignia'!$B$14:$B$50,0),MATCH('Desagregacion total'!$K$16,'Ofertas insignia'!$B$13:$Y$13,0)),"")</f>
        <v/>
      </c>
      <c r="L95" s="89" t="str">
        <f>+IFERROR(INDEX('Ofertas insignia'!$B$14:$Y$50,MATCH('Desagregacion total'!$B95,'Ofertas insignia'!$B$14:$B$50,0),MATCH('Desagregacion total'!$L$16,'Ofertas insignia'!$B$13:$Y$13,0)),"")</f>
        <v/>
      </c>
    </row>
    <row r="96" spans="11:12" x14ac:dyDescent="0.25">
      <c r="K96" s="89" t="str">
        <f>+IFERROR(INDEX('Ofertas insignia'!$B$14:$Y$50,MATCH('Desagregacion total'!$B96,'Ofertas insignia'!$B$14:$B$50,0),MATCH('Desagregacion total'!$K$16,'Ofertas insignia'!$B$13:$Y$13,0)),"")</f>
        <v/>
      </c>
      <c r="L96" s="89" t="str">
        <f>+IFERROR(INDEX('Ofertas insignia'!$B$14:$Y$50,MATCH('Desagregacion total'!$B96,'Ofertas insignia'!$B$14:$B$50,0),MATCH('Desagregacion total'!$L$16,'Ofertas insignia'!$B$13:$Y$13,0)),"")</f>
        <v/>
      </c>
    </row>
    <row r="97" spans="11:12" x14ac:dyDescent="0.25">
      <c r="K97" s="89" t="str">
        <f>+IFERROR(INDEX('Ofertas insignia'!$B$14:$Y$50,MATCH('Desagregacion total'!$B97,'Ofertas insignia'!$B$14:$B$50,0),MATCH('Desagregacion total'!$K$16,'Ofertas insignia'!$B$13:$Y$13,0)),"")</f>
        <v/>
      </c>
      <c r="L97" s="89" t="str">
        <f>+IFERROR(INDEX('Ofertas insignia'!$B$14:$Y$50,MATCH('Desagregacion total'!$B97,'Ofertas insignia'!$B$14:$B$50,0),MATCH('Desagregacion total'!$L$16,'Ofertas insignia'!$B$13:$Y$13,0)),"")</f>
        <v/>
      </c>
    </row>
    <row r="98" spans="11:12" x14ac:dyDescent="0.25">
      <c r="K98" s="89" t="str">
        <f>+IFERROR(INDEX('Ofertas insignia'!$B$14:$Y$50,MATCH('Desagregacion total'!$B98,'Ofertas insignia'!$B$14:$B$50,0),MATCH('Desagregacion total'!$K$16,'Ofertas insignia'!$B$13:$Y$13,0)),"")</f>
        <v/>
      </c>
      <c r="L98" s="89" t="str">
        <f>+IFERROR(INDEX('Ofertas insignia'!$B$14:$Y$50,MATCH('Desagregacion total'!$B98,'Ofertas insignia'!$B$14:$B$50,0),MATCH('Desagregacion total'!$L$16,'Ofertas insignia'!$B$13:$Y$13,0)),"")</f>
        <v/>
      </c>
    </row>
    <row r="99" spans="11:12" x14ac:dyDescent="0.25">
      <c r="K99" s="89" t="str">
        <f>+IFERROR(INDEX('Ofertas insignia'!$B$14:$Y$50,MATCH('Desagregacion total'!$B99,'Ofertas insignia'!$B$14:$B$50,0),MATCH('Desagregacion total'!$K$16,'Ofertas insignia'!$B$13:$Y$13,0)),"")</f>
        <v/>
      </c>
      <c r="L99" s="89" t="str">
        <f>+IFERROR(INDEX('Ofertas insignia'!$B$14:$Y$50,MATCH('Desagregacion total'!$B99,'Ofertas insignia'!$B$14:$B$50,0),MATCH('Desagregacion total'!$L$16,'Ofertas insignia'!$B$13:$Y$13,0)),"")</f>
        <v/>
      </c>
    </row>
    <row r="100" spans="11:12" x14ac:dyDescent="0.25">
      <c r="K100" s="89" t="str">
        <f>+IFERROR(INDEX('Ofertas insignia'!$B$14:$Y$50,MATCH('Desagregacion total'!$B100,'Ofertas insignia'!$B$14:$B$50,0),MATCH('Desagregacion total'!$K$16,'Ofertas insignia'!$B$13:$Y$13,0)),"")</f>
        <v/>
      </c>
      <c r="L100" s="89" t="str">
        <f>+IFERROR(INDEX('Ofertas insignia'!$B$14:$Y$50,MATCH('Desagregacion total'!$B100,'Ofertas insignia'!$B$14:$B$50,0),MATCH('Desagregacion total'!$L$16,'Ofertas insignia'!$B$13:$Y$13,0)),"")</f>
        <v/>
      </c>
    </row>
    <row r="101" spans="11:12" x14ac:dyDescent="0.25">
      <c r="K101" s="89" t="str">
        <f>+IFERROR(INDEX('Ofertas insignia'!$B$14:$Y$50,MATCH('Desagregacion total'!$B101,'Ofertas insignia'!$B$14:$B$50,0),MATCH('Desagregacion total'!$K$16,'Ofertas insignia'!$B$13:$Y$13,0)),"")</f>
        <v/>
      </c>
      <c r="L101" s="89" t="str">
        <f>+IFERROR(INDEX('Ofertas insignia'!$B$14:$Y$50,MATCH('Desagregacion total'!$B101,'Ofertas insignia'!$B$14:$B$50,0),MATCH('Desagregacion total'!$L$16,'Ofertas insignia'!$B$13:$Y$13,0)),"")</f>
        <v/>
      </c>
    </row>
    <row r="102" spans="11:12" x14ac:dyDescent="0.25">
      <c r="K102" s="89" t="str">
        <f>+IFERROR(INDEX('Ofertas insignia'!$B$14:$Y$50,MATCH('Desagregacion total'!$B102,'Ofertas insignia'!$B$14:$B$50,0),MATCH('Desagregacion total'!$K$16,'Ofertas insignia'!$B$13:$Y$13,0)),"")</f>
        <v/>
      </c>
      <c r="L102" s="89" t="str">
        <f>+IFERROR(INDEX('Ofertas insignia'!$B$14:$Y$50,MATCH('Desagregacion total'!$B102,'Ofertas insignia'!$B$14:$B$50,0),MATCH('Desagregacion total'!$L$16,'Ofertas insignia'!$B$13:$Y$13,0)),"")</f>
        <v/>
      </c>
    </row>
    <row r="103" spans="11:12" x14ac:dyDescent="0.25">
      <c r="K103" s="89" t="str">
        <f>+IFERROR(INDEX('Ofertas insignia'!$B$14:$Y$50,MATCH('Desagregacion total'!$B103,'Ofertas insignia'!$B$14:$B$50,0),MATCH('Desagregacion total'!$K$16,'Ofertas insignia'!$B$13:$Y$13,0)),"")</f>
        <v/>
      </c>
      <c r="L103" s="89" t="str">
        <f>+IFERROR(INDEX('Ofertas insignia'!$B$14:$Y$50,MATCH('Desagregacion total'!$B103,'Ofertas insignia'!$B$14:$B$50,0),MATCH('Desagregacion total'!$L$16,'Ofertas insignia'!$B$13:$Y$13,0)),"")</f>
        <v/>
      </c>
    </row>
    <row r="104" spans="11:12" x14ac:dyDescent="0.25">
      <c r="K104" s="89" t="str">
        <f>+IFERROR(INDEX('Ofertas insignia'!$B$14:$Y$50,MATCH('Desagregacion total'!$B104,'Ofertas insignia'!$B$14:$B$50,0),MATCH('Desagregacion total'!$K$16,'Ofertas insignia'!$B$13:$Y$13,0)),"")</f>
        <v/>
      </c>
      <c r="L104" s="89" t="str">
        <f>+IFERROR(INDEX('Ofertas insignia'!$B$14:$Y$50,MATCH('Desagregacion total'!$B104,'Ofertas insignia'!$B$14:$B$50,0),MATCH('Desagregacion total'!$L$16,'Ofertas insignia'!$B$13:$Y$13,0)),"")</f>
        <v/>
      </c>
    </row>
    <row r="105" spans="11:12" x14ac:dyDescent="0.25">
      <c r="K105" s="89" t="str">
        <f>+IFERROR(INDEX('Ofertas insignia'!$B$14:$Y$50,MATCH('Desagregacion total'!$B105,'Ofertas insignia'!$B$14:$B$50,0),MATCH('Desagregacion total'!$K$16,'Ofertas insignia'!$B$13:$Y$13,0)),"")</f>
        <v/>
      </c>
      <c r="L105" s="89" t="str">
        <f>+IFERROR(INDEX('Ofertas insignia'!$B$14:$Y$50,MATCH('Desagregacion total'!$B105,'Ofertas insignia'!$B$14:$B$50,0),MATCH('Desagregacion total'!$L$16,'Ofertas insignia'!$B$13:$Y$13,0)),"")</f>
        <v/>
      </c>
    </row>
    <row r="106" spans="11:12" x14ac:dyDescent="0.25">
      <c r="K106" s="89" t="str">
        <f>+IFERROR(INDEX('Ofertas insignia'!$B$14:$Y$50,MATCH('Desagregacion total'!$B106,'Ofertas insignia'!$B$14:$B$50,0),MATCH('Desagregacion total'!$K$16,'Ofertas insignia'!$B$13:$Y$13,0)),"")</f>
        <v/>
      </c>
      <c r="L106" s="89" t="str">
        <f>+IFERROR(INDEX('Ofertas insignia'!$B$14:$Y$50,MATCH('Desagregacion total'!$B106,'Ofertas insignia'!$B$14:$B$50,0),MATCH('Desagregacion total'!$L$16,'Ofertas insignia'!$B$13:$Y$13,0)),"")</f>
        <v/>
      </c>
    </row>
    <row r="107" spans="11:12" x14ac:dyDescent="0.25">
      <c r="K107" s="89" t="str">
        <f>+IFERROR(INDEX('Ofertas insignia'!$B$14:$Y$50,MATCH('Desagregacion total'!$B107,'Ofertas insignia'!$B$14:$B$50,0),MATCH('Desagregacion total'!$K$16,'Ofertas insignia'!$B$13:$Y$13,0)),"")</f>
        <v/>
      </c>
      <c r="L107" s="89" t="str">
        <f>+IFERROR(INDEX('Ofertas insignia'!$B$14:$Y$50,MATCH('Desagregacion total'!$B107,'Ofertas insignia'!$B$14:$B$50,0),MATCH('Desagregacion total'!$L$16,'Ofertas insignia'!$B$13:$Y$13,0)),"")</f>
        <v/>
      </c>
    </row>
    <row r="108" spans="11:12" x14ac:dyDescent="0.25">
      <c r="K108" s="89" t="str">
        <f>+IFERROR(INDEX('Ofertas insignia'!$B$14:$Y$50,MATCH('Desagregacion total'!$B108,'Ofertas insignia'!$B$14:$B$50,0),MATCH('Desagregacion total'!$K$16,'Ofertas insignia'!$B$13:$Y$13,0)),"")</f>
        <v/>
      </c>
      <c r="L108" s="89" t="str">
        <f>+IFERROR(INDEX('Ofertas insignia'!$B$14:$Y$50,MATCH('Desagregacion total'!$B108,'Ofertas insignia'!$B$14:$B$50,0),MATCH('Desagregacion total'!$L$16,'Ofertas insignia'!$B$13:$Y$13,0)),"")</f>
        <v/>
      </c>
    </row>
    <row r="109" spans="11:12" x14ac:dyDescent="0.25">
      <c r="K109" s="89" t="str">
        <f>+IFERROR(INDEX('Ofertas insignia'!$B$14:$Y$50,MATCH('Desagregacion total'!$B109,'Ofertas insignia'!$B$14:$B$50,0),MATCH('Desagregacion total'!$K$16,'Ofertas insignia'!$B$13:$Y$13,0)),"")</f>
        <v/>
      </c>
      <c r="L109" s="89" t="str">
        <f>+IFERROR(INDEX('Ofertas insignia'!$B$14:$Y$50,MATCH('Desagregacion total'!$B109,'Ofertas insignia'!$B$14:$B$50,0),MATCH('Desagregacion total'!$L$16,'Ofertas insignia'!$B$13:$Y$13,0)),"")</f>
        <v/>
      </c>
    </row>
    <row r="110" spans="11:12" x14ac:dyDescent="0.25">
      <c r="K110" s="89" t="str">
        <f>+IFERROR(INDEX('Ofertas insignia'!$B$14:$Y$50,MATCH('Desagregacion total'!$B110,'Ofertas insignia'!$B$14:$B$50,0),MATCH('Desagregacion total'!$K$16,'Ofertas insignia'!$B$13:$Y$13,0)),"")</f>
        <v/>
      </c>
      <c r="L110" s="89" t="str">
        <f>+IFERROR(INDEX('Ofertas insignia'!$B$14:$Y$50,MATCH('Desagregacion total'!$B110,'Ofertas insignia'!$B$14:$B$50,0),MATCH('Desagregacion total'!$L$16,'Ofertas insignia'!$B$13:$Y$13,0)),"")</f>
        <v/>
      </c>
    </row>
    <row r="111" spans="11:12" x14ac:dyDescent="0.25">
      <c r="K111" s="89" t="str">
        <f>+IFERROR(INDEX('Ofertas insignia'!$B$14:$Y$50,MATCH('Desagregacion total'!$B111,'Ofertas insignia'!$B$14:$B$50,0),MATCH('Desagregacion total'!$K$16,'Ofertas insignia'!$B$13:$Y$13,0)),"")</f>
        <v/>
      </c>
      <c r="L111" s="89" t="str">
        <f>+IFERROR(INDEX('Ofertas insignia'!$B$14:$Y$50,MATCH('Desagregacion total'!$B111,'Ofertas insignia'!$B$14:$B$50,0),MATCH('Desagregacion total'!$L$16,'Ofertas insignia'!$B$13:$Y$13,0)),"")</f>
        <v/>
      </c>
    </row>
    <row r="112" spans="11:12" x14ac:dyDescent="0.25">
      <c r="K112" s="89" t="str">
        <f>+IFERROR(INDEX('Ofertas insignia'!$B$14:$Y$50,MATCH('Desagregacion total'!$B112,'Ofertas insignia'!$B$14:$B$50,0),MATCH('Desagregacion total'!$K$16,'Ofertas insignia'!$B$13:$Y$13,0)),"")</f>
        <v/>
      </c>
      <c r="L112" s="89" t="str">
        <f>+IFERROR(INDEX('Ofertas insignia'!$B$14:$Y$50,MATCH('Desagregacion total'!$B112,'Ofertas insignia'!$B$14:$B$50,0),MATCH('Desagregacion total'!$L$16,'Ofertas insignia'!$B$13:$Y$13,0)),"")</f>
        <v/>
      </c>
    </row>
    <row r="113" spans="11:12" x14ac:dyDescent="0.25">
      <c r="K113" s="89" t="str">
        <f>+IFERROR(INDEX('Ofertas insignia'!$B$14:$Y$50,MATCH('Desagregacion total'!$B113,'Ofertas insignia'!$B$14:$B$50,0),MATCH('Desagregacion total'!$K$16,'Ofertas insignia'!$B$13:$Y$13,0)),"")</f>
        <v/>
      </c>
      <c r="L113" s="89" t="str">
        <f>+IFERROR(INDEX('Ofertas insignia'!$B$14:$Y$50,MATCH('Desagregacion total'!$B113,'Ofertas insignia'!$B$14:$B$50,0),MATCH('Desagregacion total'!$L$16,'Ofertas insignia'!$B$13:$Y$13,0)),"")</f>
        <v/>
      </c>
    </row>
    <row r="114" spans="11:12" x14ac:dyDescent="0.25">
      <c r="K114" s="89" t="str">
        <f>+IFERROR(INDEX('Ofertas insignia'!$B$14:$Y$50,MATCH('Desagregacion total'!$B114,'Ofertas insignia'!$B$14:$B$50,0),MATCH('Desagregacion total'!$K$16,'Ofertas insignia'!$B$13:$Y$13,0)),"")</f>
        <v/>
      </c>
      <c r="L114" s="89" t="str">
        <f>+IFERROR(INDEX('Ofertas insignia'!$B$14:$Y$50,MATCH('Desagregacion total'!$B114,'Ofertas insignia'!$B$14:$B$50,0),MATCH('Desagregacion total'!$L$16,'Ofertas insignia'!$B$13:$Y$13,0)),"")</f>
        <v/>
      </c>
    </row>
    <row r="115" spans="11:12" x14ac:dyDescent="0.25">
      <c r="K115" s="89" t="str">
        <f>+IFERROR(INDEX('Ofertas insignia'!$B$14:$Y$50,MATCH('Desagregacion total'!$B115,'Ofertas insignia'!$B$14:$B$50,0),MATCH('Desagregacion total'!$K$16,'Ofertas insignia'!$B$13:$Y$13,0)),"")</f>
        <v/>
      </c>
      <c r="L115" s="89" t="str">
        <f>+IFERROR(INDEX('Ofertas insignia'!$B$14:$Y$50,MATCH('Desagregacion total'!$B115,'Ofertas insignia'!$B$14:$B$50,0),MATCH('Desagregacion total'!$L$16,'Ofertas insignia'!$B$13:$Y$13,0)),"")</f>
        <v/>
      </c>
    </row>
    <row r="116" spans="11:12" x14ac:dyDescent="0.25">
      <c r="K116" s="89" t="str">
        <f>+IFERROR(INDEX('Ofertas insignia'!$B$14:$Y$50,MATCH('Desagregacion total'!$B116,'Ofertas insignia'!$B$14:$B$50,0),MATCH('Desagregacion total'!$K$16,'Ofertas insignia'!$B$13:$Y$13,0)),"")</f>
        <v/>
      </c>
      <c r="L116" s="89" t="str">
        <f>+IFERROR(INDEX('Ofertas insignia'!$B$14:$Y$50,MATCH('Desagregacion total'!$B116,'Ofertas insignia'!$B$14:$B$50,0),MATCH('Desagregacion total'!$L$16,'Ofertas insignia'!$B$13:$Y$13,0)),"")</f>
        <v/>
      </c>
    </row>
    <row r="117" spans="11:12" x14ac:dyDescent="0.25">
      <c r="K117" s="89" t="str">
        <f>+IFERROR(INDEX('Ofertas insignia'!$B$14:$Y$50,MATCH('Desagregacion total'!$B117,'Ofertas insignia'!$B$14:$B$50,0),MATCH('Desagregacion total'!$K$16,'Ofertas insignia'!$B$13:$Y$13,0)),"")</f>
        <v/>
      </c>
      <c r="L117" s="89" t="str">
        <f>+IFERROR(INDEX('Ofertas insignia'!$B$14:$Y$50,MATCH('Desagregacion total'!$B117,'Ofertas insignia'!$B$14:$B$50,0),MATCH('Desagregacion total'!$L$16,'Ofertas insignia'!$B$13:$Y$13,0)),"")</f>
        <v/>
      </c>
    </row>
    <row r="118" spans="11:12" x14ac:dyDescent="0.25">
      <c r="K118" s="89" t="str">
        <f>+IFERROR(INDEX('Ofertas insignia'!$B$14:$Y$50,MATCH('Desagregacion total'!$B118,'Ofertas insignia'!$B$14:$B$50,0),MATCH('Desagregacion total'!$K$16,'Ofertas insignia'!$B$13:$Y$13,0)),"")</f>
        <v/>
      </c>
      <c r="L118" s="89" t="str">
        <f>+IFERROR(INDEX('Ofertas insignia'!$B$14:$Y$50,MATCH('Desagregacion total'!$B118,'Ofertas insignia'!$B$14:$B$50,0),MATCH('Desagregacion total'!$L$16,'Ofertas insignia'!$B$13:$Y$13,0)),"")</f>
        <v/>
      </c>
    </row>
    <row r="119" spans="11:12" x14ac:dyDescent="0.25">
      <c r="K119" s="89" t="str">
        <f>+IFERROR(INDEX('Ofertas insignia'!$B$14:$Y$50,MATCH('Desagregacion total'!$B119,'Ofertas insignia'!$B$14:$B$50,0),MATCH('Desagregacion total'!$K$16,'Ofertas insignia'!$B$13:$Y$13,0)),"")</f>
        <v/>
      </c>
      <c r="L119" s="89" t="str">
        <f>+IFERROR(INDEX('Ofertas insignia'!$B$14:$Y$50,MATCH('Desagregacion total'!$B119,'Ofertas insignia'!$B$14:$B$50,0),MATCH('Desagregacion total'!$L$16,'Ofertas insignia'!$B$13:$Y$13,0)),"")</f>
        <v/>
      </c>
    </row>
    <row r="120" spans="11:12" x14ac:dyDescent="0.25">
      <c r="K120" s="89" t="str">
        <f>+IFERROR(INDEX('Ofertas insignia'!$B$14:$Y$50,MATCH('Desagregacion total'!$B120,'Ofertas insignia'!$B$14:$B$50,0),MATCH('Desagregacion total'!$K$16,'Ofertas insignia'!$B$13:$Y$13,0)),"")</f>
        <v/>
      </c>
      <c r="L120" s="89" t="str">
        <f>+IFERROR(INDEX('Ofertas insignia'!$B$14:$Y$50,MATCH('Desagregacion total'!$B120,'Ofertas insignia'!$B$14:$B$50,0),MATCH('Desagregacion total'!$L$16,'Ofertas insignia'!$B$13:$Y$13,0)),"")</f>
        <v/>
      </c>
    </row>
    <row r="121" spans="11:12" x14ac:dyDescent="0.25">
      <c r="K121" s="89" t="str">
        <f>+IFERROR(INDEX('Ofertas insignia'!$B$14:$Y$50,MATCH('Desagregacion total'!$B121,'Ofertas insignia'!$B$14:$B$50,0),MATCH('Desagregacion total'!$K$16,'Ofertas insignia'!$B$13:$Y$13,0)),"")</f>
        <v/>
      </c>
      <c r="L121" s="89" t="str">
        <f>+IFERROR(INDEX('Ofertas insignia'!$B$14:$Y$50,MATCH('Desagregacion total'!$B121,'Ofertas insignia'!$B$14:$B$50,0),MATCH('Desagregacion total'!$L$16,'Ofertas insignia'!$B$13:$Y$13,0)),"")</f>
        <v/>
      </c>
    </row>
    <row r="122" spans="11:12" x14ac:dyDescent="0.25">
      <c r="K122" s="89" t="str">
        <f>+IFERROR(INDEX('Ofertas insignia'!$B$14:$Y$50,MATCH('Desagregacion total'!$B122,'Ofertas insignia'!$B$14:$B$50,0),MATCH('Desagregacion total'!$K$16,'Ofertas insignia'!$B$13:$Y$13,0)),"")</f>
        <v/>
      </c>
      <c r="L122" s="89" t="str">
        <f>+IFERROR(INDEX('Ofertas insignia'!$B$14:$Y$50,MATCH('Desagregacion total'!$B122,'Ofertas insignia'!$B$14:$B$50,0),MATCH('Desagregacion total'!$L$16,'Ofertas insignia'!$B$13:$Y$13,0)),"")</f>
        <v/>
      </c>
    </row>
    <row r="123" spans="11:12" x14ac:dyDescent="0.25">
      <c r="K123" s="89" t="str">
        <f>+IFERROR(INDEX('Ofertas insignia'!$B$14:$Y$50,MATCH('Desagregacion total'!$B123,'Ofertas insignia'!$B$14:$B$50,0),MATCH('Desagregacion total'!$K$16,'Ofertas insignia'!$B$13:$Y$13,0)),"")</f>
        <v/>
      </c>
      <c r="L123" s="89" t="str">
        <f>+IFERROR(INDEX('Ofertas insignia'!$B$14:$Y$50,MATCH('Desagregacion total'!$B123,'Ofertas insignia'!$B$14:$B$50,0),MATCH('Desagregacion total'!$L$16,'Ofertas insignia'!$B$13:$Y$13,0)),"")</f>
        <v/>
      </c>
    </row>
    <row r="124" spans="11:12" x14ac:dyDescent="0.25">
      <c r="K124" s="89" t="str">
        <f>+IFERROR(INDEX('Ofertas insignia'!$B$14:$Y$50,MATCH('Desagregacion total'!$B124,'Ofertas insignia'!$B$14:$B$50,0),MATCH('Desagregacion total'!$K$16,'Ofertas insignia'!$B$13:$Y$13,0)),"")</f>
        <v/>
      </c>
      <c r="L124" s="89" t="str">
        <f>+IFERROR(INDEX('Ofertas insignia'!$B$14:$Y$50,MATCH('Desagregacion total'!$B124,'Ofertas insignia'!$B$14:$B$50,0),MATCH('Desagregacion total'!$L$16,'Ofertas insignia'!$B$13:$Y$13,0)),"")</f>
        <v/>
      </c>
    </row>
    <row r="125" spans="11:12" x14ac:dyDescent="0.25">
      <c r="K125" s="89" t="str">
        <f>+IFERROR(INDEX('Ofertas insignia'!$B$14:$Y$50,MATCH('Desagregacion total'!$B125,'Ofertas insignia'!$B$14:$B$50,0),MATCH('Desagregacion total'!$K$16,'Ofertas insignia'!$B$13:$Y$13,0)),"")</f>
        <v/>
      </c>
      <c r="L125" s="89" t="str">
        <f>+IFERROR(INDEX('Ofertas insignia'!$B$14:$Y$50,MATCH('Desagregacion total'!$B125,'Ofertas insignia'!$B$14:$B$50,0),MATCH('Desagregacion total'!$L$16,'Ofertas insignia'!$B$13:$Y$13,0)),"")</f>
        <v/>
      </c>
    </row>
    <row r="126" spans="11:12" x14ac:dyDescent="0.25">
      <c r="K126" s="89" t="str">
        <f>+IFERROR(INDEX('Ofertas insignia'!$B$14:$Y$50,MATCH('Desagregacion total'!$B126,'Ofertas insignia'!$B$14:$B$50,0),MATCH('Desagregacion total'!$K$16,'Ofertas insignia'!$B$13:$Y$13,0)),"")</f>
        <v/>
      </c>
      <c r="L126" s="89" t="str">
        <f>+IFERROR(INDEX('Ofertas insignia'!$B$14:$Y$50,MATCH('Desagregacion total'!$B126,'Ofertas insignia'!$B$14:$B$50,0),MATCH('Desagregacion total'!$L$16,'Ofertas insignia'!$B$13:$Y$13,0)),"")</f>
        <v/>
      </c>
    </row>
    <row r="127" spans="11:12" x14ac:dyDescent="0.25">
      <c r="K127" s="89" t="str">
        <f>+IFERROR(INDEX('Ofertas insignia'!$B$14:$Y$50,MATCH('Desagregacion total'!$B127,'Ofertas insignia'!$B$14:$B$50,0),MATCH('Desagregacion total'!$K$16,'Ofertas insignia'!$B$13:$Y$13,0)),"")</f>
        <v/>
      </c>
      <c r="L127" s="89" t="str">
        <f>+IFERROR(INDEX('Ofertas insignia'!$B$14:$Y$50,MATCH('Desagregacion total'!$B127,'Ofertas insignia'!$B$14:$B$50,0),MATCH('Desagregacion total'!$L$16,'Ofertas insignia'!$B$13:$Y$13,0)),"")</f>
        <v/>
      </c>
    </row>
    <row r="128" spans="11:12" x14ac:dyDescent="0.25">
      <c r="K128" s="89" t="str">
        <f>+IFERROR(INDEX('Ofertas insignia'!$B$14:$Y$50,MATCH('Desagregacion total'!$B128,'Ofertas insignia'!$B$14:$B$50,0),MATCH('Desagregacion total'!$K$16,'Ofertas insignia'!$B$13:$Y$13,0)),"")</f>
        <v/>
      </c>
      <c r="L128" s="89" t="str">
        <f>+IFERROR(INDEX('Ofertas insignia'!$B$14:$Y$50,MATCH('Desagregacion total'!$B128,'Ofertas insignia'!$B$14:$B$50,0),MATCH('Desagregacion total'!$L$16,'Ofertas insignia'!$B$13:$Y$13,0)),"")</f>
        <v/>
      </c>
    </row>
    <row r="129" spans="11:12" x14ac:dyDescent="0.25">
      <c r="K129" s="89" t="str">
        <f>+IFERROR(INDEX('Ofertas insignia'!$B$14:$Y$50,MATCH('Desagregacion total'!$B129,'Ofertas insignia'!$B$14:$B$50,0),MATCH('Desagregacion total'!$K$16,'Ofertas insignia'!$B$13:$Y$13,0)),"")</f>
        <v/>
      </c>
      <c r="L129" s="89" t="str">
        <f>+IFERROR(INDEX('Ofertas insignia'!$B$14:$Y$50,MATCH('Desagregacion total'!$B129,'Ofertas insignia'!$B$14:$B$50,0),MATCH('Desagregacion total'!$L$16,'Ofertas insignia'!$B$13:$Y$13,0)),"")</f>
        <v/>
      </c>
    </row>
    <row r="130" spans="11:12" x14ac:dyDescent="0.25">
      <c r="K130" s="89" t="str">
        <f>+IFERROR(INDEX('Ofertas insignia'!$B$14:$Y$50,MATCH('Desagregacion total'!$B130,'Ofertas insignia'!$B$14:$B$50,0),MATCH('Desagregacion total'!$K$16,'Ofertas insignia'!$B$13:$Y$13,0)),"")</f>
        <v/>
      </c>
      <c r="L130" s="89" t="str">
        <f>+IFERROR(INDEX('Ofertas insignia'!$B$14:$Y$50,MATCH('Desagregacion total'!$B130,'Ofertas insignia'!$B$14:$B$50,0),MATCH('Desagregacion total'!$L$16,'Ofertas insignia'!$B$13:$Y$13,0)),"")</f>
        <v/>
      </c>
    </row>
    <row r="131" spans="11:12" x14ac:dyDescent="0.25">
      <c r="K131" s="89" t="str">
        <f>+IFERROR(INDEX('Ofertas insignia'!$B$14:$Y$50,MATCH('Desagregacion total'!$B131,'Ofertas insignia'!$B$14:$B$50,0),MATCH('Desagregacion total'!$K$16,'Ofertas insignia'!$B$13:$Y$13,0)),"")</f>
        <v/>
      </c>
      <c r="L131" s="89" t="str">
        <f>+IFERROR(INDEX('Ofertas insignia'!$B$14:$Y$50,MATCH('Desagregacion total'!$B131,'Ofertas insignia'!$B$14:$B$50,0),MATCH('Desagregacion total'!$L$16,'Ofertas insignia'!$B$13:$Y$13,0)),"")</f>
        <v/>
      </c>
    </row>
    <row r="132" spans="11:12" x14ac:dyDescent="0.25">
      <c r="K132" s="89" t="str">
        <f>+IFERROR(INDEX('Ofertas insignia'!$B$14:$Y$50,MATCH('Desagregacion total'!$B132,'Ofertas insignia'!$B$14:$B$50,0),MATCH('Desagregacion total'!$K$16,'Ofertas insignia'!$B$13:$Y$13,0)),"")</f>
        <v/>
      </c>
      <c r="L132" s="89" t="str">
        <f>+IFERROR(INDEX('Ofertas insignia'!$B$14:$Y$50,MATCH('Desagregacion total'!$B132,'Ofertas insignia'!$B$14:$B$50,0),MATCH('Desagregacion total'!$L$16,'Ofertas insignia'!$B$13:$Y$13,0)),"")</f>
        <v/>
      </c>
    </row>
    <row r="133" spans="11:12" x14ac:dyDescent="0.25">
      <c r="K133" s="89" t="str">
        <f>+IFERROR(INDEX('Ofertas insignia'!$B$14:$Y$50,MATCH('Desagregacion total'!$B133,'Ofertas insignia'!$B$14:$B$50,0),MATCH('Desagregacion total'!$K$16,'Ofertas insignia'!$B$13:$Y$13,0)),"")</f>
        <v/>
      </c>
      <c r="L133" s="89" t="str">
        <f>+IFERROR(INDEX('Ofertas insignia'!$B$14:$Y$50,MATCH('Desagregacion total'!$B133,'Ofertas insignia'!$B$14:$B$50,0),MATCH('Desagregacion total'!$L$16,'Ofertas insignia'!$B$13:$Y$13,0)),"")</f>
        <v/>
      </c>
    </row>
    <row r="134" spans="11:12" x14ac:dyDescent="0.25">
      <c r="K134" s="89" t="str">
        <f>+IFERROR(INDEX('Ofertas insignia'!$B$14:$Y$50,MATCH('Desagregacion total'!$B134,'Ofertas insignia'!$B$14:$B$50,0),MATCH('Desagregacion total'!$K$16,'Ofertas insignia'!$B$13:$Y$13,0)),"")</f>
        <v/>
      </c>
      <c r="L134" s="89" t="str">
        <f>+IFERROR(INDEX('Ofertas insignia'!$B$14:$Y$50,MATCH('Desagregacion total'!$B134,'Ofertas insignia'!$B$14:$B$50,0),MATCH('Desagregacion total'!$L$16,'Ofertas insignia'!$B$13:$Y$13,0)),"")</f>
        <v/>
      </c>
    </row>
    <row r="135" spans="11:12" x14ac:dyDescent="0.25">
      <c r="K135" s="89" t="str">
        <f>+IFERROR(INDEX('Ofertas insignia'!$B$14:$Y$50,MATCH('Desagregacion total'!$B135,'Ofertas insignia'!$B$14:$B$50,0),MATCH('Desagregacion total'!$K$16,'Ofertas insignia'!$B$13:$Y$13,0)),"")</f>
        <v/>
      </c>
      <c r="L135" s="89" t="str">
        <f>+IFERROR(INDEX('Ofertas insignia'!$B$14:$Y$50,MATCH('Desagregacion total'!$B135,'Ofertas insignia'!$B$14:$B$50,0),MATCH('Desagregacion total'!$L$16,'Ofertas insignia'!$B$13:$Y$13,0)),"")</f>
        <v/>
      </c>
    </row>
    <row r="136" spans="11:12" x14ac:dyDescent="0.25">
      <c r="K136" s="89" t="str">
        <f>+IFERROR(INDEX('Ofertas insignia'!$B$14:$Y$50,MATCH('Desagregacion total'!$B136,'Ofertas insignia'!$B$14:$B$50,0),MATCH('Desagregacion total'!$K$16,'Ofertas insignia'!$B$13:$Y$13,0)),"")</f>
        <v/>
      </c>
      <c r="L136" s="89" t="str">
        <f>+IFERROR(INDEX('Ofertas insignia'!$B$14:$Y$50,MATCH('Desagregacion total'!$B136,'Ofertas insignia'!$B$14:$B$50,0),MATCH('Desagregacion total'!$L$16,'Ofertas insignia'!$B$13:$Y$13,0)),"")</f>
        <v/>
      </c>
    </row>
    <row r="137" spans="11:12" x14ac:dyDescent="0.25">
      <c r="K137" s="89" t="str">
        <f>+IFERROR(INDEX('Ofertas insignia'!$B$14:$Y$50,MATCH('Desagregacion total'!$B137,'Ofertas insignia'!$B$14:$B$50,0),MATCH('Desagregacion total'!$K$16,'Ofertas insignia'!$B$13:$Y$13,0)),"")</f>
        <v/>
      </c>
      <c r="L137" s="89" t="str">
        <f>+IFERROR(INDEX('Ofertas insignia'!$B$14:$Y$50,MATCH('Desagregacion total'!$B137,'Ofertas insignia'!$B$14:$B$50,0),MATCH('Desagregacion total'!$L$16,'Ofertas insignia'!$B$13:$Y$13,0)),"")</f>
        <v/>
      </c>
    </row>
    <row r="138" spans="11:12" x14ac:dyDescent="0.25">
      <c r="K138" s="89" t="str">
        <f>+IFERROR(INDEX('Ofertas insignia'!$B$14:$Y$50,MATCH('Desagregacion total'!$B138,'Ofertas insignia'!$B$14:$B$50,0),MATCH('Desagregacion total'!$K$16,'Ofertas insignia'!$B$13:$Y$13,0)),"")</f>
        <v/>
      </c>
      <c r="L138" s="89" t="str">
        <f>+IFERROR(INDEX('Ofertas insignia'!$B$14:$Y$50,MATCH('Desagregacion total'!$B138,'Ofertas insignia'!$B$14:$B$50,0),MATCH('Desagregacion total'!$L$16,'Ofertas insignia'!$B$13:$Y$13,0)),"")</f>
        <v/>
      </c>
    </row>
    <row r="139" spans="11:12" x14ac:dyDescent="0.25">
      <c r="K139" s="89" t="str">
        <f>+IFERROR(INDEX('Ofertas insignia'!$B$14:$Y$50,MATCH('Desagregacion total'!$B139,'Ofertas insignia'!$B$14:$B$50,0),MATCH('Desagregacion total'!$K$16,'Ofertas insignia'!$B$13:$Y$13,0)),"")</f>
        <v/>
      </c>
      <c r="L139" s="89" t="str">
        <f>+IFERROR(INDEX('Ofertas insignia'!$B$14:$Y$50,MATCH('Desagregacion total'!$B139,'Ofertas insignia'!$B$14:$B$50,0),MATCH('Desagregacion total'!$L$16,'Ofertas insignia'!$B$13:$Y$13,0)),"")</f>
        <v/>
      </c>
    </row>
    <row r="140" spans="11:12" x14ac:dyDescent="0.25">
      <c r="K140" s="89" t="str">
        <f>+IFERROR(INDEX('Ofertas insignia'!$B$14:$Y$50,MATCH('Desagregacion total'!$B140,'Ofertas insignia'!$B$14:$B$50,0),MATCH('Desagregacion total'!$K$16,'Ofertas insignia'!$B$13:$Y$13,0)),"")</f>
        <v/>
      </c>
      <c r="L140" s="89" t="str">
        <f>+IFERROR(INDEX('Ofertas insignia'!$B$14:$Y$50,MATCH('Desagregacion total'!$B140,'Ofertas insignia'!$B$14:$B$50,0),MATCH('Desagregacion total'!$L$16,'Ofertas insignia'!$B$13:$Y$13,0)),"")</f>
        <v/>
      </c>
    </row>
    <row r="141" spans="11:12" x14ac:dyDescent="0.25">
      <c r="K141" s="89" t="str">
        <f>+IFERROR(INDEX('Ofertas insignia'!$B$14:$Y$50,MATCH('Desagregacion total'!$B141,'Ofertas insignia'!$B$14:$B$50,0),MATCH('Desagregacion total'!$K$16,'Ofertas insignia'!$B$13:$Y$13,0)),"")</f>
        <v/>
      </c>
      <c r="L141" s="89" t="str">
        <f>+IFERROR(INDEX('Ofertas insignia'!$B$14:$Y$50,MATCH('Desagregacion total'!$B141,'Ofertas insignia'!$B$14:$B$50,0),MATCH('Desagregacion total'!$L$16,'Ofertas insignia'!$B$13:$Y$13,0)),"")</f>
        <v/>
      </c>
    </row>
    <row r="142" spans="11:12" x14ac:dyDescent="0.25">
      <c r="K142" s="89" t="str">
        <f>+IFERROR(INDEX('Ofertas insignia'!$B$14:$Y$50,MATCH('Desagregacion total'!$B142,'Ofertas insignia'!$B$14:$B$50,0),MATCH('Desagregacion total'!$K$16,'Ofertas insignia'!$B$13:$Y$13,0)),"")</f>
        <v/>
      </c>
      <c r="L142" s="89" t="str">
        <f>+IFERROR(INDEX('Ofertas insignia'!$B$14:$Y$50,MATCH('Desagregacion total'!$B142,'Ofertas insignia'!$B$14:$B$50,0),MATCH('Desagregacion total'!$L$16,'Ofertas insignia'!$B$13:$Y$13,0)),"")</f>
        <v/>
      </c>
    </row>
    <row r="143" spans="11:12" x14ac:dyDescent="0.25">
      <c r="K143" s="89" t="str">
        <f>+IFERROR(INDEX('Ofertas insignia'!$B$14:$Y$50,MATCH('Desagregacion total'!$B143,'Ofertas insignia'!$B$14:$B$50,0),MATCH('Desagregacion total'!$K$16,'Ofertas insignia'!$B$13:$Y$13,0)),"")</f>
        <v/>
      </c>
      <c r="L143" s="89" t="str">
        <f>+IFERROR(INDEX('Ofertas insignia'!$B$14:$Y$50,MATCH('Desagregacion total'!$B143,'Ofertas insignia'!$B$14:$B$50,0),MATCH('Desagregacion total'!$L$16,'Ofertas insignia'!$B$13:$Y$13,0)),"")</f>
        <v/>
      </c>
    </row>
    <row r="144" spans="11:12" x14ac:dyDescent="0.25">
      <c r="K144" s="89" t="str">
        <f>+IFERROR(INDEX('Ofertas insignia'!$B$14:$Y$50,MATCH('Desagregacion total'!$B144,'Ofertas insignia'!$B$14:$B$50,0),MATCH('Desagregacion total'!$K$16,'Ofertas insignia'!$B$13:$Y$13,0)),"")</f>
        <v/>
      </c>
      <c r="L144" s="89" t="str">
        <f>+IFERROR(INDEX('Ofertas insignia'!$B$14:$Y$50,MATCH('Desagregacion total'!$B144,'Ofertas insignia'!$B$14:$B$50,0),MATCH('Desagregacion total'!$L$16,'Ofertas insignia'!$B$13:$Y$13,0)),"")</f>
        <v/>
      </c>
    </row>
    <row r="145" spans="11:12" x14ac:dyDescent="0.25">
      <c r="K145" s="89" t="str">
        <f>+IFERROR(INDEX('Ofertas insignia'!$B$14:$Y$50,MATCH('Desagregacion total'!$B145,'Ofertas insignia'!$B$14:$B$50,0),MATCH('Desagregacion total'!$K$16,'Ofertas insignia'!$B$13:$Y$13,0)),"")</f>
        <v/>
      </c>
      <c r="L145" s="89" t="str">
        <f>+IFERROR(INDEX('Ofertas insignia'!$B$14:$Y$50,MATCH('Desagregacion total'!$B145,'Ofertas insignia'!$B$14:$B$50,0),MATCH('Desagregacion total'!$L$16,'Ofertas insignia'!$B$13:$Y$13,0)),"")</f>
        <v/>
      </c>
    </row>
    <row r="146" spans="11:12" x14ac:dyDescent="0.25">
      <c r="K146" s="89" t="str">
        <f>+IFERROR(INDEX('Ofertas insignia'!$B$14:$Y$50,MATCH('Desagregacion total'!$B146,'Ofertas insignia'!$B$14:$B$50,0),MATCH('Desagregacion total'!$K$16,'Ofertas insignia'!$B$13:$Y$13,0)),"")</f>
        <v/>
      </c>
      <c r="L146" s="89" t="str">
        <f>+IFERROR(INDEX('Ofertas insignia'!$B$14:$Y$50,MATCH('Desagregacion total'!$B146,'Ofertas insignia'!$B$14:$B$50,0),MATCH('Desagregacion total'!$L$16,'Ofertas insignia'!$B$13:$Y$13,0)),"")</f>
        <v/>
      </c>
    </row>
    <row r="147" spans="11:12" x14ac:dyDescent="0.25">
      <c r="K147" s="89" t="str">
        <f>+IFERROR(INDEX('Ofertas insignia'!$B$14:$Y$50,MATCH('Desagregacion total'!$B147,'Ofertas insignia'!$B$14:$B$50,0),MATCH('Desagregacion total'!$K$16,'Ofertas insignia'!$B$13:$Y$13,0)),"")</f>
        <v/>
      </c>
      <c r="L147" s="89" t="str">
        <f>+IFERROR(INDEX('Ofertas insignia'!$B$14:$Y$50,MATCH('Desagregacion total'!$B147,'Ofertas insignia'!$B$14:$B$50,0),MATCH('Desagregacion total'!$L$16,'Ofertas insignia'!$B$13:$Y$13,0)),"")</f>
        <v/>
      </c>
    </row>
    <row r="148" spans="11:12" x14ac:dyDescent="0.25">
      <c r="K148" s="89" t="str">
        <f>+IFERROR(INDEX('Ofertas insignia'!$B$14:$Y$50,MATCH('Desagregacion total'!$B148,'Ofertas insignia'!$B$14:$B$50,0),MATCH('Desagregacion total'!$K$16,'Ofertas insignia'!$B$13:$Y$13,0)),"")</f>
        <v/>
      </c>
      <c r="L148" s="89" t="str">
        <f>+IFERROR(INDEX('Ofertas insignia'!$B$14:$Y$50,MATCH('Desagregacion total'!$B148,'Ofertas insignia'!$B$14:$B$50,0),MATCH('Desagregacion total'!$L$16,'Ofertas insignia'!$B$13:$Y$13,0)),"")</f>
        <v/>
      </c>
    </row>
    <row r="149" spans="11:12" x14ac:dyDescent="0.25">
      <c r="K149" s="89" t="str">
        <f>+IFERROR(INDEX('Ofertas insignia'!$B$14:$Y$50,MATCH('Desagregacion total'!$B149,'Ofertas insignia'!$B$14:$B$50,0),MATCH('Desagregacion total'!$K$16,'Ofertas insignia'!$B$13:$Y$13,0)),"")</f>
        <v/>
      </c>
      <c r="L149" s="89" t="str">
        <f>+IFERROR(INDEX('Ofertas insignia'!$B$14:$Y$50,MATCH('Desagregacion total'!$B149,'Ofertas insignia'!$B$14:$B$50,0),MATCH('Desagregacion total'!$L$16,'Ofertas insignia'!$B$13:$Y$13,0)),"")</f>
        <v/>
      </c>
    </row>
    <row r="150" spans="11:12" x14ac:dyDescent="0.25">
      <c r="K150" s="89" t="str">
        <f>+IFERROR(INDEX('Ofertas insignia'!$B$14:$Y$50,MATCH('Desagregacion total'!$B150,'Ofertas insignia'!$B$14:$B$50,0),MATCH('Desagregacion total'!$K$16,'Ofertas insignia'!$B$13:$Y$13,0)),"")</f>
        <v/>
      </c>
      <c r="L150" s="89" t="str">
        <f>+IFERROR(INDEX('Ofertas insignia'!$B$14:$Y$50,MATCH('Desagregacion total'!$B150,'Ofertas insignia'!$B$14:$B$50,0),MATCH('Desagregacion total'!$L$16,'Ofertas insignia'!$B$13:$Y$13,0)),"")</f>
        <v/>
      </c>
    </row>
    <row r="151" spans="11:12" x14ac:dyDescent="0.25">
      <c r="K151" s="89" t="str">
        <f>+IFERROR(INDEX('Ofertas insignia'!$B$14:$Y$50,MATCH('Desagregacion total'!$B151,'Ofertas insignia'!$B$14:$B$50,0),MATCH('Desagregacion total'!$K$16,'Ofertas insignia'!$B$13:$Y$13,0)),"")</f>
        <v/>
      </c>
      <c r="L151" s="89" t="str">
        <f>+IFERROR(INDEX('Ofertas insignia'!$B$14:$Y$50,MATCH('Desagregacion total'!$B151,'Ofertas insignia'!$B$14:$B$50,0),MATCH('Desagregacion total'!$L$16,'Ofertas insignia'!$B$13:$Y$13,0)),"")</f>
        <v/>
      </c>
    </row>
    <row r="152" spans="11:12" x14ac:dyDescent="0.25">
      <c r="K152" s="89" t="str">
        <f>+IFERROR(INDEX('Ofertas insignia'!$B$14:$Y$50,MATCH('Desagregacion total'!$B152,'Ofertas insignia'!$B$14:$B$50,0),MATCH('Desagregacion total'!$K$16,'Ofertas insignia'!$B$13:$Y$13,0)),"")</f>
        <v/>
      </c>
      <c r="L152" s="89" t="str">
        <f>+IFERROR(INDEX('Ofertas insignia'!$B$14:$Y$50,MATCH('Desagregacion total'!$B152,'Ofertas insignia'!$B$14:$B$50,0),MATCH('Desagregacion total'!$L$16,'Ofertas insignia'!$B$13:$Y$13,0)),"")</f>
        <v/>
      </c>
    </row>
    <row r="153" spans="11:12" x14ac:dyDescent="0.25">
      <c r="K153" s="89" t="str">
        <f>+IFERROR(INDEX('Ofertas insignia'!$B$14:$Y$50,MATCH('Desagregacion total'!$B153,'Ofertas insignia'!$B$14:$B$50,0),MATCH('Desagregacion total'!$K$16,'Ofertas insignia'!$B$13:$Y$13,0)),"")</f>
        <v/>
      </c>
      <c r="L153" s="89" t="str">
        <f>+IFERROR(INDEX('Ofertas insignia'!$B$14:$Y$50,MATCH('Desagregacion total'!$B153,'Ofertas insignia'!$B$14:$B$50,0),MATCH('Desagregacion total'!$L$16,'Ofertas insignia'!$B$13:$Y$13,0)),"")</f>
        <v/>
      </c>
    </row>
    <row r="154" spans="11:12" x14ac:dyDescent="0.25">
      <c r="K154" s="89" t="str">
        <f>+IFERROR(INDEX('Ofertas insignia'!$B$14:$Y$50,MATCH('Desagregacion total'!$B154,'Ofertas insignia'!$B$14:$B$50,0),MATCH('Desagregacion total'!$K$16,'Ofertas insignia'!$B$13:$Y$13,0)),"")</f>
        <v/>
      </c>
      <c r="L154" s="89" t="str">
        <f>+IFERROR(INDEX('Ofertas insignia'!$B$14:$Y$50,MATCH('Desagregacion total'!$B154,'Ofertas insignia'!$B$14:$B$50,0),MATCH('Desagregacion total'!$L$16,'Ofertas insignia'!$B$13:$Y$13,0)),"")</f>
        <v/>
      </c>
    </row>
    <row r="155" spans="11:12" x14ac:dyDescent="0.25">
      <c r="K155" s="89" t="str">
        <f>+IFERROR(INDEX('Ofertas insignia'!$B$14:$Y$50,MATCH('Desagregacion total'!$B155,'Ofertas insignia'!$B$14:$B$50,0),MATCH('Desagregacion total'!$K$16,'Ofertas insignia'!$B$13:$Y$13,0)),"")</f>
        <v/>
      </c>
      <c r="L155" s="89" t="str">
        <f>+IFERROR(INDEX('Ofertas insignia'!$B$14:$Y$50,MATCH('Desagregacion total'!$B155,'Ofertas insignia'!$B$14:$B$50,0),MATCH('Desagregacion total'!$L$16,'Ofertas insignia'!$B$13:$Y$13,0)),"")</f>
        <v/>
      </c>
    </row>
    <row r="156" spans="11:12" x14ac:dyDescent="0.25">
      <c r="K156" s="89" t="str">
        <f>+IFERROR(INDEX('Ofertas insignia'!$B$14:$Y$50,MATCH('Desagregacion total'!$B156,'Ofertas insignia'!$B$14:$B$50,0),MATCH('Desagregacion total'!$K$16,'Ofertas insignia'!$B$13:$Y$13,0)),"")</f>
        <v/>
      </c>
      <c r="L156" s="89" t="str">
        <f>+IFERROR(INDEX('Ofertas insignia'!$B$14:$Y$50,MATCH('Desagregacion total'!$B156,'Ofertas insignia'!$B$14:$B$50,0),MATCH('Desagregacion total'!$L$16,'Ofertas insignia'!$B$13:$Y$13,0)),"")</f>
        <v/>
      </c>
    </row>
    <row r="157" spans="11:12" x14ac:dyDescent="0.25">
      <c r="K157" s="89" t="str">
        <f>+IFERROR(INDEX('Ofertas insignia'!$B$14:$Y$50,MATCH('Desagregacion total'!$B157,'Ofertas insignia'!$B$14:$B$50,0),MATCH('Desagregacion total'!$K$16,'Ofertas insignia'!$B$13:$Y$13,0)),"")</f>
        <v/>
      </c>
      <c r="L157" s="89" t="str">
        <f>+IFERROR(INDEX('Ofertas insignia'!$B$14:$Y$50,MATCH('Desagregacion total'!$B157,'Ofertas insignia'!$B$14:$B$50,0),MATCH('Desagregacion total'!$L$16,'Ofertas insignia'!$B$13:$Y$13,0)),"")</f>
        <v/>
      </c>
    </row>
    <row r="158" spans="11:12" x14ac:dyDescent="0.25">
      <c r="K158" s="89" t="str">
        <f>+IFERROR(INDEX('Ofertas insignia'!$B$14:$Y$50,MATCH('Desagregacion total'!$B158,'Ofertas insignia'!$B$14:$B$50,0),MATCH('Desagregacion total'!$K$16,'Ofertas insignia'!$B$13:$Y$13,0)),"")</f>
        <v/>
      </c>
      <c r="L158" s="89" t="str">
        <f>+IFERROR(INDEX('Ofertas insignia'!$B$14:$Y$50,MATCH('Desagregacion total'!$B158,'Ofertas insignia'!$B$14:$B$50,0),MATCH('Desagregacion total'!$L$16,'Ofertas insignia'!$B$13:$Y$13,0)),"")</f>
        <v/>
      </c>
    </row>
    <row r="159" spans="11:12" x14ac:dyDescent="0.25">
      <c r="K159" s="89" t="str">
        <f>+IFERROR(INDEX('Ofertas insignia'!$B$14:$Y$50,MATCH('Desagregacion total'!$B159,'Ofertas insignia'!$B$14:$B$50,0),MATCH('Desagregacion total'!$K$16,'Ofertas insignia'!$B$13:$Y$13,0)),"")</f>
        <v/>
      </c>
      <c r="L159" s="89" t="str">
        <f>+IFERROR(INDEX('Ofertas insignia'!$B$14:$Y$50,MATCH('Desagregacion total'!$B159,'Ofertas insignia'!$B$14:$B$50,0),MATCH('Desagregacion total'!$L$16,'Ofertas insignia'!$B$13:$Y$13,0)),"")</f>
        <v/>
      </c>
    </row>
    <row r="160" spans="11:12" x14ac:dyDescent="0.25">
      <c r="K160" s="89" t="str">
        <f>+IFERROR(INDEX('Ofertas insignia'!$B$14:$Y$50,MATCH('Desagregacion total'!$B160,'Ofertas insignia'!$B$14:$B$50,0),MATCH('Desagregacion total'!$K$16,'Ofertas insignia'!$B$13:$Y$13,0)),"")</f>
        <v/>
      </c>
      <c r="L160" s="89" t="str">
        <f>+IFERROR(INDEX('Ofertas insignia'!$B$14:$Y$50,MATCH('Desagregacion total'!$B160,'Ofertas insignia'!$B$14:$B$50,0),MATCH('Desagregacion total'!$L$16,'Ofertas insignia'!$B$13:$Y$13,0)),"")</f>
        <v/>
      </c>
    </row>
    <row r="161" spans="11:12" x14ac:dyDescent="0.25">
      <c r="K161" s="89" t="str">
        <f>+IFERROR(INDEX('Ofertas insignia'!$B$14:$Y$50,MATCH('Desagregacion total'!$B161,'Ofertas insignia'!$B$14:$B$50,0),MATCH('Desagregacion total'!$K$16,'Ofertas insignia'!$B$13:$Y$13,0)),"")</f>
        <v/>
      </c>
      <c r="L161" s="89" t="str">
        <f>+IFERROR(INDEX('Ofertas insignia'!$B$14:$Y$50,MATCH('Desagregacion total'!$B161,'Ofertas insignia'!$B$14:$B$50,0),MATCH('Desagregacion total'!$L$16,'Ofertas insignia'!$B$13:$Y$13,0)),"")</f>
        <v/>
      </c>
    </row>
    <row r="162" spans="11:12" x14ac:dyDescent="0.25">
      <c r="K162" s="89" t="str">
        <f>+IFERROR(INDEX('Ofertas insignia'!$B$14:$Y$50,MATCH('Desagregacion total'!$B162,'Ofertas insignia'!$B$14:$B$50,0),MATCH('Desagregacion total'!$K$16,'Ofertas insignia'!$B$13:$Y$13,0)),"")</f>
        <v/>
      </c>
      <c r="L162" s="89" t="str">
        <f>+IFERROR(INDEX('Ofertas insignia'!$B$14:$Y$50,MATCH('Desagregacion total'!$B162,'Ofertas insignia'!$B$14:$B$50,0),MATCH('Desagregacion total'!$L$16,'Ofertas insignia'!$B$13:$Y$13,0)),"")</f>
        <v/>
      </c>
    </row>
    <row r="163" spans="11:12" x14ac:dyDescent="0.25">
      <c r="K163" s="89" t="str">
        <f>+IFERROR(INDEX('Ofertas insignia'!$B$14:$Y$50,MATCH('Desagregacion total'!$B163,'Ofertas insignia'!$B$14:$B$50,0),MATCH('Desagregacion total'!$K$16,'Ofertas insignia'!$B$13:$Y$13,0)),"")</f>
        <v/>
      </c>
      <c r="L163" s="89" t="str">
        <f>+IFERROR(INDEX('Ofertas insignia'!$B$14:$Y$50,MATCH('Desagregacion total'!$B163,'Ofertas insignia'!$B$14:$B$50,0),MATCH('Desagregacion total'!$L$16,'Ofertas insignia'!$B$13:$Y$13,0)),"")</f>
        <v/>
      </c>
    </row>
    <row r="164" spans="11:12" x14ac:dyDescent="0.25">
      <c r="K164" s="89" t="str">
        <f>+IFERROR(INDEX('Ofertas insignia'!$B$14:$Y$50,MATCH('Desagregacion total'!$B164,'Ofertas insignia'!$B$14:$B$50,0),MATCH('Desagregacion total'!$K$16,'Ofertas insignia'!$B$13:$Y$13,0)),"")</f>
        <v/>
      </c>
      <c r="L164" s="89" t="str">
        <f>+IFERROR(INDEX('Ofertas insignia'!$B$14:$Y$50,MATCH('Desagregacion total'!$B164,'Ofertas insignia'!$B$14:$B$50,0),MATCH('Desagregacion total'!$L$16,'Ofertas insignia'!$B$13:$Y$13,0)),"")</f>
        <v/>
      </c>
    </row>
    <row r="165" spans="11:12" x14ac:dyDescent="0.25">
      <c r="K165" s="89" t="str">
        <f>+IFERROR(INDEX('Ofertas insignia'!$B$14:$Y$50,MATCH('Desagregacion total'!$B165,'Ofertas insignia'!$B$14:$B$50,0),MATCH('Desagregacion total'!$K$16,'Ofertas insignia'!$B$13:$Y$13,0)),"")</f>
        <v/>
      </c>
      <c r="L165" s="89" t="str">
        <f>+IFERROR(INDEX('Ofertas insignia'!$B$14:$Y$50,MATCH('Desagregacion total'!$B165,'Ofertas insignia'!$B$14:$B$50,0),MATCH('Desagregacion total'!$L$16,'Ofertas insignia'!$B$13:$Y$13,0)),"")</f>
        <v/>
      </c>
    </row>
    <row r="166" spans="11:12" x14ac:dyDescent="0.25">
      <c r="K166" s="89" t="str">
        <f>+IFERROR(INDEX('Ofertas insignia'!$B$14:$Y$50,MATCH('Desagregacion total'!$B166,'Ofertas insignia'!$B$14:$B$50,0),MATCH('Desagregacion total'!$K$16,'Ofertas insignia'!$B$13:$Y$13,0)),"")</f>
        <v/>
      </c>
      <c r="L166" s="89" t="str">
        <f>+IFERROR(INDEX('Ofertas insignia'!$B$14:$Y$50,MATCH('Desagregacion total'!$B166,'Ofertas insignia'!$B$14:$B$50,0),MATCH('Desagregacion total'!$L$16,'Ofertas insignia'!$B$13:$Y$13,0)),"")</f>
        <v/>
      </c>
    </row>
    <row r="167" spans="11:12" x14ac:dyDescent="0.25">
      <c r="K167" s="89" t="str">
        <f>+IFERROR(INDEX('Ofertas insignia'!$B$14:$Y$50,MATCH('Desagregacion total'!$B167,'Ofertas insignia'!$B$14:$B$50,0),MATCH('Desagregacion total'!$K$16,'Ofertas insignia'!$B$13:$Y$13,0)),"")</f>
        <v/>
      </c>
      <c r="L167" s="89" t="str">
        <f>+IFERROR(INDEX('Ofertas insignia'!$B$14:$Y$50,MATCH('Desagregacion total'!$B167,'Ofertas insignia'!$B$14:$B$50,0),MATCH('Desagregacion total'!$L$16,'Ofertas insignia'!$B$13:$Y$13,0)),"")</f>
        <v/>
      </c>
    </row>
    <row r="168" spans="11:12" x14ac:dyDescent="0.25">
      <c r="K168" s="89" t="str">
        <f>+IFERROR(INDEX('Ofertas insignia'!$B$14:$Y$50,MATCH('Desagregacion total'!$B168,'Ofertas insignia'!$B$14:$B$50,0),MATCH('Desagregacion total'!$K$16,'Ofertas insignia'!$B$13:$Y$13,0)),"")</f>
        <v/>
      </c>
      <c r="L168" s="89" t="str">
        <f>+IFERROR(INDEX('Ofertas insignia'!$B$14:$Y$50,MATCH('Desagregacion total'!$B168,'Ofertas insignia'!$B$14:$B$50,0),MATCH('Desagregacion total'!$L$16,'Ofertas insignia'!$B$13:$Y$13,0)),"")</f>
        <v/>
      </c>
    </row>
    <row r="169" spans="11:12" x14ac:dyDescent="0.25">
      <c r="K169" s="89" t="str">
        <f>+IFERROR(INDEX('Ofertas insignia'!$B$14:$Y$50,MATCH('Desagregacion total'!$B169,'Ofertas insignia'!$B$14:$B$50,0),MATCH('Desagregacion total'!$K$16,'Ofertas insignia'!$B$13:$Y$13,0)),"")</f>
        <v/>
      </c>
      <c r="L169" s="89" t="str">
        <f>+IFERROR(INDEX('Ofertas insignia'!$B$14:$Y$50,MATCH('Desagregacion total'!$B169,'Ofertas insignia'!$B$14:$B$50,0),MATCH('Desagregacion total'!$L$16,'Ofertas insignia'!$B$13:$Y$13,0)),"")</f>
        <v/>
      </c>
    </row>
    <row r="170" spans="11:12" x14ac:dyDescent="0.25">
      <c r="K170" s="89" t="str">
        <f>+IFERROR(INDEX('Ofertas insignia'!$B$14:$Y$50,MATCH('Desagregacion total'!$B170,'Ofertas insignia'!$B$14:$B$50,0),MATCH('Desagregacion total'!$K$16,'Ofertas insignia'!$B$13:$Y$13,0)),"")</f>
        <v/>
      </c>
      <c r="L170" s="89" t="str">
        <f>+IFERROR(INDEX('Ofertas insignia'!$B$14:$Y$50,MATCH('Desagregacion total'!$B170,'Ofertas insignia'!$B$14:$B$50,0),MATCH('Desagregacion total'!$L$16,'Ofertas insignia'!$B$13:$Y$13,0)),"")</f>
        <v/>
      </c>
    </row>
    <row r="171" spans="11:12" x14ac:dyDescent="0.25">
      <c r="K171" s="89" t="str">
        <f>+IFERROR(INDEX('Ofertas insignia'!$B$14:$Y$50,MATCH('Desagregacion total'!$B171,'Ofertas insignia'!$B$14:$B$50,0),MATCH('Desagregacion total'!$K$16,'Ofertas insignia'!$B$13:$Y$13,0)),"")</f>
        <v/>
      </c>
      <c r="L171" s="89" t="str">
        <f>+IFERROR(INDEX('Ofertas insignia'!$B$14:$Y$50,MATCH('Desagregacion total'!$B171,'Ofertas insignia'!$B$14:$B$50,0),MATCH('Desagregacion total'!$L$16,'Ofertas insignia'!$B$13:$Y$13,0)),"")</f>
        <v/>
      </c>
    </row>
    <row r="172" spans="11:12" x14ac:dyDescent="0.25">
      <c r="K172" s="89" t="str">
        <f>+IFERROR(INDEX('Ofertas insignia'!$B$14:$Y$50,MATCH('Desagregacion total'!$B172,'Ofertas insignia'!$B$14:$B$50,0),MATCH('Desagregacion total'!$K$16,'Ofertas insignia'!$B$13:$Y$13,0)),"")</f>
        <v/>
      </c>
      <c r="L172" s="89" t="str">
        <f>+IFERROR(INDEX('Ofertas insignia'!$B$14:$Y$50,MATCH('Desagregacion total'!$B172,'Ofertas insignia'!$B$14:$B$50,0),MATCH('Desagregacion total'!$L$16,'Ofertas insignia'!$B$13:$Y$13,0)),"")</f>
        <v/>
      </c>
    </row>
    <row r="173" spans="11:12" x14ac:dyDescent="0.25">
      <c r="K173" s="89" t="str">
        <f>+IFERROR(INDEX('Ofertas insignia'!$B$14:$Y$50,MATCH('Desagregacion total'!$B173,'Ofertas insignia'!$B$14:$B$50,0),MATCH('Desagregacion total'!$K$16,'Ofertas insignia'!$B$13:$Y$13,0)),"")</f>
        <v/>
      </c>
      <c r="L173" s="89" t="str">
        <f>+IFERROR(INDEX('Ofertas insignia'!$B$14:$Y$50,MATCH('Desagregacion total'!$B173,'Ofertas insignia'!$B$14:$B$50,0),MATCH('Desagregacion total'!$L$16,'Ofertas insignia'!$B$13:$Y$13,0)),"")</f>
        <v/>
      </c>
    </row>
    <row r="174" spans="11:12" x14ac:dyDescent="0.25">
      <c r="K174" s="89" t="str">
        <f>+IFERROR(INDEX('Ofertas insignia'!$B$14:$Y$50,MATCH('Desagregacion total'!$B174,'Ofertas insignia'!$B$14:$B$50,0),MATCH('Desagregacion total'!$K$16,'Ofertas insignia'!$B$13:$Y$13,0)),"")</f>
        <v/>
      </c>
      <c r="L174" s="89" t="str">
        <f>+IFERROR(INDEX('Ofertas insignia'!$B$14:$Y$50,MATCH('Desagregacion total'!$B174,'Ofertas insignia'!$B$14:$B$50,0),MATCH('Desagregacion total'!$L$16,'Ofertas insignia'!$B$13:$Y$13,0)),"")</f>
        <v/>
      </c>
    </row>
    <row r="175" spans="11:12" x14ac:dyDescent="0.25">
      <c r="K175" s="89" t="str">
        <f>+IFERROR(INDEX('Ofertas insignia'!$B$14:$Y$50,MATCH('Desagregacion total'!$B175,'Ofertas insignia'!$B$14:$B$50,0),MATCH('Desagregacion total'!$K$16,'Ofertas insignia'!$B$13:$Y$13,0)),"")</f>
        <v/>
      </c>
      <c r="L175" s="89" t="str">
        <f>+IFERROR(INDEX('Ofertas insignia'!$B$14:$Y$50,MATCH('Desagregacion total'!$B175,'Ofertas insignia'!$B$14:$B$50,0),MATCH('Desagregacion total'!$L$16,'Ofertas insignia'!$B$13:$Y$13,0)),"")</f>
        <v/>
      </c>
    </row>
    <row r="176" spans="11:12" x14ac:dyDescent="0.25">
      <c r="K176" s="89" t="str">
        <f>+IFERROR(INDEX('Ofertas insignia'!$B$14:$Y$50,MATCH('Desagregacion total'!$B176,'Ofertas insignia'!$B$14:$B$50,0),MATCH('Desagregacion total'!$K$16,'Ofertas insignia'!$B$13:$Y$13,0)),"")</f>
        <v/>
      </c>
      <c r="L176" s="89" t="str">
        <f>+IFERROR(INDEX('Ofertas insignia'!$B$14:$Y$50,MATCH('Desagregacion total'!$B176,'Ofertas insignia'!$B$14:$B$50,0),MATCH('Desagregacion total'!$L$16,'Ofertas insignia'!$B$13:$Y$13,0)),"")</f>
        <v/>
      </c>
    </row>
    <row r="177" spans="11:12" x14ac:dyDescent="0.25">
      <c r="K177" s="89" t="str">
        <f>+IFERROR(INDEX('Ofertas insignia'!$B$14:$Y$50,MATCH('Desagregacion total'!$B177,'Ofertas insignia'!$B$14:$B$50,0),MATCH('Desagregacion total'!$K$16,'Ofertas insignia'!$B$13:$Y$13,0)),"")</f>
        <v/>
      </c>
      <c r="L177" s="89" t="str">
        <f>+IFERROR(INDEX('Ofertas insignia'!$B$14:$Y$50,MATCH('Desagregacion total'!$B177,'Ofertas insignia'!$B$14:$B$50,0),MATCH('Desagregacion total'!$L$16,'Ofertas insignia'!$B$13:$Y$13,0)),"")</f>
        <v/>
      </c>
    </row>
    <row r="178" spans="11:12" x14ac:dyDescent="0.25">
      <c r="K178" s="89" t="str">
        <f>+IFERROR(INDEX('Ofertas insignia'!$B$14:$Y$50,MATCH('Desagregacion total'!$B178,'Ofertas insignia'!$B$14:$B$50,0),MATCH('Desagregacion total'!$K$16,'Ofertas insignia'!$B$13:$Y$13,0)),"")</f>
        <v/>
      </c>
      <c r="L178" s="89" t="str">
        <f>+IFERROR(INDEX('Ofertas insignia'!$B$14:$Y$50,MATCH('Desagregacion total'!$B178,'Ofertas insignia'!$B$14:$B$50,0),MATCH('Desagregacion total'!$L$16,'Ofertas insignia'!$B$13:$Y$13,0)),"")</f>
        <v/>
      </c>
    </row>
    <row r="179" spans="11:12" x14ac:dyDescent="0.25">
      <c r="K179" s="89" t="str">
        <f>+IFERROR(INDEX('Ofertas insignia'!$B$14:$Y$50,MATCH('Desagregacion total'!$B179,'Ofertas insignia'!$B$14:$B$50,0),MATCH('Desagregacion total'!$K$16,'Ofertas insignia'!$B$13:$Y$13,0)),"")</f>
        <v/>
      </c>
      <c r="L179" s="89" t="str">
        <f>+IFERROR(INDEX('Ofertas insignia'!$B$14:$Y$50,MATCH('Desagregacion total'!$B179,'Ofertas insignia'!$B$14:$B$50,0),MATCH('Desagregacion total'!$L$16,'Ofertas insignia'!$B$13:$Y$13,0)),"")</f>
        <v/>
      </c>
    </row>
    <row r="180" spans="11:12" x14ac:dyDescent="0.25">
      <c r="K180" s="89" t="str">
        <f>+IFERROR(INDEX('Ofertas insignia'!$B$14:$Y$50,MATCH('Desagregacion total'!$B180,'Ofertas insignia'!$B$14:$B$50,0),MATCH('Desagregacion total'!$K$16,'Ofertas insignia'!$B$13:$Y$13,0)),"")</f>
        <v/>
      </c>
      <c r="L180" s="89" t="str">
        <f>+IFERROR(INDEX('Ofertas insignia'!$B$14:$Y$50,MATCH('Desagregacion total'!$B180,'Ofertas insignia'!$B$14:$B$50,0),MATCH('Desagregacion total'!$L$16,'Ofertas insignia'!$B$13:$Y$13,0)),"")</f>
        <v/>
      </c>
    </row>
    <row r="181" spans="11:12" x14ac:dyDescent="0.25">
      <c r="K181" s="89" t="str">
        <f>+IFERROR(INDEX('Ofertas insignia'!$B$14:$Y$50,MATCH('Desagregacion total'!$B181,'Ofertas insignia'!$B$14:$B$50,0),MATCH('Desagregacion total'!$K$16,'Ofertas insignia'!$B$13:$Y$13,0)),"")</f>
        <v/>
      </c>
      <c r="L181" s="89" t="str">
        <f>+IFERROR(INDEX('Ofertas insignia'!$B$14:$Y$50,MATCH('Desagregacion total'!$B181,'Ofertas insignia'!$B$14:$B$50,0),MATCH('Desagregacion total'!$L$16,'Ofertas insignia'!$B$13:$Y$13,0)),"")</f>
        <v/>
      </c>
    </row>
    <row r="182" spans="11:12" x14ac:dyDescent="0.25">
      <c r="K182" s="89" t="str">
        <f>+IFERROR(INDEX('Ofertas insignia'!$B$14:$Y$50,MATCH('Desagregacion total'!$B182,'Ofertas insignia'!$B$14:$B$50,0),MATCH('Desagregacion total'!$K$16,'Ofertas insignia'!$B$13:$Y$13,0)),"")</f>
        <v/>
      </c>
      <c r="L182" s="89" t="str">
        <f>+IFERROR(INDEX('Ofertas insignia'!$B$14:$Y$50,MATCH('Desagregacion total'!$B182,'Ofertas insignia'!$B$14:$B$50,0),MATCH('Desagregacion total'!$L$16,'Ofertas insignia'!$B$13:$Y$13,0)),"")</f>
        <v/>
      </c>
    </row>
    <row r="183" spans="11:12" x14ac:dyDescent="0.25">
      <c r="K183" s="89" t="str">
        <f>+IFERROR(INDEX('Ofertas insignia'!$B$14:$Y$50,MATCH('Desagregacion total'!$B183,'Ofertas insignia'!$B$14:$B$50,0),MATCH('Desagregacion total'!$K$16,'Ofertas insignia'!$B$13:$Y$13,0)),"")</f>
        <v/>
      </c>
      <c r="L183" s="89" t="str">
        <f>+IFERROR(INDEX('Ofertas insignia'!$B$14:$Y$50,MATCH('Desagregacion total'!$B183,'Ofertas insignia'!$B$14:$B$50,0),MATCH('Desagregacion total'!$L$16,'Ofertas insignia'!$B$13:$Y$13,0)),"")</f>
        <v/>
      </c>
    </row>
    <row r="184" spans="11:12" x14ac:dyDescent="0.25">
      <c r="K184" s="89" t="str">
        <f>+IFERROR(INDEX('Ofertas insignia'!$B$14:$Y$50,MATCH('Desagregacion total'!$B184,'Ofertas insignia'!$B$14:$B$50,0),MATCH('Desagregacion total'!$K$16,'Ofertas insignia'!$B$13:$Y$13,0)),"")</f>
        <v/>
      </c>
      <c r="L184" s="89" t="str">
        <f>+IFERROR(INDEX('Ofertas insignia'!$B$14:$Y$50,MATCH('Desagregacion total'!$B184,'Ofertas insignia'!$B$14:$B$50,0),MATCH('Desagregacion total'!$L$16,'Ofertas insignia'!$B$13:$Y$13,0)),"")</f>
        <v/>
      </c>
    </row>
    <row r="185" spans="11:12" x14ac:dyDescent="0.25">
      <c r="K185" s="89" t="str">
        <f>+IFERROR(INDEX('Ofertas insignia'!$B$14:$Y$50,MATCH('Desagregacion total'!$B185,'Ofertas insignia'!$B$14:$B$50,0),MATCH('Desagregacion total'!$K$16,'Ofertas insignia'!$B$13:$Y$13,0)),"")</f>
        <v/>
      </c>
      <c r="L185" s="89" t="str">
        <f>+IFERROR(INDEX('Ofertas insignia'!$B$14:$Y$50,MATCH('Desagregacion total'!$B185,'Ofertas insignia'!$B$14:$B$50,0),MATCH('Desagregacion total'!$L$16,'Ofertas insignia'!$B$13:$Y$13,0)),"")</f>
        <v/>
      </c>
    </row>
    <row r="186" spans="11:12" x14ac:dyDescent="0.25">
      <c r="K186" s="89" t="str">
        <f>+IFERROR(INDEX('Ofertas insignia'!$B$14:$Y$50,MATCH('Desagregacion total'!$B186,'Ofertas insignia'!$B$14:$B$50,0),MATCH('Desagregacion total'!$K$16,'Ofertas insignia'!$B$13:$Y$13,0)),"")</f>
        <v/>
      </c>
      <c r="L186" s="89" t="str">
        <f>+IFERROR(INDEX('Ofertas insignia'!$B$14:$Y$50,MATCH('Desagregacion total'!$B186,'Ofertas insignia'!$B$14:$B$50,0),MATCH('Desagregacion total'!$L$16,'Ofertas insignia'!$B$13:$Y$13,0)),"")</f>
        <v/>
      </c>
    </row>
    <row r="187" spans="11:12" x14ac:dyDescent="0.25">
      <c r="K187" s="89" t="str">
        <f>+IFERROR(INDEX('Ofertas insignia'!$B$14:$Y$50,MATCH('Desagregacion total'!$B187,'Ofertas insignia'!$B$14:$B$50,0),MATCH('Desagregacion total'!$K$16,'Ofertas insignia'!$B$13:$Y$13,0)),"")</f>
        <v/>
      </c>
      <c r="L187" s="89" t="str">
        <f>+IFERROR(INDEX('Ofertas insignia'!$B$14:$Y$50,MATCH('Desagregacion total'!$B187,'Ofertas insignia'!$B$14:$B$50,0),MATCH('Desagregacion total'!$L$16,'Ofertas insignia'!$B$13:$Y$13,0)),"")</f>
        <v/>
      </c>
    </row>
    <row r="188" spans="11:12" x14ac:dyDescent="0.25">
      <c r="K188" s="89" t="str">
        <f>+IFERROR(INDEX('Ofertas insignia'!$B$14:$Y$50,MATCH('Desagregacion total'!$B188,'Ofertas insignia'!$B$14:$B$50,0),MATCH('Desagregacion total'!$K$16,'Ofertas insignia'!$B$13:$Y$13,0)),"")</f>
        <v/>
      </c>
      <c r="L188" s="89" t="str">
        <f>+IFERROR(INDEX('Ofertas insignia'!$B$14:$Y$50,MATCH('Desagregacion total'!$B188,'Ofertas insignia'!$B$14:$B$50,0),MATCH('Desagregacion total'!$L$16,'Ofertas insignia'!$B$13:$Y$13,0)),"")</f>
        <v/>
      </c>
    </row>
    <row r="189" spans="11:12" x14ac:dyDescent="0.25">
      <c r="K189" s="89" t="str">
        <f>+IFERROR(INDEX('Ofertas insignia'!$B$14:$Y$50,MATCH('Desagregacion total'!$B189,'Ofertas insignia'!$B$14:$B$50,0),MATCH('Desagregacion total'!$K$16,'Ofertas insignia'!$B$13:$Y$13,0)),"")</f>
        <v/>
      </c>
      <c r="L189" s="89" t="str">
        <f>+IFERROR(INDEX('Ofertas insignia'!$B$14:$Y$50,MATCH('Desagregacion total'!$B189,'Ofertas insignia'!$B$14:$B$50,0),MATCH('Desagregacion total'!$L$16,'Ofertas insignia'!$B$13:$Y$13,0)),"")</f>
        <v/>
      </c>
    </row>
    <row r="190" spans="11:12" x14ac:dyDescent="0.25">
      <c r="K190" s="89" t="str">
        <f>+IFERROR(INDEX('Ofertas insignia'!$B$14:$Y$50,MATCH('Desagregacion total'!$B190,'Ofertas insignia'!$B$14:$B$50,0),MATCH('Desagregacion total'!$K$16,'Ofertas insignia'!$B$13:$Y$13,0)),"")</f>
        <v/>
      </c>
      <c r="L190" s="89" t="str">
        <f>+IFERROR(INDEX('Ofertas insignia'!$B$14:$Y$50,MATCH('Desagregacion total'!$B190,'Ofertas insignia'!$B$14:$B$50,0),MATCH('Desagregacion total'!$L$16,'Ofertas insignia'!$B$13:$Y$13,0)),"")</f>
        <v/>
      </c>
    </row>
    <row r="191" spans="11:12" x14ac:dyDescent="0.25">
      <c r="K191" s="89" t="str">
        <f>+IFERROR(INDEX('Ofertas insignia'!$B$14:$Y$50,MATCH('Desagregacion total'!$B191,'Ofertas insignia'!$B$14:$B$50,0),MATCH('Desagregacion total'!$K$16,'Ofertas insignia'!$B$13:$Y$13,0)),"")</f>
        <v/>
      </c>
      <c r="L191" s="89" t="str">
        <f>+IFERROR(INDEX('Ofertas insignia'!$B$14:$Y$50,MATCH('Desagregacion total'!$B191,'Ofertas insignia'!$B$14:$B$50,0),MATCH('Desagregacion total'!$L$16,'Ofertas insignia'!$B$13:$Y$13,0)),"")</f>
        <v/>
      </c>
    </row>
    <row r="192" spans="11:12" x14ac:dyDescent="0.25">
      <c r="K192" s="89" t="str">
        <f>+IFERROR(INDEX('Ofertas insignia'!$B$14:$Y$50,MATCH('Desagregacion total'!$B192,'Ofertas insignia'!$B$14:$B$50,0),MATCH('Desagregacion total'!$K$16,'Ofertas insignia'!$B$13:$Y$13,0)),"")</f>
        <v/>
      </c>
      <c r="L192" s="89" t="str">
        <f>+IFERROR(INDEX('Ofertas insignia'!$B$14:$Y$50,MATCH('Desagregacion total'!$B192,'Ofertas insignia'!$B$14:$B$50,0),MATCH('Desagregacion total'!$L$16,'Ofertas insignia'!$B$13:$Y$13,0)),"")</f>
        <v/>
      </c>
    </row>
    <row r="193" spans="11:12" x14ac:dyDescent="0.25">
      <c r="K193" s="89" t="str">
        <f>+IFERROR(INDEX('Ofertas insignia'!$B$14:$Y$50,MATCH('Desagregacion total'!$B193,'Ofertas insignia'!$B$14:$B$50,0),MATCH('Desagregacion total'!$K$16,'Ofertas insignia'!$B$13:$Y$13,0)),"")</f>
        <v/>
      </c>
      <c r="L193" s="89" t="str">
        <f>+IFERROR(INDEX('Ofertas insignia'!$B$14:$Y$50,MATCH('Desagregacion total'!$B193,'Ofertas insignia'!$B$14:$B$50,0),MATCH('Desagregacion total'!$L$16,'Ofertas insignia'!$B$13:$Y$13,0)),"")</f>
        <v/>
      </c>
    </row>
    <row r="194" spans="11:12" x14ac:dyDescent="0.25">
      <c r="K194" s="89" t="str">
        <f>+IFERROR(INDEX('Ofertas insignia'!$B$14:$Y$50,MATCH('Desagregacion total'!$B194,'Ofertas insignia'!$B$14:$B$50,0),MATCH('Desagregacion total'!$K$16,'Ofertas insignia'!$B$13:$Y$13,0)),"")</f>
        <v/>
      </c>
      <c r="L194" s="89" t="str">
        <f>+IFERROR(INDEX('Ofertas insignia'!$B$14:$Y$50,MATCH('Desagregacion total'!$B194,'Ofertas insignia'!$B$14:$B$50,0),MATCH('Desagregacion total'!$L$16,'Ofertas insignia'!$B$13:$Y$13,0)),"")</f>
        <v/>
      </c>
    </row>
    <row r="195" spans="11:12" x14ac:dyDescent="0.25">
      <c r="K195" s="89" t="str">
        <f>+IFERROR(INDEX('Ofertas insignia'!$B$14:$Y$50,MATCH('Desagregacion total'!$B195,'Ofertas insignia'!$B$14:$B$50,0),MATCH('Desagregacion total'!$K$16,'Ofertas insignia'!$B$13:$Y$13,0)),"")</f>
        <v/>
      </c>
      <c r="L195" s="89" t="str">
        <f>+IFERROR(INDEX('Ofertas insignia'!$B$14:$Y$50,MATCH('Desagregacion total'!$B195,'Ofertas insignia'!$B$14:$B$50,0),MATCH('Desagregacion total'!$L$16,'Ofertas insignia'!$B$13:$Y$13,0)),"")</f>
        <v/>
      </c>
    </row>
    <row r="196" spans="11:12" x14ac:dyDescent="0.25">
      <c r="K196" s="89" t="str">
        <f>+IFERROR(INDEX('Ofertas insignia'!$B$14:$Y$50,MATCH('Desagregacion total'!$B196,'Ofertas insignia'!$B$14:$B$50,0),MATCH('Desagregacion total'!$K$16,'Ofertas insignia'!$B$13:$Y$13,0)),"")</f>
        <v/>
      </c>
      <c r="L196" s="89" t="str">
        <f>+IFERROR(INDEX('Ofertas insignia'!$B$14:$Y$50,MATCH('Desagregacion total'!$B196,'Ofertas insignia'!$B$14:$B$50,0),MATCH('Desagregacion total'!$L$16,'Ofertas insignia'!$B$13:$Y$13,0)),"")</f>
        <v/>
      </c>
    </row>
    <row r="197" spans="11:12" x14ac:dyDescent="0.25">
      <c r="K197" s="89" t="str">
        <f>+IFERROR(INDEX('Ofertas insignia'!$B$14:$Y$50,MATCH('Desagregacion total'!$B197,'Ofertas insignia'!$B$14:$B$50,0),MATCH('Desagregacion total'!$K$16,'Ofertas insignia'!$B$13:$Y$13,0)),"")</f>
        <v/>
      </c>
      <c r="L197" s="89" t="str">
        <f>+IFERROR(INDEX('Ofertas insignia'!$B$14:$Y$50,MATCH('Desagregacion total'!$B197,'Ofertas insignia'!$B$14:$B$50,0),MATCH('Desagregacion total'!$L$16,'Ofertas insignia'!$B$13:$Y$13,0)),"")</f>
        <v/>
      </c>
    </row>
    <row r="198" spans="11:12" x14ac:dyDescent="0.25">
      <c r="K198" s="89" t="str">
        <f>+IFERROR(INDEX('Ofertas insignia'!$B$14:$Y$50,MATCH('Desagregacion total'!$B198,'Ofertas insignia'!$B$14:$B$50,0),MATCH('Desagregacion total'!$K$16,'Ofertas insignia'!$B$13:$Y$13,0)),"")</f>
        <v/>
      </c>
      <c r="L198" s="89" t="str">
        <f>+IFERROR(INDEX('Ofertas insignia'!$B$14:$Y$50,MATCH('Desagregacion total'!$B198,'Ofertas insignia'!$B$14:$B$50,0),MATCH('Desagregacion total'!$L$16,'Ofertas insignia'!$B$13:$Y$13,0)),"")</f>
        <v/>
      </c>
    </row>
    <row r="199" spans="11:12" x14ac:dyDescent="0.25">
      <c r="K199" s="89" t="str">
        <f>+IFERROR(INDEX('Ofertas insignia'!$B$14:$Y$50,MATCH('Desagregacion total'!$B199,'Ofertas insignia'!$B$14:$B$50,0),MATCH('Desagregacion total'!$K$16,'Ofertas insignia'!$B$13:$Y$13,0)),"")</f>
        <v/>
      </c>
      <c r="L199" s="89" t="str">
        <f>+IFERROR(INDEX('Ofertas insignia'!$B$14:$Y$50,MATCH('Desagregacion total'!$B199,'Ofertas insignia'!$B$14:$B$50,0),MATCH('Desagregacion total'!$L$16,'Ofertas insignia'!$B$13:$Y$13,0)),"")</f>
        <v/>
      </c>
    </row>
    <row r="200" spans="11:12" x14ac:dyDescent="0.25">
      <c r="K200" s="89" t="str">
        <f>+IFERROR(INDEX('Ofertas insignia'!$B$14:$Y$50,MATCH('Desagregacion total'!$B200,'Ofertas insignia'!$B$14:$B$50,0),MATCH('Desagregacion total'!$K$16,'Ofertas insignia'!$B$13:$Y$13,0)),"")</f>
        <v/>
      </c>
      <c r="L200" s="89" t="str">
        <f>+IFERROR(INDEX('Ofertas insignia'!$B$14:$Y$50,MATCH('Desagregacion total'!$B200,'Ofertas insignia'!$B$14:$B$50,0),MATCH('Desagregacion total'!$L$16,'Ofertas insignia'!$B$13:$Y$13,0)),"")</f>
        <v/>
      </c>
    </row>
    <row r="201" spans="11:12" x14ac:dyDescent="0.25">
      <c r="K201" s="89" t="str">
        <f>+IFERROR(INDEX('Ofertas insignia'!$B$14:$Y$50,MATCH('Desagregacion total'!$B201,'Ofertas insignia'!$B$14:$B$50,0),MATCH('Desagregacion total'!$K$16,'Ofertas insignia'!$B$13:$Y$13,0)),"")</f>
        <v/>
      </c>
      <c r="L201" s="89" t="str">
        <f>+IFERROR(INDEX('Ofertas insignia'!$B$14:$Y$50,MATCH('Desagregacion total'!$B201,'Ofertas insignia'!$B$14:$B$50,0),MATCH('Desagregacion total'!$L$16,'Ofertas insignia'!$B$13:$Y$13,0)),"")</f>
        <v/>
      </c>
    </row>
    <row r="202" spans="11:12" x14ac:dyDescent="0.25">
      <c r="K202" s="89" t="str">
        <f>+IFERROR(INDEX('Ofertas insignia'!$B$14:$Y$50,MATCH('Desagregacion total'!$B202,'Ofertas insignia'!$B$14:$B$50,0),MATCH('Desagregacion total'!$K$16,'Ofertas insignia'!$B$13:$Y$13,0)),"")</f>
        <v/>
      </c>
      <c r="L202" s="89" t="str">
        <f>+IFERROR(INDEX('Ofertas insignia'!$B$14:$Y$50,MATCH('Desagregacion total'!$B202,'Ofertas insignia'!$B$14:$B$50,0),MATCH('Desagregacion total'!$L$16,'Ofertas insignia'!$B$13:$Y$13,0)),"")</f>
        <v/>
      </c>
    </row>
    <row r="203" spans="11:12" x14ac:dyDescent="0.25">
      <c r="K203" s="89" t="str">
        <f>+IFERROR(INDEX('Ofertas insignia'!$B$14:$Y$50,MATCH('Desagregacion total'!$B203,'Ofertas insignia'!$B$14:$B$50,0),MATCH('Desagregacion total'!$K$16,'Ofertas insignia'!$B$13:$Y$13,0)),"")</f>
        <v/>
      </c>
      <c r="L203" s="89" t="str">
        <f>+IFERROR(INDEX('Ofertas insignia'!$B$14:$Y$50,MATCH('Desagregacion total'!$B203,'Ofertas insignia'!$B$14:$B$50,0),MATCH('Desagregacion total'!$L$16,'Ofertas insignia'!$B$13:$Y$13,0)),"")</f>
        <v/>
      </c>
    </row>
    <row r="204" spans="11:12" x14ac:dyDescent="0.25">
      <c r="K204" s="89" t="str">
        <f>+IFERROR(INDEX('Ofertas insignia'!$B$14:$Y$50,MATCH('Desagregacion total'!$B204,'Ofertas insignia'!$B$14:$B$50,0),MATCH('Desagregacion total'!$K$16,'Ofertas insignia'!$B$13:$Y$13,0)),"")</f>
        <v/>
      </c>
      <c r="L204" s="89" t="str">
        <f>+IFERROR(INDEX('Ofertas insignia'!$B$14:$Y$50,MATCH('Desagregacion total'!$B204,'Ofertas insignia'!$B$14:$B$50,0),MATCH('Desagregacion total'!$L$16,'Ofertas insignia'!$B$13:$Y$13,0)),"")</f>
        <v/>
      </c>
    </row>
    <row r="205" spans="11:12" x14ac:dyDescent="0.25">
      <c r="K205" s="89" t="str">
        <f>+IFERROR(INDEX('Ofertas insignia'!$B$14:$Y$50,MATCH('Desagregacion total'!$B205,'Ofertas insignia'!$B$14:$B$50,0),MATCH('Desagregacion total'!$K$16,'Ofertas insignia'!$B$13:$Y$13,0)),"")</f>
        <v/>
      </c>
      <c r="L205" s="89" t="str">
        <f>+IFERROR(INDEX('Ofertas insignia'!$B$14:$Y$50,MATCH('Desagregacion total'!$B205,'Ofertas insignia'!$B$14:$B$50,0),MATCH('Desagregacion total'!$L$16,'Ofertas insignia'!$B$13:$Y$13,0)),"")</f>
        <v/>
      </c>
    </row>
    <row r="206" spans="11:12" x14ac:dyDescent="0.25">
      <c r="K206" s="89" t="str">
        <f>+IFERROR(INDEX('Ofertas insignia'!$B$14:$Y$50,MATCH('Desagregacion total'!$B206,'Ofertas insignia'!$B$14:$B$50,0),MATCH('Desagregacion total'!$K$16,'Ofertas insignia'!$B$13:$Y$13,0)),"")</f>
        <v/>
      </c>
      <c r="L206" s="89" t="str">
        <f>+IFERROR(INDEX('Ofertas insignia'!$B$14:$Y$50,MATCH('Desagregacion total'!$B206,'Ofertas insignia'!$B$14:$B$50,0),MATCH('Desagregacion total'!$L$16,'Ofertas insignia'!$B$13:$Y$13,0)),"")</f>
        <v/>
      </c>
    </row>
    <row r="207" spans="11:12" x14ac:dyDescent="0.25">
      <c r="K207" s="89" t="str">
        <f>+IFERROR(INDEX('Ofertas insignia'!$B$14:$Y$50,MATCH('Desagregacion total'!$B207,'Ofertas insignia'!$B$14:$B$50,0),MATCH('Desagregacion total'!$K$16,'Ofertas insignia'!$B$13:$Y$13,0)),"")</f>
        <v/>
      </c>
      <c r="L207" s="89" t="str">
        <f>+IFERROR(INDEX('Ofertas insignia'!$B$14:$Y$50,MATCH('Desagregacion total'!$B207,'Ofertas insignia'!$B$14:$B$50,0),MATCH('Desagregacion total'!$L$16,'Ofertas insignia'!$B$13:$Y$13,0)),"")</f>
        <v/>
      </c>
    </row>
    <row r="208" spans="11:12" x14ac:dyDescent="0.25">
      <c r="K208" s="89" t="str">
        <f>+IFERROR(INDEX('Ofertas insignia'!$B$14:$Y$50,MATCH('Desagregacion total'!$B208,'Ofertas insignia'!$B$14:$B$50,0),MATCH('Desagregacion total'!$K$16,'Ofertas insignia'!$B$13:$Y$13,0)),"")</f>
        <v/>
      </c>
      <c r="L208" s="89" t="str">
        <f>+IFERROR(INDEX('Ofertas insignia'!$B$14:$Y$50,MATCH('Desagregacion total'!$B208,'Ofertas insignia'!$B$14:$B$50,0),MATCH('Desagregacion total'!$L$16,'Ofertas insignia'!$B$13:$Y$13,0)),"")</f>
        <v/>
      </c>
    </row>
    <row r="209" spans="11:12" x14ac:dyDescent="0.25">
      <c r="K209" s="89" t="str">
        <f>+IFERROR(INDEX('Ofertas insignia'!$B$14:$Y$50,MATCH('Desagregacion total'!$B209,'Ofertas insignia'!$B$14:$B$50,0),MATCH('Desagregacion total'!$K$16,'Ofertas insignia'!$B$13:$Y$13,0)),"")</f>
        <v/>
      </c>
      <c r="L209" s="89" t="str">
        <f>+IFERROR(INDEX('Ofertas insignia'!$B$14:$Y$50,MATCH('Desagregacion total'!$B209,'Ofertas insignia'!$B$14:$B$50,0),MATCH('Desagregacion total'!$L$16,'Ofertas insignia'!$B$13:$Y$13,0)),"")</f>
        <v/>
      </c>
    </row>
    <row r="210" spans="11:12" x14ac:dyDescent="0.25">
      <c r="K210" s="89" t="str">
        <f>+IFERROR(INDEX('Ofertas insignia'!$B$14:$Y$50,MATCH('Desagregacion total'!$B210,'Ofertas insignia'!$B$14:$B$50,0),MATCH('Desagregacion total'!$K$16,'Ofertas insignia'!$B$13:$Y$13,0)),"")</f>
        <v/>
      </c>
      <c r="L210" s="89" t="str">
        <f>+IFERROR(INDEX('Ofertas insignia'!$B$14:$Y$50,MATCH('Desagregacion total'!$B210,'Ofertas insignia'!$B$14:$B$50,0),MATCH('Desagregacion total'!$L$16,'Ofertas insignia'!$B$13:$Y$13,0)),"")</f>
        <v/>
      </c>
    </row>
    <row r="211" spans="11:12" x14ac:dyDescent="0.25">
      <c r="K211" s="89" t="str">
        <f>+IFERROR(INDEX('Ofertas insignia'!$B$14:$Y$50,MATCH('Desagregacion total'!$B211,'Ofertas insignia'!$B$14:$B$50,0),MATCH('Desagregacion total'!$K$16,'Ofertas insignia'!$B$13:$Y$13,0)),"")</f>
        <v/>
      </c>
      <c r="L211" s="89" t="str">
        <f>+IFERROR(INDEX('Ofertas insignia'!$B$14:$Y$50,MATCH('Desagregacion total'!$B211,'Ofertas insignia'!$B$14:$B$50,0),MATCH('Desagregacion total'!$L$16,'Ofertas insignia'!$B$13:$Y$13,0)),"")</f>
        <v/>
      </c>
    </row>
  </sheetData>
  <mergeCells count="4">
    <mergeCell ref="B8:C8"/>
    <mergeCell ref="E8:F8"/>
    <mergeCell ref="B9:C9"/>
    <mergeCell ref="E9:F9"/>
  </mergeCells>
  <conditionalFormatting sqref="C12">
    <cfRule type="containsText" dxfId="51" priority="2" operator="containsText" text="NO APLICA">
      <formula>NOT(ISERROR(SEARCH("NO APLICA",C12)))</formula>
    </cfRule>
  </conditionalFormatting>
  <conditionalFormatting sqref="F12">
    <cfRule type="containsText" dxfId="50"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B43D003-F270-4500-BA24-1ED07052E974}">
          <x14:formula1>
            <xm:f>'Consolidado Resultados'!$B$14:$B$19</xm:f>
          </x14:formula1>
          <xm:sqref>C3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983D7-B70E-4CC3-9B6A-9B8D4BD654A4}">
  <sheetPr>
    <tabColor theme="3" tint="0.79998168889431442"/>
  </sheetPr>
  <dimension ref="A1:O211"/>
  <sheetViews>
    <sheetView showGridLines="0" zoomScaleNormal="100" workbookViewId="0"/>
  </sheetViews>
  <sheetFormatPr baseColWidth="10" defaultColWidth="8.7109375" defaultRowHeight="15" x14ac:dyDescent="0.25"/>
  <cols>
    <col min="1" max="1" width="4.5703125" customWidth="1"/>
    <col min="2" max="2" width="23.140625" customWidth="1"/>
    <col min="3" max="4" width="16.85546875" customWidth="1"/>
    <col min="5" max="6" width="20.140625" customWidth="1"/>
    <col min="7" max="8" width="16.85546875" customWidth="1"/>
    <col min="9" max="9" width="18.85546875" customWidth="1"/>
    <col min="10" max="10" width="21.5703125" customWidth="1"/>
    <col min="11" max="12" width="20.140625" customWidth="1"/>
    <col min="13" max="13" width="1.140625" hidden="1" customWidth="1"/>
  </cols>
  <sheetData>
    <row r="1" spans="1:14" s="12" customFormat="1" ht="20.25" x14ac:dyDescent="0.3">
      <c r="B1" s="12" t="s">
        <v>83</v>
      </c>
    </row>
    <row r="3" spans="1:14" x14ac:dyDescent="0.25">
      <c r="B3" s="14" t="s">
        <v>46</v>
      </c>
      <c r="C3" s="91" t="s">
        <v>55</v>
      </c>
      <c r="D3" s="84"/>
      <c r="E3" s="84"/>
    </row>
    <row r="5" spans="1:14" x14ac:dyDescent="0.25">
      <c r="B5" s="43" t="s">
        <v>38</v>
      </c>
      <c r="C5" s="72"/>
      <c r="D5" s="44" t="s">
        <v>39</v>
      </c>
      <c r="E5" s="72"/>
      <c r="F5" s="44" t="s">
        <v>40</v>
      </c>
    </row>
    <row r="6" spans="1:14" x14ac:dyDescent="0.25">
      <c r="C6" s="72"/>
      <c r="D6" s="49">
        <f>'Ofertas insignia'!$C$7</f>
        <v>44378</v>
      </c>
      <c r="E6" s="72"/>
      <c r="F6" s="49">
        <f>'Ofertas insignia'!$E$7</f>
        <v>44561</v>
      </c>
    </row>
    <row r="8" spans="1:14" x14ac:dyDescent="0.25">
      <c r="B8" s="101" t="s">
        <v>77</v>
      </c>
      <c r="C8" s="101"/>
      <c r="E8" s="101" t="s">
        <v>78</v>
      </c>
      <c r="F8" s="101"/>
    </row>
    <row r="9" spans="1:14" x14ac:dyDescent="0.25">
      <c r="A9" s="3"/>
      <c r="B9" s="102" t="str">
        <f>INDEX($B$17:$L$66,MATCH(1,$K$17:$K$66,0),1)</f>
        <v>Oferta 3</v>
      </c>
      <c r="C9" s="102"/>
      <c r="E9" s="102" t="str">
        <f>INDEX($B$17:$L$66,MATCH(1,$L$17:$L$66,0),1)</f>
        <v>Oferta 1</v>
      </c>
      <c r="F9" s="102"/>
    </row>
    <row r="10" spans="1:14" s="86" customFormat="1" x14ac:dyDescent="0.25">
      <c r="B10" s="90"/>
      <c r="C10" s="90"/>
      <c r="E10" s="90"/>
      <c r="F10" s="90"/>
    </row>
    <row r="11" spans="1:14" ht="39.6" customHeight="1" x14ac:dyDescent="0.25">
      <c r="B11" s="1" t="s">
        <v>3</v>
      </c>
      <c r="C11" s="85" t="s">
        <v>10</v>
      </c>
      <c r="E11" s="1" t="s">
        <v>3</v>
      </c>
      <c r="F11" s="85" t="s">
        <v>10</v>
      </c>
    </row>
    <row r="12" spans="1:14" x14ac:dyDescent="0.25">
      <c r="B12" s="39">
        <f>INDEX($B$17:$L$66,MATCH($B$9,$B$17:$B$66,0),MATCH($B$11,$B$16:$L$16,0))</f>
        <v>9.8006102885505167E-2</v>
      </c>
      <c r="C12" s="9" t="str">
        <f>+IF(B12&lt;0,"No","Sí")</f>
        <v>Sí</v>
      </c>
      <c r="D12" s="3"/>
      <c r="E12" s="39">
        <f>INDEX($B$17:$L$66,MATCH($E$9,$B$17:$B$66,0),MATCH($E$11,$B$16:$L$16,0))</f>
        <v>0.14000871840786452</v>
      </c>
      <c r="F12" s="9" t="str">
        <f>+IF(E12&lt;0,"No","Sí")</f>
        <v>Sí</v>
      </c>
    </row>
    <row r="13" spans="1:14" x14ac:dyDescent="0.25">
      <c r="B13" s="10"/>
    </row>
    <row r="14" spans="1:14" s="11" customFormat="1" ht="15.75" x14ac:dyDescent="0.25">
      <c r="B14" s="11" t="s">
        <v>61</v>
      </c>
    </row>
    <row r="15" spans="1:14" x14ac:dyDescent="0.25">
      <c r="K15" s="40"/>
      <c r="L15" s="40"/>
      <c r="M15" s="40"/>
      <c r="N15" s="40"/>
    </row>
    <row r="16" spans="1:14" ht="38.25" x14ac:dyDescent="0.25">
      <c r="B16" s="14" t="s">
        <v>0</v>
      </c>
      <c r="C16" s="1" t="s">
        <v>2</v>
      </c>
      <c r="D16" s="1" t="s">
        <v>4</v>
      </c>
      <c r="E16" s="1" t="s">
        <v>5</v>
      </c>
      <c r="F16" s="1" t="s">
        <v>6</v>
      </c>
      <c r="G16" s="1" t="s">
        <v>7</v>
      </c>
      <c r="H16" s="1" t="s">
        <v>8</v>
      </c>
      <c r="I16" s="1" t="s">
        <v>9</v>
      </c>
      <c r="J16" s="1" t="s">
        <v>3</v>
      </c>
      <c r="K16" s="6" t="s">
        <v>79</v>
      </c>
      <c r="L16" s="6" t="s">
        <v>80</v>
      </c>
      <c r="M16" s="71" t="s">
        <v>56</v>
      </c>
    </row>
    <row r="17" spans="1:15" x14ac:dyDescent="0.25">
      <c r="A17" s="58">
        <v>1</v>
      </c>
      <c r="B17" s="2" t="str">
        <f>IF(INDEX('Consolidado Resultados'!$A$8:$L$705,MATCH('Ofertas insignia'!$A15,'Consolidado Resultados'!$A$8:$A$705,0),3)=0,"",INDEX('Consolidado Resultados'!$A$8:$L$705,MATCH('Ofertas insignia'!$A15,'Consolidado Resultados'!$A$8:$A$705,0),3))</f>
        <v>Oferta 1</v>
      </c>
      <c r="C17" s="3">
        <f>IF(INDEX('Consolidado Resultados'!$A$8:$L$705,MATCH('Desagregacion virtual'!$M17,'Consolidado Resultados'!$L$8:$L$705,0),3)=0,"",INDEX('Consolidado Resultados'!$A$8:$L$705,MATCH('Desagregacion virtual'!$M17,'Consolidado Resultados'!$L$8:$L$705,0),3))</f>
        <v>5000</v>
      </c>
      <c r="D17" s="4">
        <f>IF(INDEX('Consolidado Resultados'!$A$8:$L$705,MATCH('Desagregacion virtual'!$M17,'Consolidado Resultados'!$L$8:$L$705,0),3)=0,"",INDEX('Consolidado Resultados'!$A$8:$L$705,MATCH('Desagregacion virtual'!$M17,'Consolidado Resultados'!$L$8:$L$705,0),4))</f>
        <v>20000</v>
      </c>
      <c r="E17" s="4">
        <f>IF(INDEX('Consolidado Resultados'!$A$8:$L$705,MATCH('Desagregacion virtual'!$M17,'Consolidado Resultados'!$L$8:$L$705,0),3)=0,"",INDEX('Consolidado Resultados'!$A$8:$L$705,MATCH('Desagregacion virtual'!$M17,'Consolidado Resultados'!$L$8:$L$705,0),5))</f>
        <v>25000</v>
      </c>
      <c r="F17" s="4">
        <f>IF(INDEX('Consolidado Resultados'!$A$8:$L$705,MATCH('Desagregacion virtual'!$M17,'Consolidado Resultados'!$L$8:$L$705,0),3)=0,"",INDEX('Consolidado Resultados'!$A$8:$L$705,MATCH('Desagregacion virtual'!$M17,'Consolidado Resultados'!$L$8:$L$705,0),6))</f>
        <v>2000</v>
      </c>
      <c r="G17" s="4">
        <f>IF(INDEX('Consolidado Resultados'!$A$8:$L$705,MATCH('Desagregacion virtual'!$M17,'Consolidado Resultados'!$L$8:$L$705,0),3)=0,"",INDEX('Consolidado Resultados'!$A$8:$L$705,MATCH('Desagregacion virtual'!$M17,'Consolidado Resultados'!$L$8:$L$705,0),7))</f>
        <v>10000</v>
      </c>
      <c r="H17" s="4">
        <f>IF(INDEX('Consolidado Resultados'!$A$8:$L$705,MATCH('Desagregacion virtual'!$M17,'Consolidado Resultados'!$L$8:$L$705,0),3)=0,"",INDEX('Consolidado Resultados'!$A$8:$L$705,MATCH('Desagregacion virtual'!$M17,'Consolidado Resultados'!$L$8:$L$705,0),8))</f>
        <v>20000</v>
      </c>
      <c r="I17" s="97">
        <f>IF(INDEX('Consolidado Resultados'!$A$8:$L$705,MATCH('Desagregacion virtual'!$M17,'Consolidado Resultados'!$L$8:$L$705,0),3)=0,"",INDEX('Consolidado Resultados'!$A$8:$L$705,MATCH('Desagregacion virtual'!$M17,'Consolidado Resultados'!$L$8:$L$705,0),9))</f>
        <v>0.15</v>
      </c>
      <c r="J17" s="97">
        <f>IF(INDEX('Consolidado Resultados'!$A$8:$L$705,MATCH('Desagregacion virtual'!$M17,'Consolidado Resultados'!$L$8:$L$705,0),3)=0,"",INDEX('Consolidado Resultados'!$A$8:$L$705,MATCH('Desagregacion virtual'!$M17,'Consolidado Resultados'!$L$8:$L$705,0),10))</f>
        <v>0.14000871840786452</v>
      </c>
      <c r="K17" s="3">
        <f>+IFERROR(INDEX('Ofertas insignia'!$B$14:$Y$50,MATCH('Desagregacion virtual'!$B17,'Ofertas insignia'!$B$14:$B$50,0),MATCH('Desagregacion virtual'!$K$16,'Ofertas insignia'!$B$13:$Y$13,0)),"")</f>
        <v>3</v>
      </c>
      <c r="L17" s="3">
        <f>+IFERROR(INDEX('Ofertas insignia'!$B$14:$Y$50,MATCH('Desagregacion virtual'!$B17,'Ofertas insignia'!$B$14:$B$50,0),MATCH('Desagregacion virtual'!$L$16,'Ofertas insignia'!$B$13:$Y$13,0)),"")</f>
        <v>1</v>
      </c>
      <c r="M17" s="71" t="str">
        <f>$B17&amp;$C$3</f>
        <v>Oferta 1Desagregación virtual del bucle local</v>
      </c>
    </row>
    <row r="18" spans="1:15" x14ac:dyDescent="0.25">
      <c r="A18" s="58">
        <f>A17+1</f>
        <v>2</v>
      </c>
      <c r="B18" s="2" t="str">
        <f>IF(INDEX('Consolidado Resultados'!$A$8:$L$705,MATCH('Ofertas insignia'!$A16,'Consolidado Resultados'!$A$8:$A$705,0),3)=0,"",INDEX('Consolidado Resultados'!$A$8:$L$705,MATCH('Ofertas insignia'!$A16,'Consolidado Resultados'!$A$8:$A$705,0),3))</f>
        <v>Oferta 2</v>
      </c>
      <c r="C18" s="3">
        <f>IF(INDEX('Consolidado Resultados'!$A$8:$L$705,MATCH('Desagregacion virtual'!$M18,'Consolidado Resultados'!$L$8:$L$705,0),3)=0,"",INDEX('Consolidado Resultados'!$A$8:$L$705,MATCH('Desagregacion virtual'!$M18,'Consolidado Resultados'!$L$8:$L$705,0),3))</f>
        <v>5001.5</v>
      </c>
      <c r="D18" s="4">
        <f>IF(INDEX('Consolidado Resultados'!$A$8:$L$705,MATCH('Desagregacion virtual'!$M18,'Consolidado Resultados'!$L$8:$L$705,0),3)=0,"",INDEX('Consolidado Resultados'!$A$8:$L$705,MATCH('Desagregacion virtual'!$M18,'Consolidado Resultados'!$L$8:$L$705,0),4))</f>
        <v>20001.5</v>
      </c>
      <c r="E18" s="4">
        <f>IF(INDEX('Consolidado Resultados'!$A$8:$L$705,MATCH('Desagregacion virtual'!$M18,'Consolidado Resultados'!$L$8:$L$705,0),3)=0,"",INDEX('Consolidado Resultados'!$A$8:$L$705,MATCH('Desagregacion virtual'!$M18,'Consolidado Resultados'!$L$8:$L$705,0),5))</f>
        <v>25001.5</v>
      </c>
      <c r="F18" s="4">
        <f>IF(INDEX('Consolidado Resultados'!$A$8:$L$705,MATCH('Desagregacion virtual'!$M18,'Consolidado Resultados'!$L$8:$L$705,0),3)=0,"",INDEX('Consolidado Resultados'!$A$8:$L$705,MATCH('Desagregacion virtual'!$M18,'Consolidado Resultados'!$L$8:$L$705,0),6))</f>
        <v>2001.5</v>
      </c>
      <c r="G18" s="4">
        <f>IF(INDEX('Consolidado Resultados'!$A$8:$L$705,MATCH('Desagregacion virtual'!$M18,'Consolidado Resultados'!$L$8:$L$705,0),3)=0,"",INDEX('Consolidado Resultados'!$A$8:$L$705,MATCH('Desagregacion virtual'!$M18,'Consolidado Resultados'!$L$8:$L$705,0),7))</f>
        <v>10001.5</v>
      </c>
      <c r="H18" s="4">
        <f>IF(INDEX('Consolidado Resultados'!$A$8:$L$705,MATCH('Desagregacion virtual'!$M18,'Consolidado Resultados'!$L$8:$L$705,0),3)=0,"",INDEX('Consolidado Resultados'!$A$8:$L$705,MATCH('Desagregacion virtual'!$M18,'Consolidado Resultados'!$L$8:$L$705,0),8))</f>
        <v>20001.5</v>
      </c>
      <c r="I18" s="97">
        <f>IF(INDEX('Consolidado Resultados'!$A$8:$L$705,MATCH('Desagregacion virtual'!$M18,'Consolidado Resultados'!$L$8:$L$705,0),3)=0,"",INDEX('Consolidado Resultados'!$A$8:$L$705,MATCH('Desagregacion virtual'!$M18,'Consolidado Resultados'!$L$8:$L$705,0),9))</f>
        <v>1.2E-2</v>
      </c>
      <c r="J18" s="97">
        <f>IF(INDEX('Consolidado Resultados'!$A$8:$L$705,MATCH('Desagregacion virtual'!$M18,'Consolidado Resultados'!$L$8:$L$705,0),3)=0,"",INDEX('Consolidado Resultados'!$A$8:$L$705,MATCH('Desagregacion virtual'!$M18,'Consolidado Resultados'!$L$8:$L$705,0),10))</f>
        <v>1.0800000000000001E-2</v>
      </c>
      <c r="K18" s="3">
        <f>+IFERROR(INDEX('Ofertas insignia'!$B$14:$Y$50,MATCH('Desagregacion virtual'!$B18,'Ofertas insignia'!$B$14:$B$50,0),MATCH('Desagregacion virtual'!$K$16,'Ofertas insignia'!$B$13:$Y$13,0)),"")</f>
        <v>4</v>
      </c>
      <c r="L18" s="3">
        <f>+IFERROR(INDEX('Ofertas insignia'!$B$14:$Y$50,MATCH('Desagregacion virtual'!$B18,'Ofertas insignia'!$B$14:$B$50,0),MATCH('Desagregacion virtual'!$L$16,'Ofertas insignia'!$B$13:$Y$13,0)),"")</f>
        <v>2</v>
      </c>
      <c r="M18" s="71" t="str">
        <f t="shared" ref="M18:M66" si="0">$B18&amp;$C$3</f>
        <v>Oferta 2Desagregación virtual del bucle local</v>
      </c>
    </row>
    <row r="19" spans="1:15" x14ac:dyDescent="0.25">
      <c r="A19" s="58">
        <f t="shared" ref="A19:A66" si="1">A18+1</f>
        <v>3</v>
      </c>
      <c r="B19" s="2" t="str">
        <f>IF(INDEX('Consolidado Resultados'!$A$8:$L$705,MATCH('Ofertas insignia'!$A17,'Consolidado Resultados'!$A$8:$A$705,0),3)=0,"",INDEX('Consolidado Resultados'!$A$8:$L$705,MATCH('Ofertas insignia'!$A17,'Consolidado Resultados'!$A$8:$A$705,0),3))</f>
        <v>Oferta 3</v>
      </c>
      <c r="C19" s="3">
        <f>IF(INDEX('Consolidado Resultados'!$A$8:$L$705,MATCH('Desagregacion virtual'!$M19,'Consolidado Resultados'!$L$8:$L$705,0),3)=0,"",INDEX('Consolidado Resultados'!$A$8:$L$705,MATCH('Desagregacion virtual'!$M19,'Consolidado Resultados'!$L$8:$L$705,0),3))</f>
        <v>8502.5499999999993</v>
      </c>
      <c r="D19" s="4">
        <f>IF(INDEX('Consolidado Resultados'!$A$8:$L$705,MATCH('Desagregacion virtual'!$M19,'Consolidado Resultados'!$L$8:$L$705,0),3)=0,"",INDEX('Consolidado Resultados'!$A$8:$L$705,MATCH('Desagregacion virtual'!$M19,'Consolidado Resultados'!$L$8:$L$705,0),4))</f>
        <v>34002.549999999996</v>
      </c>
      <c r="E19" s="4">
        <f>IF(INDEX('Consolidado Resultados'!$A$8:$L$705,MATCH('Desagregacion virtual'!$M19,'Consolidado Resultados'!$L$8:$L$705,0),3)=0,"",INDEX('Consolidado Resultados'!$A$8:$L$705,MATCH('Desagregacion virtual'!$M19,'Consolidado Resultados'!$L$8:$L$705,0),5))</f>
        <v>42502.549999999996</v>
      </c>
      <c r="F19" s="4">
        <f>IF(INDEX('Consolidado Resultados'!$A$8:$L$705,MATCH('Desagregacion virtual'!$M19,'Consolidado Resultados'!$L$8:$L$705,0),3)=0,"",INDEX('Consolidado Resultados'!$A$8:$L$705,MATCH('Desagregacion virtual'!$M19,'Consolidado Resultados'!$L$8:$L$705,0),6))</f>
        <v>3402.5499999999997</v>
      </c>
      <c r="G19" s="4">
        <f>IF(INDEX('Consolidado Resultados'!$A$8:$L$705,MATCH('Desagregacion virtual'!$M19,'Consolidado Resultados'!$L$8:$L$705,0),3)=0,"",INDEX('Consolidado Resultados'!$A$8:$L$705,MATCH('Desagregacion virtual'!$M19,'Consolidado Resultados'!$L$8:$L$705,0),7))</f>
        <v>17002.55</v>
      </c>
      <c r="H19" s="4">
        <f>IF(INDEX('Consolidado Resultados'!$A$8:$L$705,MATCH('Desagregacion virtual'!$M19,'Consolidado Resultados'!$L$8:$L$705,0),3)=0,"",INDEX('Consolidado Resultados'!$A$8:$L$705,MATCH('Desagregacion virtual'!$M19,'Consolidado Resultados'!$L$8:$L$705,0),8))</f>
        <v>34002.549999999996</v>
      </c>
      <c r="I19" s="97">
        <f>IF(INDEX('Consolidado Resultados'!$A$8:$L$705,MATCH('Desagregacion virtual'!$M19,'Consolidado Resultados'!$L$8:$L$705,0),3)=0,"",INDEX('Consolidado Resultados'!$A$8:$L$705,MATCH('Desagregacion virtual'!$M19,'Consolidado Resultados'!$L$8:$L$705,0),9))</f>
        <v>0.105</v>
      </c>
      <c r="J19" s="97">
        <f>IF(INDEX('Consolidado Resultados'!$A$8:$L$705,MATCH('Desagregacion virtual'!$M19,'Consolidado Resultados'!$L$8:$L$705,0),3)=0,"",INDEX('Consolidado Resultados'!$A$8:$L$705,MATCH('Desagregacion virtual'!$M19,'Consolidado Resultados'!$L$8:$L$705,0),10))</f>
        <v>9.8006102885505167E-2</v>
      </c>
      <c r="K19" s="3">
        <f>+IFERROR(INDEX('Ofertas insignia'!$B$14:$Y$50,MATCH('Desagregacion virtual'!$B19,'Ofertas insignia'!$B$14:$B$50,0),MATCH('Desagregacion virtual'!$K$16,'Ofertas insignia'!$B$13:$Y$13,0)),"")</f>
        <v>1</v>
      </c>
      <c r="L19" s="3">
        <f>+IFERROR(INDEX('Ofertas insignia'!$B$14:$Y$50,MATCH('Desagregacion virtual'!$B19,'Ofertas insignia'!$B$14:$B$50,0),MATCH('Desagregacion virtual'!$L$16,'Ofertas insignia'!$B$13:$Y$13,0)),"")</f>
        <v>4</v>
      </c>
      <c r="M19" s="71" t="str">
        <f t="shared" si="0"/>
        <v>Oferta 3Desagregación virtual del bucle local</v>
      </c>
    </row>
    <row r="20" spans="1:15" x14ac:dyDescent="0.25">
      <c r="A20" s="58">
        <f t="shared" si="1"/>
        <v>4</v>
      </c>
      <c r="B20" s="2" t="str">
        <f>IF(INDEX('Consolidado Resultados'!$A$8:$L$705,MATCH('Ofertas insignia'!$A18,'Consolidado Resultados'!$A$8:$A$705,0),3)=0,"",INDEX('Consolidado Resultados'!$A$8:$L$705,MATCH('Ofertas insignia'!$A18,'Consolidado Resultados'!$A$8:$A$705,0),3))</f>
        <v>Oferta 4</v>
      </c>
      <c r="C20" s="3">
        <f>IF(INDEX('Consolidado Resultados'!$A$8:$L$705,MATCH('Desagregacion virtual'!$M20,'Consolidado Resultados'!$L$8:$L$705,0),3)=0,"",INDEX('Consolidado Resultados'!$A$8:$L$705,MATCH('Desagregacion virtual'!$M20,'Consolidado Resultados'!$L$8:$L$705,0),3))</f>
        <v>145000</v>
      </c>
      <c r="D20" s="4">
        <f>IF(INDEX('Consolidado Resultados'!$A$8:$L$705,MATCH('Desagregacion virtual'!$M20,'Consolidado Resultados'!$L$8:$L$705,0),3)=0,"",INDEX('Consolidado Resultados'!$A$8:$L$705,MATCH('Desagregacion virtual'!$M20,'Consolidado Resultados'!$L$8:$L$705,0),4))</f>
        <v>15000</v>
      </c>
      <c r="E20" s="4">
        <f>IF(INDEX('Consolidado Resultados'!$A$8:$L$705,MATCH('Desagregacion virtual'!$M20,'Consolidado Resultados'!$L$8:$L$705,0),3)=0,"",INDEX('Consolidado Resultados'!$A$8:$L$705,MATCH('Desagregacion virtual'!$M20,'Consolidado Resultados'!$L$8:$L$705,0),5))</f>
        <v>5000</v>
      </c>
      <c r="F20" s="4">
        <f>IF(INDEX('Consolidado Resultados'!$A$8:$L$705,MATCH('Desagregacion virtual'!$M20,'Consolidado Resultados'!$L$8:$L$705,0),3)=0,"",INDEX('Consolidado Resultados'!$A$8:$L$705,MATCH('Desagregacion virtual'!$M20,'Consolidado Resultados'!$L$8:$L$705,0),6))</f>
        <v>100</v>
      </c>
      <c r="G20" s="4">
        <f>IF(INDEX('Consolidado Resultados'!$A$8:$L$705,MATCH('Desagregacion virtual'!$M20,'Consolidado Resultados'!$L$8:$L$705,0),3)=0,"",INDEX('Consolidado Resultados'!$A$8:$L$705,MATCH('Desagregacion virtual'!$M20,'Consolidado Resultados'!$L$8:$L$705,0),7))</f>
        <v>1400</v>
      </c>
      <c r="H20" s="4">
        <f>IF(INDEX('Consolidado Resultados'!$A$8:$L$705,MATCH('Desagregacion virtual'!$M20,'Consolidado Resultados'!$L$8:$L$705,0),3)=0,"",INDEX('Consolidado Resultados'!$A$8:$L$705,MATCH('Desagregacion virtual'!$M20,'Consolidado Resultados'!$L$8:$L$705,0),8))</f>
        <v>6500</v>
      </c>
      <c r="I20" s="97">
        <f>IF(INDEX('Consolidado Resultados'!$A$8:$L$705,MATCH('Desagregacion virtual'!$M20,'Consolidado Resultados'!$L$8:$L$705,0),3)=0,"",INDEX('Consolidado Resultados'!$A$8:$L$705,MATCH('Desagregacion virtual'!$M20,'Consolidado Resultados'!$L$8:$L$705,0),9))</f>
        <v>0.55000000000000004</v>
      </c>
      <c r="J20" s="97">
        <f>IF(INDEX('Consolidado Resultados'!$A$8:$L$705,MATCH('Desagregacion virtual'!$M20,'Consolidado Resultados'!$L$8:$L$705,0),3)=0,"",INDEX('Consolidado Resultados'!$A$8:$L$705,MATCH('Desagregacion virtual'!$M20,'Consolidado Resultados'!$L$8:$L$705,0),10))</f>
        <v>0.5</v>
      </c>
      <c r="K20" s="3">
        <f>+IFERROR(INDEX('Ofertas insignia'!$B$14:$Y$50,MATCH('Desagregacion virtual'!$B20,'Ofertas insignia'!$B$14:$B$50,0),MATCH('Desagregacion virtual'!$K$16,'Ofertas insignia'!$B$13:$Y$13,0)),"")</f>
        <v>2</v>
      </c>
      <c r="L20" s="3">
        <f>+IFERROR(INDEX('Ofertas insignia'!$B$14:$Y$50,MATCH('Desagregacion virtual'!$B20,'Ofertas insignia'!$B$14:$B$50,0),MATCH('Desagregacion virtual'!$L$16,'Ofertas insignia'!$B$13:$Y$13,0)),"")</f>
        <v>3</v>
      </c>
      <c r="M20" s="71" t="str">
        <f t="shared" si="0"/>
        <v>Oferta 4Desagregación virtual del bucle local</v>
      </c>
    </row>
    <row r="21" spans="1:15" x14ac:dyDescent="0.25">
      <c r="A21" s="58">
        <f t="shared" si="1"/>
        <v>5</v>
      </c>
      <c r="B21" s="2" t="str">
        <f>IF(INDEX('Consolidado Resultados'!$A$8:$L$705,MATCH('Ofertas insignia'!$A19,'Consolidado Resultados'!$A$8:$A$705,0),3)=0,"",INDEX('Consolidado Resultados'!$A$8:$L$705,MATCH('Ofertas insignia'!$A19,'Consolidado Resultados'!$A$8:$A$705,0),3))</f>
        <v/>
      </c>
      <c r="C21" s="3" t="str">
        <f>IF(INDEX('Consolidado Resultados'!$A$8:$L$705,MATCH('Desagregacion virtual'!$M21,'Consolidado Resultados'!$L$8:$L$705,0),3)=0,"",INDEX('Consolidado Resultados'!$A$8:$L$705,MATCH('Desagregacion virtual'!$M21,'Consolidado Resultados'!$L$8:$L$705,0),3))</f>
        <v/>
      </c>
      <c r="D21" s="4" t="str">
        <f>IF(INDEX('Consolidado Resultados'!$A$8:$L$705,MATCH('Desagregacion virtual'!$M21,'Consolidado Resultados'!$L$8:$L$705,0),3)=0,"",INDEX('Consolidado Resultados'!$A$8:$L$705,MATCH('Desagregacion virtual'!$M21,'Consolidado Resultados'!$L$8:$L$705,0),4))</f>
        <v/>
      </c>
      <c r="E21" s="4" t="str">
        <f>IF(INDEX('Consolidado Resultados'!$A$8:$L$705,MATCH('Desagregacion virtual'!$M21,'Consolidado Resultados'!$L$8:$L$705,0),3)=0,"",INDEX('Consolidado Resultados'!$A$8:$L$705,MATCH('Desagregacion virtual'!$M21,'Consolidado Resultados'!$L$8:$L$705,0),5))</f>
        <v/>
      </c>
      <c r="F21" s="4" t="str">
        <f>IF(INDEX('Consolidado Resultados'!$A$8:$L$705,MATCH('Desagregacion virtual'!$M21,'Consolidado Resultados'!$L$8:$L$705,0),3)=0,"",INDEX('Consolidado Resultados'!$A$8:$L$705,MATCH('Desagregacion virtual'!$M21,'Consolidado Resultados'!$L$8:$L$705,0),6))</f>
        <v/>
      </c>
      <c r="G21" s="4" t="str">
        <f>IF(INDEX('Consolidado Resultados'!$A$8:$L$705,MATCH('Desagregacion virtual'!$M21,'Consolidado Resultados'!$L$8:$L$705,0),3)=0,"",INDEX('Consolidado Resultados'!$A$8:$L$705,MATCH('Desagregacion virtual'!$M21,'Consolidado Resultados'!$L$8:$L$705,0),7))</f>
        <v/>
      </c>
      <c r="H21" s="4" t="str">
        <f>IF(INDEX('Consolidado Resultados'!$A$8:$L$705,MATCH('Desagregacion virtual'!$M21,'Consolidado Resultados'!$L$8:$L$705,0),3)=0,"",INDEX('Consolidado Resultados'!$A$8:$L$705,MATCH('Desagregacion virtual'!$M21,'Consolidado Resultados'!$L$8:$L$705,0),8))</f>
        <v/>
      </c>
      <c r="I21" s="97" t="str">
        <f>IF(INDEX('Consolidado Resultados'!$A$8:$L$705,MATCH('Desagregacion virtual'!$M21,'Consolidado Resultados'!$L$8:$L$705,0),3)=0,"",INDEX('Consolidado Resultados'!$A$8:$L$705,MATCH('Desagregacion virtual'!$M21,'Consolidado Resultados'!$L$8:$L$705,0),9))</f>
        <v/>
      </c>
      <c r="J21" s="97" t="str">
        <f>IF(INDEX('Consolidado Resultados'!$A$8:$L$705,MATCH('Desagregacion virtual'!$M21,'Consolidado Resultados'!$L$8:$L$705,0),3)=0,"",INDEX('Consolidado Resultados'!$A$8:$L$705,MATCH('Desagregacion virtual'!$M21,'Consolidado Resultados'!$L$8:$L$705,0),10))</f>
        <v/>
      </c>
      <c r="K21" s="3" t="str">
        <f>+IFERROR(INDEX('Ofertas insignia'!$B$14:$Y$50,MATCH('Desagregacion virtual'!$B21,'Ofertas insignia'!$B$14:$B$50,0),MATCH('Desagregacion virtual'!$K$16,'Ofertas insignia'!$B$13:$Y$13,0)),"")</f>
        <v/>
      </c>
      <c r="L21" s="3" t="str">
        <f>+IFERROR(INDEX('Ofertas insignia'!$B$14:$Y$50,MATCH('Desagregacion virtual'!$B21,'Ofertas insignia'!$B$14:$B$50,0),MATCH('Desagregacion virtual'!$L$16,'Ofertas insignia'!$B$13:$Y$13,0)),"")</f>
        <v/>
      </c>
      <c r="M21" s="71" t="str">
        <f t="shared" si="0"/>
        <v>Desagregación virtual del bucle local</v>
      </c>
    </row>
    <row r="22" spans="1:15" x14ac:dyDescent="0.25">
      <c r="A22" s="58">
        <f t="shared" si="1"/>
        <v>6</v>
      </c>
      <c r="B22" s="2" t="str">
        <f>IF(INDEX('Consolidado Resultados'!$A$8:$L$705,MATCH('Ofertas insignia'!$A20,'Consolidado Resultados'!$A$8:$A$705,0),3)=0,"",INDEX('Consolidado Resultados'!$A$8:$L$705,MATCH('Ofertas insignia'!$A20,'Consolidado Resultados'!$A$8:$A$705,0),3))</f>
        <v/>
      </c>
      <c r="C22" s="3" t="str">
        <f>IF(INDEX('Consolidado Resultados'!$A$8:$L$705,MATCH('Desagregacion virtual'!$M22,'Consolidado Resultados'!$L$8:$L$705,0),3)=0,"",INDEX('Consolidado Resultados'!$A$8:$L$705,MATCH('Desagregacion virtual'!$M22,'Consolidado Resultados'!$L$8:$L$705,0),3))</f>
        <v/>
      </c>
      <c r="D22" s="4" t="str">
        <f>IF(INDEX('Consolidado Resultados'!$A$8:$L$705,MATCH('Desagregacion virtual'!$M22,'Consolidado Resultados'!$L$8:$L$705,0),3)=0,"",INDEX('Consolidado Resultados'!$A$8:$L$705,MATCH('Desagregacion virtual'!$M22,'Consolidado Resultados'!$L$8:$L$705,0),4))</f>
        <v/>
      </c>
      <c r="E22" s="4" t="str">
        <f>IF(INDEX('Consolidado Resultados'!$A$8:$L$705,MATCH('Desagregacion virtual'!$M22,'Consolidado Resultados'!$L$8:$L$705,0),3)=0,"",INDEX('Consolidado Resultados'!$A$8:$L$705,MATCH('Desagregacion virtual'!$M22,'Consolidado Resultados'!$L$8:$L$705,0),5))</f>
        <v/>
      </c>
      <c r="F22" s="4" t="str">
        <f>IF(INDEX('Consolidado Resultados'!$A$8:$L$705,MATCH('Desagregacion virtual'!$M22,'Consolidado Resultados'!$L$8:$L$705,0),3)=0,"",INDEX('Consolidado Resultados'!$A$8:$L$705,MATCH('Desagregacion virtual'!$M22,'Consolidado Resultados'!$L$8:$L$705,0),6))</f>
        <v/>
      </c>
      <c r="G22" s="4" t="str">
        <f>IF(INDEX('Consolidado Resultados'!$A$8:$L$705,MATCH('Desagregacion virtual'!$M22,'Consolidado Resultados'!$L$8:$L$705,0),3)=0,"",INDEX('Consolidado Resultados'!$A$8:$L$705,MATCH('Desagregacion virtual'!$M22,'Consolidado Resultados'!$L$8:$L$705,0),7))</f>
        <v/>
      </c>
      <c r="H22" s="4" t="str">
        <f>IF(INDEX('Consolidado Resultados'!$A$8:$L$705,MATCH('Desagregacion virtual'!$M22,'Consolidado Resultados'!$L$8:$L$705,0),3)=0,"",INDEX('Consolidado Resultados'!$A$8:$L$705,MATCH('Desagregacion virtual'!$M22,'Consolidado Resultados'!$L$8:$L$705,0),8))</f>
        <v/>
      </c>
      <c r="I22" s="41" t="str">
        <f>IF(INDEX('Consolidado Resultados'!$A$8:$L$705,MATCH('Desagregacion virtual'!$M22,'Consolidado Resultados'!$L$8:$L$705,0),3)=0,"",INDEX('Consolidado Resultados'!$A$8:$L$705,MATCH('Desagregacion virtual'!$M22,'Consolidado Resultados'!$L$8:$L$705,0),9))</f>
        <v/>
      </c>
      <c r="J22" s="41" t="str">
        <f>IF(INDEX('Consolidado Resultados'!$A$8:$L$705,MATCH('Desagregacion virtual'!$M22,'Consolidado Resultados'!$L$8:$L$705,0),3)=0,"",INDEX('Consolidado Resultados'!$A$8:$L$705,MATCH('Desagregacion virtual'!$M22,'Consolidado Resultados'!$L$8:$L$705,0),10))</f>
        <v/>
      </c>
      <c r="K22" s="3" t="str">
        <f>+IFERROR(INDEX('Ofertas insignia'!$B$14:$Y$50,MATCH('Desagregacion virtual'!$B22,'Ofertas insignia'!$B$14:$B$50,0),MATCH('Desagregacion virtual'!$K$16,'Ofertas insignia'!$B$13:$Y$13,0)),"")</f>
        <v/>
      </c>
      <c r="L22" s="89" t="str">
        <f>+IFERROR(INDEX('Ofertas insignia'!$B$14:$Y$50,MATCH('Desagregacion virtual'!$B22,'Ofertas insignia'!$B$14:$B$50,0),MATCH('Desagregacion virtual'!$L$16,'Ofertas insignia'!$B$13:$Y$13,0)),"")</f>
        <v/>
      </c>
      <c r="M22" s="71" t="str">
        <f t="shared" si="0"/>
        <v>Desagregación virtual del bucle local</v>
      </c>
      <c r="N22" s="7"/>
      <c r="O22" s="7"/>
    </row>
    <row r="23" spans="1:15" x14ac:dyDescent="0.25">
      <c r="A23" s="58">
        <f t="shared" si="1"/>
        <v>7</v>
      </c>
      <c r="B23" s="2" t="str">
        <f>IF(INDEX('Consolidado Resultados'!$A$8:$L$705,MATCH('Ofertas insignia'!$A21,'Consolidado Resultados'!$A$8:$A$705,0),3)=0,"",INDEX('Consolidado Resultados'!$A$8:$L$705,MATCH('Ofertas insignia'!$A21,'Consolidado Resultados'!$A$8:$A$705,0),3))</f>
        <v/>
      </c>
      <c r="C23" s="3" t="str">
        <f>IF(INDEX('Consolidado Resultados'!$A$8:$L$705,MATCH('Desagregacion virtual'!$M23,'Consolidado Resultados'!$L$8:$L$705,0),3)=0,"",INDEX('Consolidado Resultados'!$A$8:$L$705,MATCH('Desagregacion virtual'!$M23,'Consolidado Resultados'!$L$8:$L$705,0),3))</f>
        <v/>
      </c>
      <c r="D23" s="4" t="str">
        <f>IF(INDEX('Consolidado Resultados'!$A$8:$L$705,MATCH('Desagregacion virtual'!$M23,'Consolidado Resultados'!$L$8:$L$705,0),3)=0,"",INDEX('Consolidado Resultados'!$A$8:$L$705,MATCH('Desagregacion virtual'!$M23,'Consolidado Resultados'!$L$8:$L$705,0),4))</f>
        <v/>
      </c>
      <c r="E23" s="4" t="str">
        <f>IF(INDEX('Consolidado Resultados'!$A$8:$L$705,MATCH('Desagregacion virtual'!$M23,'Consolidado Resultados'!$L$8:$L$705,0),3)=0,"",INDEX('Consolidado Resultados'!$A$8:$L$705,MATCH('Desagregacion virtual'!$M23,'Consolidado Resultados'!$L$8:$L$705,0),5))</f>
        <v/>
      </c>
      <c r="F23" s="4" t="str">
        <f>IF(INDEX('Consolidado Resultados'!$A$8:$L$705,MATCH('Desagregacion virtual'!$M23,'Consolidado Resultados'!$L$8:$L$705,0),3)=0,"",INDEX('Consolidado Resultados'!$A$8:$L$705,MATCH('Desagregacion virtual'!$M23,'Consolidado Resultados'!$L$8:$L$705,0),6))</f>
        <v/>
      </c>
      <c r="G23" s="4" t="str">
        <f>IF(INDEX('Consolidado Resultados'!$A$8:$L$705,MATCH('Desagregacion virtual'!$M23,'Consolidado Resultados'!$L$8:$L$705,0),3)=0,"",INDEX('Consolidado Resultados'!$A$8:$L$705,MATCH('Desagregacion virtual'!$M23,'Consolidado Resultados'!$L$8:$L$705,0),7))</f>
        <v/>
      </c>
      <c r="H23" s="4" t="str">
        <f>IF(INDEX('Consolidado Resultados'!$A$8:$L$705,MATCH('Desagregacion virtual'!$M23,'Consolidado Resultados'!$L$8:$L$705,0),3)=0,"",INDEX('Consolidado Resultados'!$A$8:$L$705,MATCH('Desagregacion virtual'!$M23,'Consolidado Resultados'!$L$8:$L$705,0),8))</f>
        <v/>
      </c>
      <c r="I23" s="41" t="str">
        <f>IF(INDEX('Consolidado Resultados'!$A$8:$L$705,MATCH('Desagregacion virtual'!$M23,'Consolidado Resultados'!$L$8:$L$705,0),3)=0,"",INDEX('Consolidado Resultados'!$A$8:$L$705,MATCH('Desagregacion virtual'!$M23,'Consolidado Resultados'!$L$8:$L$705,0),9))</f>
        <v/>
      </c>
      <c r="J23" s="41" t="str">
        <f>IF(INDEX('Consolidado Resultados'!$A$8:$L$705,MATCH('Desagregacion virtual'!$M23,'Consolidado Resultados'!$L$8:$L$705,0),3)=0,"",INDEX('Consolidado Resultados'!$A$8:$L$705,MATCH('Desagregacion virtual'!$M23,'Consolidado Resultados'!$L$8:$L$705,0),10))</f>
        <v/>
      </c>
      <c r="K23" s="89" t="str">
        <f>+IFERROR(INDEX('Ofertas insignia'!$B$14:$Y$50,MATCH('Desagregacion virtual'!$B23,'Ofertas insignia'!$B$14:$B$50,0),MATCH('Desagregacion virtual'!$K$16,'Ofertas insignia'!$B$13:$Y$13,0)),"")</f>
        <v/>
      </c>
      <c r="L23" s="89" t="str">
        <f>+IFERROR(INDEX('Ofertas insignia'!$B$14:$Y$50,MATCH('Desagregacion virtual'!$B23,'Ofertas insignia'!$B$14:$B$50,0),MATCH('Desagregacion virtual'!$L$16,'Ofertas insignia'!$B$13:$Y$13,0)),"")</f>
        <v/>
      </c>
      <c r="M23" s="71" t="str">
        <f t="shared" si="0"/>
        <v>Desagregación virtual del bucle local</v>
      </c>
      <c r="N23" s="7"/>
      <c r="O23" s="7"/>
    </row>
    <row r="24" spans="1:15" x14ac:dyDescent="0.25">
      <c r="A24" s="58">
        <f t="shared" si="1"/>
        <v>8</v>
      </c>
      <c r="B24" s="2" t="str">
        <f>IF(INDEX('Consolidado Resultados'!$A$8:$L$705,MATCH('Ofertas insignia'!$A22,'Consolidado Resultados'!$A$8:$A$705,0),3)=0,"",INDEX('Consolidado Resultados'!$A$8:$L$705,MATCH('Ofertas insignia'!$A22,'Consolidado Resultados'!$A$8:$A$705,0),3))</f>
        <v/>
      </c>
      <c r="C24" s="3" t="str">
        <f>IF(INDEX('Consolidado Resultados'!$A$8:$L$705,MATCH('Desagregacion virtual'!$M24,'Consolidado Resultados'!$L$8:$L$705,0),3)=0,"",INDEX('Consolidado Resultados'!$A$8:$L$705,MATCH('Desagregacion virtual'!$M24,'Consolidado Resultados'!$L$8:$L$705,0),3))</f>
        <v/>
      </c>
      <c r="D24" s="4" t="str">
        <f>IF(INDEX('Consolidado Resultados'!$A$8:$L$705,MATCH('Desagregacion virtual'!$M24,'Consolidado Resultados'!$L$8:$L$705,0),3)=0,"",INDEX('Consolidado Resultados'!$A$8:$L$705,MATCH('Desagregacion virtual'!$M24,'Consolidado Resultados'!$L$8:$L$705,0),4))</f>
        <v/>
      </c>
      <c r="E24" s="4" t="str">
        <f>IF(INDEX('Consolidado Resultados'!$A$8:$L$705,MATCH('Desagregacion virtual'!$M24,'Consolidado Resultados'!$L$8:$L$705,0),3)=0,"",INDEX('Consolidado Resultados'!$A$8:$L$705,MATCH('Desagregacion virtual'!$M24,'Consolidado Resultados'!$L$8:$L$705,0),5))</f>
        <v/>
      </c>
      <c r="F24" s="4" t="str">
        <f>IF(INDEX('Consolidado Resultados'!$A$8:$L$705,MATCH('Desagregacion virtual'!$M24,'Consolidado Resultados'!$L$8:$L$705,0),3)=0,"",INDEX('Consolidado Resultados'!$A$8:$L$705,MATCH('Desagregacion virtual'!$M24,'Consolidado Resultados'!$L$8:$L$705,0),6))</f>
        <v/>
      </c>
      <c r="G24" s="4" t="str">
        <f>IF(INDEX('Consolidado Resultados'!$A$8:$L$705,MATCH('Desagregacion virtual'!$M24,'Consolidado Resultados'!$L$8:$L$705,0),3)=0,"",INDEX('Consolidado Resultados'!$A$8:$L$705,MATCH('Desagregacion virtual'!$M24,'Consolidado Resultados'!$L$8:$L$705,0),7))</f>
        <v/>
      </c>
      <c r="H24" s="4" t="str">
        <f>IF(INDEX('Consolidado Resultados'!$A$8:$L$705,MATCH('Desagregacion virtual'!$M24,'Consolidado Resultados'!$L$8:$L$705,0),3)=0,"",INDEX('Consolidado Resultados'!$A$8:$L$705,MATCH('Desagregacion virtual'!$M24,'Consolidado Resultados'!$L$8:$L$705,0),8))</f>
        <v/>
      </c>
      <c r="I24" s="41" t="str">
        <f>IF(INDEX('Consolidado Resultados'!$A$8:$L$705,MATCH('Desagregacion virtual'!$M24,'Consolidado Resultados'!$L$8:$L$705,0),3)=0,"",INDEX('Consolidado Resultados'!$A$8:$L$705,MATCH('Desagregacion virtual'!$M24,'Consolidado Resultados'!$L$8:$L$705,0),9))</f>
        <v/>
      </c>
      <c r="J24" s="41" t="str">
        <f>IF(INDEX('Consolidado Resultados'!$A$8:$L$705,MATCH('Desagregacion virtual'!$M24,'Consolidado Resultados'!$L$8:$L$705,0),3)=0,"",INDEX('Consolidado Resultados'!$A$8:$L$705,MATCH('Desagregacion virtual'!$M24,'Consolidado Resultados'!$L$8:$L$705,0),10))</f>
        <v/>
      </c>
      <c r="K24" s="89" t="str">
        <f>+IFERROR(INDEX('Ofertas insignia'!$B$14:$Y$50,MATCH('Desagregacion virtual'!$B24,'Ofertas insignia'!$B$14:$B$50,0),MATCH('Desagregacion virtual'!$K$16,'Ofertas insignia'!$B$13:$Y$13,0)),"")</f>
        <v/>
      </c>
      <c r="L24" s="89" t="str">
        <f>+IFERROR(INDEX('Ofertas insignia'!$B$14:$Y$50,MATCH('Desagregacion virtual'!$B24,'Ofertas insignia'!$B$14:$B$50,0),MATCH('Desagregacion virtual'!$L$16,'Ofertas insignia'!$B$13:$Y$13,0)),"")</f>
        <v/>
      </c>
      <c r="M24" s="71" t="str">
        <f t="shared" si="0"/>
        <v>Desagregación virtual del bucle local</v>
      </c>
    </row>
    <row r="25" spans="1:15" x14ac:dyDescent="0.25">
      <c r="A25" s="58">
        <f t="shared" si="1"/>
        <v>9</v>
      </c>
      <c r="B25" s="2" t="str">
        <f>IF(INDEX('Consolidado Resultados'!$A$8:$L$705,MATCH('Ofertas insignia'!$A23,'Consolidado Resultados'!$A$8:$A$705,0),3)=0,"",INDEX('Consolidado Resultados'!$A$8:$L$705,MATCH('Ofertas insignia'!$A23,'Consolidado Resultados'!$A$8:$A$705,0),3))</f>
        <v/>
      </c>
      <c r="C25" s="3" t="str">
        <f>IF(INDEX('Consolidado Resultados'!$A$8:$L$705,MATCH('Desagregacion virtual'!$M25,'Consolidado Resultados'!$L$8:$L$705,0),3)=0,"",INDEX('Consolidado Resultados'!$A$8:$L$705,MATCH('Desagregacion virtual'!$M25,'Consolidado Resultados'!$L$8:$L$705,0),3))</f>
        <v/>
      </c>
      <c r="D25" s="4" t="str">
        <f>IF(INDEX('Consolidado Resultados'!$A$8:$L$705,MATCH('Desagregacion virtual'!$M25,'Consolidado Resultados'!$L$8:$L$705,0),3)=0,"",INDEX('Consolidado Resultados'!$A$8:$L$705,MATCH('Desagregacion virtual'!$M25,'Consolidado Resultados'!$L$8:$L$705,0),4))</f>
        <v/>
      </c>
      <c r="E25" s="4" t="str">
        <f>IF(INDEX('Consolidado Resultados'!$A$8:$L$705,MATCH('Desagregacion virtual'!$M25,'Consolidado Resultados'!$L$8:$L$705,0),3)=0,"",INDEX('Consolidado Resultados'!$A$8:$L$705,MATCH('Desagregacion virtual'!$M25,'Consolidado Resultados'!$L$8:$L$705,0),5))</f>
        <v/>
      </c>
      <c r="F25" s="4" t="str">
        <f>IF(INDEX('Consolidado Resultados'!$A$8:$L$705,MATCH('Desagregacion virtual'!$M25,'Consolidado Resultados'!$L$8:$L$705,0),3)=0,"",INDEX('Consolidado Resultados'!$A$8:$L$705,MATCH('Desagregacion virtual'!$M25,'Consolidado Resultados'!$L$8:$L$705,0),6))</f>
        <v/>
      </c>
      <c r="G25" s="4" t="str">
        <f>IF(INDEX('Consolidado Resultados'!$A$8:$L$705,MATCH('Desagregacion virtual'!$M25,'Consolidado Resultados'!$L$8:$L$705,0),3)=0,"",INDEX('Consolidado Resultados'!$A$8:$L$705,MATCH('Desagregacion virtual'!$M25,'Consolidado Resultados'!$L$8:$L$705,0),7))</f>
        <v/>
      </c>
      <c r="H25" s="4" t="str">
        <f>IF(INDEX('Consolidado Resultados'!$A$8:$L$705,MATCH('Desagregacion virtual'!$M25,'Consolidado Resultados'!$L$8:$L$705,0),3)=0,"",INDEX('Consolidado Resultados'!$A$8:$L$705,MATCH('Desagregacion virtual'!$M25,'Consolidado Resultados'!$L$8:$L$705,0),8))</f>
        <v/>
      </c>
      <c r="I25" s="41" t="str">
        <f>IF(INDEX('Consolidado Resultados'!$A$8:$L$705,MATCH('Desagregacion virtual'!$M25,'Consolidado Resultados'!$L$8:$L$705,0),3)=0,"",INDEX('Consolidado Resultados'!$A$8:$L$705,MATCH('Desagregacion virtual'!$M25,'Consolidado Resultados'!$L$8:$L$705,0),9))</f>
        <v/>
      </c>
      <c r="J25" s="41" t="str">
        <f>IF(INDEX('Consolidado Resultados'!$A$8:$L$705,MATCH('Desagregacion virtual'!$M25,'Consolidado Resultados'!$L$8:$L$705,0),3)=0,"",INDEX('Consolidado Resultados'!$A$8:$L$705,MATCH('Desagregacion virtual'!$M25,'Consolidado Resultados'!$L$8:$L$705,0),10))</f>
        <v/>
      </c>
      <c r="K25" s="89" t="str">
        <f>+IFERROR(INDEX('Ofertas insignia'!$B$14:$Y$50,MATCH('Desagregacion virtual'!$B25,'Ofertas insignia'!$B$14:$B$50,0),MATCH('Desagregacion virtual'!$K$16,'Ofertas insignia'!$B$13:$Y$13,0)),"")</f>
        <v/>
      </c>
      <c r="L25" s="89" t="str">
        <f>+IFERROR(INDEX('Ofertas insignia'!$B$14:$Y$50,MATCH('Desagregacion virtual'!$B25,'Ofertas insignia'!$B$14:$B$50,0),MATCH('Desagregacion virtual'!$L$16,'Ofertas insignia'!$B$13:$Y$13,0)),"")</f>
        <v/>
      </c>
      <c r="M25" s="71" t="str">
        <f t="shared" si="0"/>
        <v>Desagregación virtual del bucle local</v>
      </c>
      <c r="N25" s="8"/>
    </row>
    <row r="26" spans="1:15" x14ac:dyDescent="0.25">
      <c r="A26" s="58">
        <f t="shared" si="1"/>
        <v>10</v>
      </c>
      <c r="B26" s="2" t="str">
        <f>IF(INDEX('Consolidado Resultados'!$A$8:$L$705,MATCH('Ofertas insignia'!$A24,'Consolidado Resultados'!$A$8:$A$705,0),3)=0,"",INDEX('Consolidado Resultados'!$A$8:$L$705,MATCH('Ofertas insignia'!$A24,'Consolidado Resultados'!$A$8:$A$705,0),3))</f>
        <v/>
      </c>
      <c r="C26" s="3" t="str">
        <f>IF(INDEX('Consolidado Resultados'!$A$8:$L$705,MATCH('Desagregacion virtual'!$M26,'Consolidado Resultados'!$L$8:$L$705,0),3)=0,"",INDEX('Consolidado Resultados'!$A$8:$L$705,MATCH('Desagregacion virtual'!$M26,'Consolidado Resultados'!$L$8:$L$705,0),3))</f>
        <v/>
      </c>
      <c r="D26" s="4"/>
      <c r="E26" s="4"/>
      <c r="F26" s="4"/>
      <c r="G26" s="4"/>
      <c r="H26" s="4" t="str">
        <f>IF(INDEX('Consolidado Resultados'!$A$8:$L$705,MATCH('Desagregacion virtual'!$M26,'Consolidado Resultados'!$L$8:$L$705,0),3)=0,"",INDEX('Consolidado Resultados'!$A$8:$L$705,MATCH('Desagregacion virtual'!$M26,'Consolidado Resultados'!$L$8:$L$705,0),8))</f>
        <v/>
      </c>
      <c r="I26" s="41" t="str">
        <f>IF(INDEX('Consolidado Resultados'!$A$8:$L$705,MATCH('Desagregacion virtual'!$M26,'Consolidado Resultados'!$L$8:$L$705,0),3)=0,"",INDEX('Consolidado Resultados'!$A$8:$L$705,MATCH('Desagregacion virtual'!$M26,'Consolidado Resultados'!$L$8:$L$705,0),9))</f>
        <v/>
      </c>
      <c r="J26" s="41" t="str">
        <f>IF(INDEX('Consolidado Resultados'!$A$8:$L$705,MATCH('Desagregacion virtual'!$M26,'Consolidado Resultados'!$L$8:$L$705,0),3)=0,"",INDEX('Consolidado Resultados'!$A$8:$L$705,MATCH('Desagregacion virtual'!$M26,'Consolidado Resultados'!$L$8:$L$705,0),10))</f>
        <v/>
      </c>
      <c r="K26" s="89" t="str">
        <f>+IFERROR(INDEX('Ofertas insignia'!$B$14:$Y$50,MATCH('Desagregacion virtual'!$B26,'Ofertas insignia'!$B$14:$B$50,0),MATCH('Desagregacion virtual'!$K$16,'Ofertas insignia'!$B$13:$Y$13,0)),"")</f>
        <v/>
      </c>
      <c r="L26" s="89" t="str">
        <f>+IFERROR(INDEX('Ofertas insignia'!$B$14:$Y$50,MATCH('Desagregacion virtual'!$B26,'Ofertas insignia'!$B$14:$B$50,0),MATCH('Desagregacion virtual'!$L$16,'Ofertas insignia'!$B$13:$Y$13,0)),"")</f>
        <v/>
      </c>
      <c r="M26" s="71" t="str">
        <f t="shared" si="0"/>
        <v>Desagregación virtual del bucle local</v>
      </c>
    </row>
    <row r="27" spans="1:15" x14ac:dyDescent="0.25">
      <c r="A27" s="58">
        <f t="shared" si="1"/>
        <v>11</v>
      </c>
      <c r="B27" s="2" t="str">
        <f>IF(INDEX('Consolidado Resultados'!$A$8:$L$705,MATCH('Ofertas insignia'!$A25,'Consolidado Resultados'!$A$8:$A$705,0),3)=0,"",INDEX('Consolidado Resultados'!$A$8:$L$705,MATCH('Ofertas insignia'!$A25,'Consolidado Resultados'!$A$8:$A$705,0),3))</f>
        <v/>
      </c>
      <c r="C27" s="3" t="str">
        <f>IF(INDEX('Consolidado Resultados'!$A$8:$L$705,MATCH('Desagregacion virtual'!$M27,'Consolidado Resultados'!$L$8:$L$705,0),3)=0,"",INDEX('Consolidado Resultados'!$A$8:$L$705,MATCH('Desagregacion virtual'!$M27,'Consolidado Resultados'!$L$8:$L$705,0),3))</f>
        <v/>
      </c>
      <c r="D27" s="4"/>
      <c r="E27" s="4"/>
      <c r="F27" s="4"/>
      <c r="G27" s="4"/>
      <c r="H27" s="4" t="str">
        <f>IF(INDEX('Consolidado Resultados'!$A$8:$L$705,MATCH('Desagregacion virtual'!$M27,'Consolidado Resultados'!$L$8:$L$705,0),3)=0,"",INDEX('Consolidado Resultados'!$A$8:$L$705,MATCH('Desagregacion virtual'!$M27,'Consolidado Resultados'!$L$8:$L$705,0),8))</f>
        <v/>
      </c>
      <c r="I27" s="41" t="str">
        <f>IF(INDEX('Consolidado Resultados'!$A$8:$L$705,MATCH('Desagregacion virtual'!$M27,'Consolidado Resultados'!$L$8:$L$705,0),3)=0,"",INDEX('Consolidado Resultados'!$A$8:$L$705,MATCH('Desagregacion virtual'!$M27,'Consolidado Resultados'!$L$8:$L$705,0),9))</f>
        <v/>
      </c>
      <c r="J27" s="41" t="str">
        <f>IF(INDEX('Consolidado Resultados'!$A$8:$L$705,MATCH('Desagregacion virtual'!$M27,'Consolidado Resultados'!$L$8:$L$705,0),3)=0,"",INDEX('Consolidado Resultados'!$A$8:$L$705,MATCH('Desagregacion virtual'!$M27,'Consolidado Resultados'!$L$8:$L$705,0),10))</f>
        <v/>
      </c>
      <c r="K27" s="89" t="str">
        <f>+IFERROR(INDEX('Ofertas insignia'!$B$14:$Y$50,MATCH('Desagregacion virtual'!$B27,'Ofertas insignia'!$B$14:$B$50,0),MATCH('Desagregacion virtual'!$K$16,'Ofertas insignia'!$B$13:$Y$13,0)),"")</f>
        <v/>
      </c>
      <c r="L27" s="89" t="str">
        <f>+IFERROR(INDEX('Ofertas insignia'!$B$14:$Y$50,MATCH('Desagregacion virtual'!$B27,'Ofertas insignia'!$B$14:$B$50,0),MATCH('Desagregacion virtual'!$L$16,'Ofertas insignia'!$B$13:$Y$13,0)),"")</f>
        <v/>
      </c>
      <c r="M27" s="71" t="str">
        <f t="shared" si="0"/>
        <v>Desagregación virtual del bucle local</v>
      </c>
    </row>
    <row r="28" spans="1:15" x14ac:dyDescent="0.25">
      <c r="A28" s="58">
        <f t="shared" si="1"/>
        <v>12</v>
      </c>
      <c r="B28" s="2" t="str">
        <f>IF(INDEX('Consolidado Resultados'!$A$8:$L$705,MATCH('Ofertas insignia'!$A26,'Consolidado Resultados'!$A$8:$A$705,0),3)=0,"",INDEX('Consolidado Resultados'!$A$8:$L$705,MATCH('Ofertas insignia'!$A26,'Consolidado Resultados'!$A$8:$A$705,0),3))</f>
        <v/>
      </c>
      <c r="C28" s="3" t="str">
        <f>IF(INDEX('Consolidado Resultados'!$A$8:$L$705,MATCH('Desagregacion virtual'!$M28,'Consolidado Resultados'!$L$8:$L$705,0),3)=0,"",INDEX('Consolidado Resultados'!$A$8:$L$705,MATCH('Desagregacion virtual'!$M28,'Consolidado Resultados'!$L$8:$L$705,0),3))</f>
        <v/>
      </c>
      <c r="D28" s="4"/>
      <c r="E28" s="4"/>
      <c r="F28" s="4"/>
      <c r="G28" s="4"/>
      <c r="H28" s="4" t="str">
        <f>IF(INDEX('Consolidado Resultados'!$A$8:$L$705,MATCH('Desagregacion virtual'!$M28,'Consolidado Resultados'!$L$8:$L$705,0),3)=0,"",INDEX('Consolidado Resultados'!$A$8:$L$705,MATCH('Desagregacion virtual'!$M28,'Consolidado Resultados'!$L$8:$L$705,0),8))</f>
        <v/>
      </c>
      <c r="I28" s="41" t="str">
        <f>IF(INDEX('Consolidado Resultados'!$A$8:$L$705,MATCH('Desagregacion virtual'!$M28,'Consolidado Resultados'!$L$8:$L$705,0),3)=0,"",INDEX('Consolidado Resultados'!$A$8:$L$705,MATCH('Desagregacion virtual'!$M28,'Consolidado Resultados'!$L$8:$L$705,0),9))</f>
        <v/>
      </c>
      <c r="J28" s="41" t="str">
        <f>IF(INDEX('Consolidado Resultados'!$A$8:$L$705,MATCH('Desagregacion virtual'!$M28,'Consolidado Resultados'!$L$8:$L$705,0),3)=0,"",INDEX('Consolidado Resultados'!$A$8:$L$705,MATCH('Desagregacion virtual'!$M28,'Consolidado Resultados'!$L$8:$L$705,0),10))</f>
        <v/>
      </c>
      <c r="K28" s="89" t="str">
        <f>+IFERROR(INDEX('Ofertas insignia'!$B$14:$Y$50,MATCH('Desagregacion virtual'!$B28,'Ofertas insignia'!$B$14:$B$50,0),MATCH('Desagregacion virtual'!$K$16,'Ofertas insignia'!$B$13:$Y$13,0)),"")</f>
        <v/>
      </c>
      <c r="L28" s="89" t="str">
        <f>+IFERROR(INDEX('Ofertas insignia'!$B$14:$Y$50,MATCH('Desagregacion virtual'!$B28,'Ofertas insignia'!$B$14:$B$50,0),MATCH('Desagregacion virtual'!$L$16,'Ofertas insignia'!$B$13:$Y$13,0)),"")</f>
        <v/>
      </c>
      <c r="M28" s="71" t="str">
        <f t="shared" si="0"/>
        <v>Desagregación virtual del bucle local</v>
      </c>
    </row>
    <row r="29" spans="1:15" x14ac:dyDescent="0.25">
      <c r="A29" s="58">
        <f t="shared" si="1"/>
        <v>13</v>
      </c>
      <c r="B29" s="2" t="str">
        <f>IF(INDEX('Consolidado Resultados'!$A$8:$L$705,MATCH('Ofertas insignia'!$A27,'Consolidado Resultados'!$A$8:$A$705,0),3)=0,"",INDEX('Consolidado Resultados'!$A$8:$L$705,MATCH('Ofertas insignia'!$A27,'Consolidado Resultados'!$A$8:$A$705,0),3))</f>
        <v/>
      </c>
      <c r="C29" s="3" t="str">
        <f>IF(INDEX('Consolidado Resultados'!$A$8:$L$705,MATCH('Desagregacion virtual'!$M29,'Consolidado Resultados'!$L$8:$L$705,0),3)=0,"",INDEX('Consolidado Resultados'!$A$8:$L$705,MATCH('Desagregacion virtual'!$M29,'Consolidado Resultados'!$L$8:$L$705,0),3))</f>
        <v/>
      </c>
      <c r="D29" s="4"/>
      <c r="E29" s="4"/>
      <c r="F29" s="4"/>
      <c r="G29" s="4"/>
      <c r="H29" s="4" t="str">
        <f>IF(INDEX('Consolidado Resultados'!$A$8:$L$705,MATCH('Desagregacion virtual'!$M29,'Consolidado Resultados'!$L$8:$L$705,0),3)=0,"",INDEX('Consolidado Resultados'!$A$8:$L$705,MATCH('Desagregacion virtual'!$M29,'Consolidado Resultados'!$L$8:$L$705,0),8))</f>
        <v/>
      </c>
      <c r="I29" s="41" t="str">
        <f>IF(INDEX('Consolidado Resultados'!$A$8:$L$705,MATCH('Desagregacion virtual'!$M29,'Consolidado Resultados'!$L$8:$L$705,0),3)=0,"",INDEX('Consolidado Resultados'!$A$8:$L$705,MATCH('Desagregacion virtual'!$M29,'Consolidado Resultados'!$L$8:$L$705,0),9))</f>
        <v/>
      </c>
      <c r="J29" s="41" t="str">
        <f>IF(INDEX('Consolidado Resultados'!$A$8:$L$705,MATCH('Desagregacion virtual'!$M29,'Consolidado Resultados'!$L$8:$L$705,0),3)=0,"",INDEX('Consolidado Resultados'!$A$8:$L$705,MATCH('Desagregacion virtual'!$M29,'Consolidado Resultados'!$L$8:$L$705,0),10))</f>
        <v/>
      </c>
      <c r="K29" s="89" t="str">
        <f>+IFERROR(INDEX('Ofertas insignia'!$B$14:$Y$50,MATCH('Desagregacion virtual'!$B29,'Ofertas insignia'!$B$14:$B$50,0),MATCH('Desagregacion virtual'!$K$16,'Ofertas insignia'!$B$13:$Y$13,0)),"")</f>
        <v/>
      </c>
      <c r="L29" s="89" t="str">
        <f>+IFERROR(INDEX('Ofertas insignia'!$B$14:$Y$50,MATCH('Desagregacion virtual'!$B29,'Ofertas insignia'!$B$14:$B$50,0),MATCH('Desagregacion virtual'!$L$16,'Ofertas insignia'!$B$13:$Y$13,0)),"")</f>
        <v/>
      </c>
      <c r="M29" s="71" t="str">
        <f t="shared" si="0"/>
        <v>Desagregación virtual del bucle local</v>
      </c>
    </row>
    <row r="30" spans="1:15" x14ac:dyDescent="0.25">
      <c r="A30" s="58">
        <f t="shared" si="1"/>
        <v>14</v>
      </c>
      <c r="B30" s="2" t="str">
        <f>IF(INDEX('Consolidado Resultados'!$A$8:$L$705,MATCH('Ofertas insignia'!$A28,'Consolidado Resultados'!$A$8:$A$705,0),3)=0,"",INDEX('Consolidado Resultados'!$A$8:$L$705,MATCH('Ofertas insignia'!$A28,'Consolidado Resultados'!$A$8:$A$705,0),3))</f>
        <v/>
      </c>
      <c r="C30" s="3" t="str">
        <f>IF(INDEX('Consolidado Resultados'!$A$8:$L$705,MATCH('Desagregacion virtual'!$M30,'Consolidado Resultados'!$L$8:$L$705,0),3)=0,"",INDEX('Consolidado Resultados'!$A$8:$L$705,MATCH('Desagregacion virtual'!$M30,'Consolidado Resultados'!$L$8:$L$705,0),3))</f>
        <v/>
      </c>
      <c r="D30" s="4"/>
      <c r="E30" s="4"/>
      <c r="F30" s="4"/>
      <c r="G30" s="4"/>
      <c r="H30" s="4" t="str">
        <f>IF(INDEX('Consolidado Resultados'!$A$8:$L$705,MATCH('Desagregacion virtual'!$M30,'Consolidado Resultados'!$L$8:$L$705,0),3)=0,"",INDEX('Consolidado Resultados'!$A$8:$L$705,MATCH('Desagregacion virtual'!$M30,'Consolidado Resultados'!$L$8:$L$705,0),8))</f>
        <v/>
      </c>
      <c r="I30" s="41" t="str">
        <f>IF(INDEX('Consolidado Resultados'!$A$8:$L$705,MATCH('Desagregacion virtual'!$M30,'Consolidado Resultados'!$L$8:$L$705,0),3)=0,"",INDEX('Consolidado Resultados'!$A$8:$L$705,MATCH('Desagregacion virtual'!$M30,'Consolidado Resultados'!$L$8:$L$705,0),9))</f>
        <v/>
      </c>
      <c r="J30" s="41" t="str">
        <f>IF(INDEX('Consolidado Resultados'!$A$8:$L$705,MATCH('Desagregacion virtual'!$M30,'Consolidado Resultados'!$L$8:$L$705,0),3)=0,"",INDEX('Consolidado Resultados'!$A$8:$L$705,MATCH('Desagregacion virtual'!$M30,'Consolidado Resultados'!$L$8:$L$705,0),10))</f>
        <v/>
      </c>
      <c r="K30" s="89" t="str">
        <f>+IFERROR(INDEX('Ofertas insignia'!$B$14:$Y$50,MATCH('Desagregacion virtual'!$B30,'Ofertas insignia'!$B$14:$B$50,0),MATCH('Desagregacion virtual'!$K$16,'Ofertas insignia'!$B$13:$Y$13,0)),"")</f>
        <v/>
      </c>
      <c r="L30" s="89" t="str">
        <f>+IFERROR(INDEX('Ofertas insignia'!$B$14:$Y$50,MATCH('Desagregacion virtual'!$B30,'Ofertas insignia'!$B$14:$B$50,0),MATCH('Desagregacion virtual'!$L$16,'Ofertas insignia'!$B$13:$Y$13,0)),"")</f>
        <v/>
      </c>
      <c r="M30" s="71" t="str">
        <f t="shared" si="0"/>
        <v>Desagregación virtual del bucle local</v>
      </c>
    </row>
    <row r="31" spans="1:15" x14ac:dyDescent="0.25">
      <c r="A31" s="58">
        <f t="shared" si="1"/>
        <v>15</v>
      </c>
      <c r="B31" s="2" t="str">
        <f>IF(INDEX('Consolidado Resultados'!$A$8:$L$705,MATCH('Ofertas insignia'!$A29,'Consolidado Resultados'!$A$8:$A$705,0),3)=0,"",INDEX('Consolidado Resultados'!$A$8:$L$705,MATCH('Ofertas insignia'!$A29,'Consolidado Resultados'!$A$8:$A$705,0),3))</f>
        <v/>
      </c>
      <c r="C31" s="3" t="str">
        <f>IF(INDEX('Consolidado Resultados'!$A$8:$L$705,MATCH('Desagregacion virtual'!$M31,'Consolidado Resultados'!$L$8:$L$705,0),3)=0,"",INDEX('Consolidado Resultados'!$A$8:$L$705,MATCH('Desagregacion virtual'!$M31,'Consolidado Resultados'!$L$8:$L$705,0),3))</f>
        <v/>
      </c>
      <c r="D31" s="4"/>
      <c r="E31" s="4"/>
      <c r="F31" s="4"/>
      <c r="G31" s="4"/>
      <c r="H31" s="4" t="str">
        <f>IF(INDEX('Consolidado Resultados'!$A$8:$L$705,MATCH('Desagregacion virtual'!$M31,'Consolidado Resultados'!$L$8:$L$705,0),3)=0,"",INDEX('Consolidado Resultados'!$A$8:$L$705,MATCH('Desagregacion virtual'!$M31,'Consolidado Resultados'!$L$8:$L$705,0),8))</f>
        <v/>
      </c>
      <c r="I31" s="41" t="str">
        <f>IF(INDEX('Consolidado Resultados'!$A$8:$L$705,MATCH('Desagregacion virtual'!$M31,'Consolidado Resultados'!$L$8:$L$705,0),3)=0,"",INDEX('Consolidado Resultados'!$A$8:$L$705,MATCH('Desagregacion virtual'!$M31,'Consolidado Resultados'!$L$8:$L$705,0),9))</f>
        <v/>
      </c>
      <c r="J31" s="41" t="str">
        <f>IF(INDEX('Consolidado Resultados'!$A$8:$L$705,MATCH('Desagregacion virtual'!$M31,'Consolidado Resultados'!$L$8:$L$705,0),3)=0,"",INDEX('Consolidado Resultados'!$A$8:$L$705,MATCH('Desagregacion virtual'!$M31,'Consolidado Resultados'!$L$8:$L$705,0),10))</f>
        <v/>
      </c>
      <c r="K31" s="89" t="str">
        <f>+IFERROR(INDEX('Ofertas insignia'!$B$14:$Y$50,MATCH('Desagregacion virtual'!$B31,'Ofertas insignia'!$B$14:$B$50,0),MATCH('Desagregacion virtual'!$K$16,'Ofertas insignia'!$B$13:$Y$13,0)),"")</f>
        <v/>
      </c>
      <c r="L31" s="89" t="str">
        <f>+IFERROR(INDEX('Ofertas insignia'!$B$14:$Y$50,MATCH('Desagregacion virtual'!$B31,'Ofertas insignia'!$B$14:$B$50,0),MATCH('Desagregacion virtual'!$L$16,'Ofertas insignia'!$B$13:$Y$13,0)),"")</f>
        <v/>
      </c>
      <c r="M31" s="71" t="str">
        <f t="shared" si="0"/>
        <v>Desagregación virtual del bucle local</v>
      </c>
    </row>
    <row r="32" spans="1:15" x14ac:dyDescent="0.25">
      <c r="A32" s="58">
        <f t="shared" si="1"/>
        <v>16</v>
      </c>
      <c r="B32" s="2" t="str">
        <f>IF(INDEX('Consolidado Resultados'!$A$8:$L$705,MATCH('Ofertas insignia'!$A30,'Consolidado Resultados'!$A$8:$A$705,0),3)=0,"",INDEX('Consolidado Resultados'!$A$8:$L$705,MATCH('Ofertas insignia'!$A30,'Consolidado Resultados'!$A$8:$A$705,0),3))</f>
        <v/>
      </c>
      <c r="C32" s="3" t="str">
        <f>IF(INDEX('Consolidado Resultados'!$A$8:$L$705,MATCH('Desagregacion virtual'!$M32,'Consolidado Resultados'!$L$8:$L$705,0),3)=0,"",INDEX('Consolidado Resultados'!$A$8:$L$705,MATCH('Desagregacion virtual'!$M32,'Consolidado Resultados'!$L$8:$L$705,0),3))</f>
        <v/>
      </c>
      <c r="D32" s="4"/>
      <c r="E32" s="4"/>
      <c r="F32" s="4"/>
      <c r="G32" s="4"/>
      <c r="H32" s="4" t="str">
        <f>IF(INDEX('Consolidado Resultados'!$A$8:$L$705,MATCH('Desagregacion virtual'!$M32,'Consolidado Resultados'!$L$8:$L$705,0),3)=0,"",INDEX('Consolidado Resultados'!$A$8:$L$705,MATCH('Desagregacion virtual'!$M32,'Consolidado Resultados'!$L$8:$L$705,0),8))</f>
        <v/>
      </c>
      <c r="I32" s="41" t="str">
        <f>IF(INDEX('Consolidado Resultados'!$A$8:$L$705,MATCH('Desagregacion virtual'!$M32,'Consolidado Resultados'!$L$8:$L$705,0),3)=0,"",INDEX('Consolidado Resultados'!$A$8:$L$705,MATCH('Desagregacion virtual'!$M32,'Consolidado Resultados'!$L$8:$L$705,0),9))</f>
        <v/>
      </c>
      <c r="J32" s="41" t="str">
        <f>IF(INDEX('Consolidado Resultados'!$A$8:$L$705,MATCH('Desagregacion virtual'!$M32,'Consolidado Resultados'!$L$8:$L$705,0),3)=0,"",INDEX('Consolidado Resultados'!$A$8:$L$705,MATCH('Desagregacion virtual'!$M32,'Consolidado Resultados'!$L$8:$L$705,0),10))</f>
        <v/>
      </c>
      <c r="K32" s="89" t="str">
        <f>+IFERROR(INDEX('Ofertas insignia'!$B$14:$Y$50,MATCH('Desagregacion virtual'!$B32,'Ofertas insignia'!$B$14:$B$50,0),MATCH('Desagregacion virtual'!$K$16,'Ofertas insignia'!$B$13:$Y$13,0)),"")</f>
        <v/>
      </c>
      <c r="L32" s="89" t="str">
        <f>+IFERROR(INDEX('Ofertas insignia'!$B$14:$Y$50,MATCH('Desagregacion virtual'!$B32,'Ofertas insignia'!$B$14:$B$50,0),MATCH('Desagregacion virtual'!$L$16,'Ofertas insignia'!$B$13:$Y$13,0)),"")</f>
        <v/>
      </c>
      <c r="M32" s="71" t="str">
        <f t="shared" si="0"/>
        <v>Desagregación virtual del bucle local</v>
      </c>
    </row>
    <row r="33" spans="1:13" x14ac:dyDescent="0.25">
      <c r="A33" s="58">
        <f t="shared" si="1"/>
        <v>17</v>
      </c>
      <c r="B33" s="2" t="str">
        <f>IF(INDEX('Consolidado Resultados'!$A$8:$L$705,MATCH('Ofertas insignia'!$A31,'Consolidado Resultados'!$A$8:$A$705,0),3)=0,"",INDEX('Consolidado Resultados'!$A$8:$L$705,MATCH('Ofertas insignia'!$A31,'Consolidado Resultados'!$A$8:$A$705,0),3))</f>
        <v/>
      </c>
      <c r="C33" s="3" t="str">
        <f>IF(INDEX('Consolidado Resultados'!$A$8:$L$705,MATCH('Desagregacion virtual'!$M33,'Consolidado Resultados'!$L$8:$L$705,0),3)=0,"",INDEX('Consolidado Resultados'!$A$8:$L$705,MATCH('Desagregacion virtual'!$M33,'Consolidado Resultados'!$L$8:$L$705,0),3))</f>
        <v/>
      </c>
      <c r="D33" s="4"/>
      <c r="E33" s="94"/>
      <c r="F33" s="95"/>
      <c r="G33" s="96"/>
      <c r="H33" s="4" t="str">
        <f>IF(INDEX('Consolidado Resultados'!$A$8:$L$705,MATCH('Desagregacion virtual'!$M33,'Consolidado Resultados'!$L$8:$L$705,0),3)=0,"",INDEX('Consolidado Resultados'!$A$8:$L$705,MATCH('Desagregacion virtual'!$M33,'Consolidado Resultados'!$L$8:$L$705,0),8))</f>
        <v/>
      </c>
      <c r="I33" s="41" t="str">
        <f>IF(INDEX('Consolidado Resultados'!$A$8:$L$705,MATCH('Desagregacion virtual'!$M33,'Consolidado Resultados'!$L$8:$L$705,0),3)=0,"",INDEX('Consolidado Resultados'!$A$8:$L$705,MATCH('Desagregacion virtual'!$M33,'Consolidado Resultados'!$L$8:$L$705,0),9))</f>
        <v/>
      </c>
      <c r="J33" s="41" t="str">
        <f>IF(INDEX('Consolidado Resultados'!$A$8:$L$705,MATCH('Desagregacion virtual'!$M33,'Consolidado Resultados'!$L$8:$L$705,0),3)=0,"",INDEX('Consolidado Resultados'!$A$8:$L$705,MATCH('Desagregacion virtual'!$M33,'Consolidado Resultados'!$L$8:$L$705,0),10))</f>
        <v/>
      </c>
      <c r="K33" s="89" t="str">
        <f>+IFERROR(INDEX('Ofertas insignia'!$B$14:$Y$50,MATCH('Desagregacion virtual'!$B33,'Ofertas insignia'!$B$14:$B$50,0),MATCH('Desagregacion virtual'!$K$16,'Ofertas insignia'!$B$13:$Y$13,0)),"")</f>
        <v/>
      </c>
      <c r="L33" s="89" t="str">
        <f>+IFERROR(INDEX('Ofertas insignia'!$B$14:$Y$50,MATCH('Desagregacion virtual'!$B33,'Ofertas insignia'!$B$14:$B$50,0),MATCH('Desagregacion virtual'!$L$16,'Ofertas insignia'!$B$13:$Y$13,0)),"")</f>
        <v/>
      </c>
      <c r="M33" s="71" t="str">
        <f t="shared" si="0"/>
        <v>Desagregación virtual del bucle local</v>
      </c>
    </row>
    <row r="34" spans="1:13" x14ac:dyDescent="0.25">
      <c r="A34" s="58">
        <f t="shared" si="1"/>
        <v>18</v>
      </c>
      <c r="B34" s="2" t="str">
        <f>IF(INDEX('Consolidado Resultados'!$A$8:$L$705,MATCH('Ofertas insignia'!$A32,'Consolidado Resultados'!$A$8:$A$705,0),3)=0,"",INDEX('Consolidado Resultados'!$A$8:$L$705,MATCH('Ofertas insignia'!$A32,'Consolidado Resultados'!$A$8:$A$705,0),3))</f>
        <v/>
      </c>
      <c r="C34" s="3" t="str">
        <f>IF(INDEX('Consolidado Resultados'!$A$8:$L$705,MATCH('Desagregacion virtual'!$M34,'Consolidado Resultados'!$L$8:$L$705,0),3)=0,"",INDEX('Consolidado Resultados'!$A$8:$L$705,MATCH('Desagregacion virtual'!$M34,'Consolidado Resultados'!$L$8:$L$705,0),3))</f>
        <v/>
      </c>
      <c r="D34" s="4"/>
      <c r="E34" s="4"/>
      <c r="F34" s="4"/>
      <c r="G34" s="4"/>
      <c r="H34" s="4" t="str">
        <f>IF(INDEX('Consolidado Resultados'!$A$8:$L$705,MATCH('Desagregacion virtual'!$M34,'Consolidado Resultados'!$L$8:$L$705,0),3)=0,"",INDEX('Consolidado Resultados'!$A$8:$L$705,MATCH('Desagregacion virtual'!$M34,'Consolidado Resultados'!$L$8:$L$705,0),8))</f>
        <v/>
      </c>
      <c r="I34" s="41" t="str">
        <f>IF(INDEX('Consolidado Resultados'!$A$8:$L$705,MATCH('Desagregacion virtual'!$M34,'Consolidado Resultados'!$L$8:$L$705,0),3)=0,"",INDEX('Consolidado Resultados'!$A$8:$L$705,MATCH('Desagregacion virtual'!$M34,'Consolidado Resultados'!$L$8:$L$705,0),9))</f>
        <v/>
      </c>
      <c r="J34" s="41" t="str">
        <f>IF(INDEX('Consolidado Resultados'!$A$8:$L$705,MATCH('Desagregacion virtual'!$M34,'Consolidado Resultados'!$L$8:$L$705,0),3)=0,"",INDEX('Consolidado Resultados'!$A$8:$L$705,MATCH('Desagregacion virtual'!$M34,'Consolidado Resultados'!$L$8:$L$705,0),10))</f>
        <v/>
      </c>
      <c r="K34" s="89" t="str">
        <f>+IFERROR(INDEX('Ofertas insignia'!$B$14:$Y$50,MATCH('Desagregacion virtual'!$B34,'Ofertas insignia'!$B$14:$B$50,0),MATCH('Desagregacion virtual'!$K$16,'Ofertas insignia'!$B$13:$Y$13,0)),"")</f>
        <v/>
      </c>
      <c r="L34" s="89" t="str">
        <f>+IFERROR(INDEX('Ofertas insignia'!$B$14:$Y$50,MATCH('Desagregacion virtual'!$B34,'Ofertas insignia'!$B$14:$B$50,0),MATCH('Desagregacion virtual'!$L$16,'Ofertas insignia'!$B$13:$Y$13,0)),"")</f>
        <v/>
      </c>
      <c r="M34" s="71" t="str">
        <f t="shared" si="0"/>
        <v>Desagregación virtual del bucle local</v>
      </c>
    </row>
    <row r="35" spans="1:13" x14ac:dyDescent="0.25">
      <c r="A35" s="58">
        <f t="shared" si="1"/>
        <v>19</v>
      </c>
      <c r="B35" s="2" t="str">
        <f>IF(INDEX('Consolidado Resultados'!$A$8:$L$705,MATCH('Ofertas insignia'!$A33,'Consolidado Resultados'!$A$8:$A$705,0),3)=0,"",INDEX('Consolidado Resultados'!$A$8:$L$705,MATCH('Ofertas insignia'!$A33,'Consolidado Resultados'!$A$8:$A$705,0),3))</f>
        <v/>
      </c>
      <c r="C35" s="3" t="str">
        <f>IF(INDEX('Consolidado Resultados'!$A$8:$L$705,MATCH('Desagregacion virtual'!$M35,'Consolidado Resultados'!$L$8:$L$705,0),3)=0,"",INDEX('Consolidado Resultados'!$A$8:$L$705,MATCH('Desagregacion virtual'!$M35,'Consolidado Resultados'!$L$8:$L$705,0),3))</f>
        <v/>
      </c>
      <c r="D35" s="4"/>
      <c r="E35" s="4"/>
      <c r="F35" s="4"/>
      <c r="G35" s="4"/>
      <c r="H35" s="4" t="str">
        <f>IF(INDEX('Consolidado Resultados'!$A$8:$L$705,MATCH('Desagregacion virtual'!$M35,'Consolidado Resultados'!$L$8:$L$705,0),3)=0,"",INDEX('Consolidado Resultados'!$A$8:$L$705,MATCH('Desagregacion virtual'!$M35,'Consolidado Resultados'!$L$8:$L$705,0),8))</f>
        <v/>
      </c>
      <c r="I35" s="41" t="str">
        <f>IF(INDEX('Consolidado Resultados'!$A$8:$L$705,MATCH('Desagregacion virtual'!$M35,'Consolidado Resultados'!$L$8:$L$705,0),3)=0,"",INDEX('Consolidado Resultados'!$A$8:$L$705,MATCH('Desagregacion virtual'!$M35,'Consolidado Resultados'!$L$8:$L$705,0),9))</f>
        <v/>
      </c>
      <c r="J35" s="41" t="str">
        <f>IF(INDEX('Consolidado Resultados'!$A$8:$L$705,MATCH('Desagregacion virtual'!$M35,'Consolidado Resultados'!$L$8:$L$705,0),3)=0,"",INDEX('Consolidado Resultados'!$A$8:$L$705,MATCH('Desagregacion virtual'!$M35,'Consolidado Resultados'!$L$8:$L$705,0),10))</f>
        <v/>
      </c>
      <c r="K35" s="89" t="str">
        <f>+IFERROR(INDEX('Ofertas insignia'!$B$14:$Y$50,MATCH('Desagregacion virtual'!$B35,'Ofertas insignia'!$B$14:$B$50,0),MATCH('Desagregacion virtual'!$K$16,'Ofertas insignia'!$B$13:$Y$13,0)),"")</f>
        <v/>
      </c>
      <c r="L35" s="89" t="str">
        <f>+IFERROR(INDEX('Ofertas insignia'!$B$14:$Y$50,MATCH('Desagregacion virtual'!$B35,'Ofertas insignia'!$B$14:$B$50,0),MATCH('Desagregacion virtual'!$L$16,'Ofertas insignia'!$B$13:$Y$13,0)),"")</f>
        <v/>
      </c>
      <c r="M35" s="71" t="str">
        <f t="shared" si="0"/>
        <v>Desagregación virtual del bucle local</v>
      </c>
    </row>
    <row r="36" spans="1:13" x14ac:dyDescent="0.25">
      <c r="A36" s="58">
        <f t="shared" si="1"/>
        <v>20</v>
      </c>
      <c r="B36" s="2" t="str">
        <f>IF(INDEX('Consolidado Resultados'!$A$8:$L$705,MATCH('Ofertas insignia'!$A34,'Consolidado Resultados'!$A$8:$A$705,0),3)=0,"",INDEX('Consolidado Resultados'!$A$8:$L$705,MATCH('Ofertas insignia'!$A34,'Consolidado Resultados'!$A$8:$A$705,0),3))</f>
        <v/>
      </c>
      <c r="C36" s="3" t="str">
        <f>IF(INDEX('Consolidado Resultados'!$A$8:$L$705,MATCH('Desagregacion virtual'!$M36,'Consolidado Resultados'!$L$8:$L$705,0),3)=0,"",INDEX('Consolidado Resultados'!$A$8:$L$705,MATCH('Desagregacion virtual'!$M36,'Consolidado Resultados'!$L$8:$L$705,0),3))</f>
        <v/>
      </c>
      <c r="D36" s="4"/>
      <c r="E36" s="4"/>
      <c r="F36" s="4"/>
      <c r="G36" s="4"/>
      <c r="H36" s="4" t="str">
        <f>IF(INDEX('Consolidado Resultados'!$A$8:$L$705,MATCH('Desagregacion virtual'!$M36,'Consolidado Resultados'!$L$8:$L$705,0),3)=0,"",INDEX('Consolidado Resultados'!$A$8:$L$705,MATCH('Desagregacion virtual'!$M36,'Consolidado Resultados'!$L$8:$L$705,0),8))</f>
        <v/>
      </c>
      <c r="I36" s="41" t="str">
        <f>IF(INDEX('Consolidado Resultados'!$A$8:$L$705,MATCH('Desagregacion virtual'!$M36,'Consolidado Resultados'!$L$8:$L$705,0),3)=0,"",INDEX('Consolidado Resultados'!$A$8:$L$705,MATCH('Desagregacion virtual'!$M36,'Consolidado Resultados'!$L$8:$L$705,0),9))</f>
        <v/>
      </c>
      <c r="J36" s="41" t="str">
        <f>IF(INDEX('Consolidado Resultados'!$A$8:$L$705,MATCH('Desagregacion virtual'!$M36,'Consolidado Resultados'!$L$8:$L$705,0),3)=0,"",INDEX('Consolidado Resultados'!$A$8:$L$705,MATCH('Desagregacion virtual'!$M36,'Consolidado Resultados'!$L$8:$L$705,0),10))</f>
        <v/>
      </c>
      <c r="K36" s="89" t="str">
        <f>+IFERROR(INDEX('Ofertas insignia'!$B$14:$Y$50,MATCH('Desagregacion virtual'!$B36,'Ofertas insignia'!$B$14:$B$50,0),MATCH('Desagregacion virtual'!$K$16,'Ofertas insignia'!$B$13:$Y$13,0)),"")</f>
        <v/>
      </c>
      <c r="L36" s="89" t="str">
        <f>+IFERROR(INDEX('Ofertas insignia'!$B$14:$Y$50,MATCH('Desagregacion virtual'!$B36,'Ofertas insignia'!$B$14:$B$50,0),MATCH('Desagregacion virtual'!$L$16,'Ofertas insignia'!$B$13:$Y$13,0)),"")</f>
        <v/>
      </c>
      <c r="M36" s="71" t="str">
        <f t="shared" si="0"/>
        <v>Desagregación virtual del bucle local</v>
      </c>
    </row>
    <row r="37" spans="1:13" x14ac:dyDescent="0.25">
      <c r="A37" s="58">
        <f t="shared" si="1"/>
        <v>21</v>
      </c>
      <c r="B37" s="2" t="str">
        <f>IF(INDEX('Consolidado Resultados'!$A$8:$L$705,MATCH('Ofertas insignia'!$A35,'Consolidado Resultados'!$A$8:$A$705,0),3)=0,"",INDEX('Consolidado Resultados'!$A$8:$L$705,MATCH('Ofertas insignia'!$A35,'Consolidado Resultados'!$A$8:$A$705,0),3))</f>
        <v/>
      </c>
      <c r="C37" s="3" t="str">
        <f>IF(INDEX('Consolidado Resultados'!$A$8:$L$705,MATCH('Desagregacion virtual'!$M37,'Consolidado Resultados'!$L$8:$L$705,0),3)=0,"",INDEX('Consolidado Resultados'!$A$8:$L$705,MATCH('Desagregacion virtual'!$M37,'Consolidado Resultados'!$L$8:$L$705,0),3))</f>
        <v/>
      </c>
      <c r="D37" s="4"/>
      <c r="E37" s="4"/>
      <c r="F37" s="4"/>
      <c r="G37" s="4"/>
      <c r="H37" s="4" t="str">
        <f>IF(INDEX('Consolidado Resultados'!$A$8:$L$705,MATCH('Desagregacion virtual'!$M37,'Consolidado Resultados'!$L$8:$L$705,0),3)=0,"",INDEX('Consolidado Resultados'!$A$8:$L$705,MATCH('Desagregacion virtual'!$M37,'Consolidado Resultados'!$L$8:$L$705,0),8))</f>
        <v/>
      </c>
      <c r="I37" s="41" t="str">
        <f>IF(INDEX('Consolidado Resultados'!$A$8:$L$705,MATCH('Desagregacion virtual'!$M37,'Consolidado Resultados'!$L$8:$L$705,0),3)=0,"",INDEX('Consolidado Resultados'!$A$8:$L$705,MATCH('Desagregacion virtual'!$M37,'Consolidado Resultados'!$L$8:$L$705,0),9))</f>
        <v/>
      </c>
      <c r="J37" s="41" t="str">
        <f>IF(INDEX('Consolidado Resultados'!$A$8:$L$705,MATCH('Desagregacion virtual'!$M37,'Consolidado Resultados'!$L$8:$L$705,0),3)=0,"",INDEX('Consolidado Resultados'!$A$8:$L$705,MATCH('Desagregacion virtual'!$M37,'Consolidado Resultados'!$L$8:$L$705,0),10))</f>
        <v/>
      </c>
      <c r="K37" s="89" t="str">
        <f>+IFERROR(INDEX('Ofertas insignia'!$B$14:$Y$50,MATCH('Desagregacion virtual'!$B37,'Ofertas insignia'!$B$14:$B$50,0),MATCH('Desagregacion virtual'!$K$16,'Ofertas insignia'!$B$13:$Y$13,0)),"")</f>
        <v/>
      </c>
      <c r="L37" s="89" t="str">
        <f>+IFERROR(INDEX('Ofertas insignia'!$B$14:$Y$50,MATCH('Desagregacion virtual'!$B37,'Ofertas insignia'!$B$14:$B$50,0),MATCH('Desagregacion virtual'!$L$16,'Ofertas insignia'!$B$13:$Y$13,0)),"")</f>
        <v/>
      </c>
      <c r="M37" s="71" t="str">
        <f t="shared" si="0"/>
        <v>Desagregación virtual del bucle local</v>
      </c>
    </row>
    <row r="38" spans="1:13" x14ac:dyDescent="0.25">
      <c r="A38" s="58">
        <f t="shared" si="1"/>
        <v>22</v>
      </c>
      <c r="B38" s="2" t="str">
        <f>IF(INDEX('Consolidado Resultados'!$A$8:$L$705,MATCH('Ofertas insignia'!$A36,'Consolidado Resultados'!$A$8:$A$705,0),3)=0,"",INDEX('Consolidado Resultados'!$A$8:$L$705,MATCH('Ofertas insignia'!$A36,'Consolidado Resultados'!$A$8:$A$705,0),3))</f>
        <v/>
      </c>
      <c r="C38" s="3" t="str">
        <f>IF(INDEX('Consolidado Resultados'!$A$8:$L$705,MATCH('Desagregacion virtual'!$M38,'Consolidado Resultados'!$L$8:$L$705,0),3)=0,"",INDEX('Consolidado Resultados'!$A$8:$L$705,MATCH('Desagregacion virtual'!$M38,'Consolidado Resultados'!$L$8:$L$705,0),3))</f>
        <v/>
      </c>
      <c r="D38" s="4" t="str">
        <f>IF(INDEX('Consolidado Resultados'!$A$8:$L$705,MATCH('Desagregacion virtual'!$M38,'Consolidado Resultados'!$L$8:$L$705,0),3)=0,"",INDEX('Consolidado Resultados'!$A$8:$L$705,MATCH('Desagregacion virtual'!$M38,'Consolidado Resultados'!$L$8:$L$705,0),4))</f>
        <v/>
      </c>
      <c r="E38" s="4" t="str">
        <f>IF(INDEX('Consolidado Resultados'!$A$8:$L$705,MATCH('Desagregacion virtual'!$M38,'Consolidado Resultados'!$L$8:$L$705,0),3)=0,"",INDEX('Consolidado Resultados'!$A$8:$L$705,MATCH('Desagregacion virtual'!$M38,'Consolidado Resultados'!$L$8:$L$705,0),5))</f>
        <v/>
      </c>
      <c r="F38" s="4" t="str">
        <f>IF(INDEX('Consolidado Resultados'!$A$8:$L$705,MATCH('Desagregacion virtual'!$M38,'Consolidado Resultados'!$L$8:$L$705,0),3)=0,"",INDEX('Consolidado Resultados'!$A$8:$L$705,MATCH('Desagregacion virtual'!$M38,'Consolidado Resultados'!$L$8:$L$705,0),6))</f>
        <v/>
      </c>
      <c r="G38" s="4" t="str">
        <f>IF(INDEX('Consolidado Resultados'!$A$8:$L$705,MATCH('Desagregacion virtual'!$M38,'Consolidado Resultados'!$L$8:$L$705,0),3)=0,"",INDEX('Consolidado Resultados'!$A$8:$L$705,MATCH('Desagregacion virtual'!$M38,'Consolidado Resultados'!$L$8:$L$705,0),7))</f>
        <v/>
      </c>
      <c r="H38" s="4" t="str">
        <f>IF(INDEX('Consolidado Resultados'!$A$8:$L$705,MATCH('Desagregacion virtual'!$M38,'Consolidado Resultados'!$L$8:$L$705,0),3)=0,"",INDEX('Consolidado Resultados'!$A$8:$L$705,MATCH('Desagregacion virtual'!$M38,'Consolidado Resultados'!$L$8:$L$705,0),8))</f>
        <v/>
      </c>
      <c r="I38" s="41" t="str">
        <f>IF(INDEX('Consolidado Resultados'!$A$8:$L$705,MATCH('Desagregacion virtual'!$M38,'Consolidado Resultados'!$L$8:$L$705,0),3)=0,"",INDEX('Consolidado Resultados'!$A$8:$L$705,MATCH('Desagregacion virtual'!$M38,'Consolidado Resultados'!$L$8:$L$705,0),9))</f>
        <v/>
      </c>
      <c r="J38" s="41" t="str">
        <f>IF(INDEX('Consolidado Resultados'!$A$8:$L$705,MATCH('Desagregacion virtual'!$M38,'Consolidado Resultados'!$L$8:$L$705,0),3)=0,"",INDEX('Consolidado Resultados'!$A$8:$L$705,MATCH('Desagregacion virtual'!$M38,'Consolidado Resultados'!$L$8:$L$705,0),10))</f>
        <v/>
      </c>
      <c r="K38" s="89" t="str">
        <f>+IFERROR(INDEX('Ofertas insignia'!$B$14:$Y$50,MATCH('Desagregacion virtual'!$B38,'Ofertas insignia'!$B$14:$B$50,0),MATCH('Desagregacion virtual'!$K$16,'Ofertas insignia'!$B$13:$Y$13,0)),"")</f>
        <v/>
      </c>
      <c r="L38" s="89" t="str">
        <f>+IFERROR(INDEX('Ofertas insignia'!$B$14:$Y$50,MATCH('Desagregacion virtual'!$B38,'Ofertas insignia'!$B$14:$B$50,0),MATCH('Desagregacion virtual'!$L$16,'Ofertas insignia'!$B$13:$Y$13,0)),"")</f>
        <v/>
      </c>
      <c r="M38" s="71" t="str">
        <f t="shared" si="0"/>
        <v>Desagregación virtual del bucle local</v>
      </c>
    </row>
    <row r="39" spans="1:13" x14ac:dyDescent="0.25">
      <c r="A39" s="58">
        <f t="shared" si="1"/>
        <v>23</v>
      </c>
      <c r="B39" s="2" t="str">
        <f>IF(INDEX('Consolidado Resultados'!$A$8:$L$705,MATCH('Ofertas insignia'!$A37,'Consolidado Resultados'!$A$8:$A$705,0),3)=0,"",INDEX('Consolidado Resultados'!$A$8:$L$705,MATCH('Ofertas insignia'!$A37,'Consolidado Resultados'!$A$8:$A$705,0),3))</f>
        <v/>
      </c>
      <c r="C39" s="3" t="str">
        <f>IF(INDEX('Consolidado Resultados'!$A$8:$L$705,MATCH('Desagregacion virtual'!$M39,'Consolidado Resultados'!$L$8:$L$705,0),3)=0,"",INDEX('Consolidado Resultados'!$A$8:$L$705,MATCH('Desagregacion virtual'!$M39,'Consolidado Resultados'!$L$8:$L$705,0),3))</f>
        <v/>
      </c>
      <c r="D39" s="4" t="str">
        <f>IF(INDEX('Consolidado Resultados'!$A$8:$L$705,MATCH('Desagregacion virtual'!$M39,'Consolidado Resultados'!$L$8:$L$705,0),3)=0,"",INDEX('Consolidado Resultados'!$A$8:$L$705,MATCH('Desagregacion virtual'!$M39,'Consolidado Resultados'!$L$8:$L$705,0),4))</f>
        <v/>
      </c>
      <c r="E39" s="4" t="str">
        <f>IF(INDEX('Consolidado Resultados'!$A$8:$L$705,MATCH('Desagregacion virtual'!$M39,'Consolidado Resultados'!$L$8:$L$705,0),3)=0,"",INDEX('Consolidado Resultados'!$A$8:$L$705,MATCH('Desagregacion virtual'!$M39,'Consolidado Resultados'!$L$8:$L$705,0),5))</f>
        <v/>
      </c>
      <c r="F39" s="4" t="str">
        <f>IF(INDEX('Consolidado Resultados'!$A$8:$L$705,MATCH('Desagregacion virtual'!$M39,'Consolidado Resultados'!$L$8:$L$705,0),3)=0,"",INDEX('Consolidado Resultados'!$A$8:$L$705,MATCH('Desagregacion virtual'!$M39,'Consolidado Resultados'!$L$8:$L$705,0),6))</f>
        <v/>
      </c>
      <c r="G39" s="4" t="str">
        <f>IF(INDEX('Consolidado Resultados'!$A$8:$L$705,MATCH('Desagregacion virtual'!$M39,'Consolidado Resultados'!$L$8:$L$705,0),3)=0,"",INDEX('Consolidado Resultados'!$A$8:$L$705,MATCH('Desagregacion virtual'!$M39,'Consolidado Resultados'!$L$8:$L$705,0),7))</f>
        <v/>
      </c>
      <c r="H39" s="4" t="str">
        <f>IF(INDEX('Consolidado Resultados'!$A$8:$L$705,MATCH('Desagregacion virtual'!$M39,'Consolidado Resultados'!$L$8:$L$705,0),3)=0,"",INDEX('Consolidado Resultados'!$A$8:$L$705,MATCH('Desagregacion virtual'!$M39,'Consolidado Resultados'!$L$8:$L$705,0),8))</f>
        <v/>
      </c>
      <c r="I39" s="41" t="str">
        <f>IF(INDEX('Consolidado Resultados'!$A$8:$L$705,MATCH('Desagregacion virtual'!$M39,'Consolidado Resultados'!$L$8:$L$705,0),3)=0,"",INDEX('Consolidado Resultados'!$A$8:$L$705,MATCH('Desagregacion virtual'!$M39,'Consolidado Resultados'!$L$8:$L$705,0),9))</f>
        <v/>
      </c>
      <c r="J39" s="41" t="str">
        <f>IF(INDEX('Consolidado Resultados'!$A$8:$L$705,MATCH('Desagregacion virtual'!$M39,'Consolidado Resultados'!$L$8:$L$705,0),3)=0,"",INDEX('Consolidado Resultados'!$A$8:$L$705,MATCH('Desagregacion virtual'!$M39,'Consolidado Resultados'!$L$8:$L$705,0),10))</f>
        <v/>
      </c>
      <c r="K39" s="89" t="str">
        <f>+IFERROR(INDEX('Ofertas insignia'!$B$14:$Y$50,MATCH('Desagregacion virtual'!$B39,'Ofertas insignia'!$B$14:$B$50,0),MATCH('Desagregacion virtual'!$K$16,'Ofertas insignia'!$B$13:$Y$13,0)),"")</f>
        <v/>
      </c>
      <c r="L39" s="89" t="str">
        <f>+IFERROR(INDEX('Ofertas insignia'!$B$14:$Y$50,MATCH('Desagregacion virtual'!$B39,'Ofertas insignia'!$B$14:$B$50,0),MATCH('Desagregacion virtual'!$L$16,'Ofertas insignia'!$B$13:$Y$13,0)),"")</f>
        <v/>
      </c>
      <c r="M39" s="71" t="str">
        <f t="shared" si="0"/>
        <v>Desagregación virtual del bucle local</v>
      </c>
    </row>
    <row r="40" spans="1:13" x14ac:dyDescent="0.25">
      <c r="A40" s="58">
        <f t="shared" si="1"/>
        <v>24</v>
      </c>
      <c r="B40" s="2" t="str">
        <f>IF(INDEX('Consolidado Resultados'!$A$8:$L$705,MATCH('Ofertas insignia'!$A38,'Consolidado Resultados'!$A$8:$A$705,0),3)=0,"",INDEX('Consolidado Resultados'!$A$8:$L$705,MATCH('Ofertas insignia'!$A38,'Consolidado Resultados'!$A$8:$A$705,0),3))</f>
        <v/>
      </c>
      <c r="C40" s="3" t="str">
        <f>IF(INDEX('Consolidado Resultados'!$A$8:$L$705,MATCH('Desagregacion virtual'!$M40,'Consolidado Resultados'!$L$8:$L$705,0),3)=0,"",INDEX('Consolidado Resultados'!$A$8:$L$705,MATCH('Desagregacion virtual'!$M40,'Consolidado Resultados'!$L$8:$L$705,0),3))</f>
        <v/>
      </c>
      <c r="D40" s="4" t="str">
        <f>IF(INDEX('Consolidado Resultados'!$A$8:$L$705,MATCH('Desagregacion virtual'!$M40,'Consolidado Resultados'!$L$8:$L$705,0),3)=0,"",INDEX('Consolidado Resultados'!$A$8:$L$705,MATCH('Desagregacion virtual'!$M40,'Consolidado Resultados'!$L$8:$L$705,0),4))</f>
        <v/>
      </c>
      <c r="E40" s="4" t="str">
        <f>IF(INDEX('Consolidado Resultados'!$A$8:$L$705,MATCH('Desagregacion virtual'!$M40,'Consolidado Resultados'!$L$8:$L$705,0),3)=0,"",INDEX('Consolidado Resultados'!$A$8:$L$705,MATCH('Desagregacion virtual'!$M40,'Consolidado Resultados'!$L$8:$L$705,0),5))</f>
        <v/>
      </c>
      <c r="F40" s="4" t="str">
        <f>IF(INDEX('Consolidado Resultados'!$A$8:$L$705,MATCH('Desagregacion virtual'!$M40,'Consolidado Resultados'!$L$8:$L$705,0),3)=0,"",INDEX('Consolidado Resultados'!$A$8:$L$705,MATCH('Desagregacion virtual'!$M40,'Consolidado Resultados'!$L$8:$L$705,0),6))</f>
        <v/>
      </c>
      <c r="G40" s="4" t="str">
        <f>IF(INDEX('Consolidado Resultados'!$A$8:$L$705,MATCH('Desagregacion virtual'!$M40,'Consolidado Resultados'!$L$8:$L$705,0),3)=0,"",INDEX('Consolidado Resultados'!$A$8:$L$705,MATCH('Desagregacion virtual'!$M40,'Consolidado Resultados'!$L$8:$L$705,0),7))</f>
        <v/>
      </c>
      <c r="H40" s="4" t="str">
        <f>IF(INDEX('Consolidado Resultados'!$A$8:$L$705,MATCH('Desagregacion virtual'!$M40,'Consolidado Resultados'!$L$8:$L$705,0),3)=0,"",INDEX('Consolidado Resultados'!$A$8:$L$705,MATCH('Desagregacion virtual'!$M40,'Consolidado Resultados'!$L$8:$L$705,0),8))</f>
        <v/>
      </c>
      <c r="I40" s="41" t="str">
        <f>IF(INDEX('Consolidado Resultados'!$A$8:$L$705,MATCH('Desagregacion virtual'!$M40,'Consolidado Resultados'!$L$8:$L$705,0),3)=0,"",INDEX('Consolidado Resultados'!$A$8:$L$705,MATCH('Desagregacion virtual'!$M40,'Consolidado Resultados'!$L$8:$L$705,0),9))</f>
        <v/>
      </c>
      <c r="J40" s="41" t="str">
        <f>IF(INDEX('Consolidado Resultados'!$A$8:$L$705,MATCH('Desagregacion virtual'!$M40,'Consolidado Resultados'!$L$8:$L$705,0),3)=0,"",INDEX('Consolidado Resultados'!$A$8:$L$705,MATCH('Desagregacion virtual'!$M40,'Consolidado Resultados'!$L$8:$L$705,0),10))</f>
        <v/>
      </c>
      <c r="K40" s="89" t="str">
        <f>+IFERROR(INDEX('Ofertas insignia'!$B$14:$Y$50,MATCH('Desagregacion virtual'!$B40,'Ofertas insignia'!$B$14:$B$50,0),MATCH('Desagregacion virtual'!$K$16,'Ofertas insignia'!$B$13:$Y$13,0)),"")</f>
        <v/>
      </c>
      <c r="L40" s="89" t="str">
        <f>+IFERROR(INDEX('Ofertas insignia'!$B$14:$Y$50,MATCH('Desagregacion virtual'!$B40,'Ofertas insignia'!$B$14:$B$50,0),MATCH('Desagregacion virtual'!$L$16,'Ofertas insignia'!$B$13:$Y$13,0)),"")</f>
        <v/>
      </c>
      <c r="M40" s="71" t="str">
        <f t="shared" si="0"/>
        <v>Desagregación virtual del bucle local</v>
      </c>
    </row>
    <row r="41" spans="1:13" x14ac:dyDescent="0.25">
      <c r="A41" s="58">
        <f t="shared" si="1"/>
        <v>25</v>
      </c>
      <c r="B41" s="2" t="str">
        <f>IF(INDEX('Consolidado Resultados'!$A$8:$L$705,MATCH('Ofertas insignia'!$A39,'Consolidado Resultados'!$A$8:$A$705,0),3)=0,"",INDEX('Consolidado Resultados'!$A$8:$L$705,MATCH('Ofertas insignia'!$A39,'Consolidado Resultados'!$A$8:$A$705,0),3))</f>
        <v/>
      </c>
      <c r="C41" s="3" t="str">
        <f>IF(INDEX('Consolidado Resultados'!$A$8:$L$705,MATCH('Desagregacion virtual'!$M41,'Consolidado Resultados'!$L$8:$L$705,0),3)=0,"",INDEX('Consolidado Resultados'!$A$8:$L$705,MATCH('Desagregacion virtual'!$M41,'Consolidado Resultados'!$L$8:$L$705,0),3))</f>
        <v/>
      </c>
      <c r="D41" s="4" t="str">
        <f>IF(INDEX('Consolidado Resultados'!$A$8:$L$705,MATCH('Desagregacion virtual'!$M41,'Consolidado Resultados'!$L$8:$L$705,0),3)=0,"",INDEX('Consolidado Resultados'!$A$8:$L$705,MATCH('Desagregacion virtual'!$M41,'Consolidado Resultados'!$L$8:$L$705,0),4))</f>
        <v/>
      </c>
      <c r="E41" s="4" t="str">
        <f>IF(INDEX('Consolidado Resultados'!$A$8:$L$705,MATCH('Desagregacion virtual'!$M41,'Consolidado Resultados'!$L$8:$L$705,0),3)=0,"",INDEX('Consolidado Resultados'!$A$8:$L$705,MATCH('Desagregacion virtual'!$M41,'Consolidado Resultados'!$L$8:$L$705,0),5))</f>
        <v/>
      </c>
      <c r="F41" s="4" t="str">
        <f>IF(INDEX('Consolidado Resultados'!$A$8:$L$705,MATCH('Desagregacion virtual'!$M41,'Consolidado Resultados'!$L$8:$L$705,0),3)=0,"",INDEX('Consolidado Resultados'!$A$8:$L$705,MATCH('Desagregacion virtual'!$M41,'Consolidado Resultados'!$L$8:$L$705,0),6))</f>
        <v/>
      </c>
      <c r="G41" s="4" t="str">
        <f>IF(INDEX('Consolidado Resultados'!$A$8:$L$705,MATCH('Desagregacion virtual'!$M41,'Consolidado Resultados'!$L$8:$L$705,0),3)=0,"",INDEX('Consolidado Resultados'!$A$8:$L$705,MATCH('Desagregacion virtual'!$M41,'Consolidado Resultados'!$L$8:$L$705,0),7))</f>
        <v/>
      </c>
      <c r="H41" s="4" t="str">
        <f>IF(INDEX('Consolidado Resultados'!$A$8:$L$705,MATCH('Desagregacion virtual'!$M41,'Consolidado Resultados'!$L$8:$L$705,0),3)=0,"",INDEX('Consolidado Resultados'!$A$8:$L$705,MATCH('Desagregacion virtual'!$M41,'Consolidado Resultados'!$L$8:$L$705,0),8))</f>
        <v/>
      </c>
      <c r="I41" s="41" t="str">
        <f>IF(INDEX('Consolidado Resultados'!$A$8:$L$705,MATCH('Desagregacion virtual'!$M41,'Consolidado Resultados'!$L$8:$L$705,0),3)=0,"",INDEX('Consolidado Resultados'!$A$8:$L$705,MATCH('Desagregacion virtual'!$M41,'Consolidado Resultados'!$L$8:$L$705,0),9))</f>
        <v/>
      </c>
      <c r="J41" s="41" t="str">
        <f>IF(INDEX('Consolidado Resultados'!$A$8:$L$705,MATCH('Desagregacion virtual'!$M41,'Consolidado Resultados'!$L$8:$L$705,0),3)=0,"",INDEX('Consolidado Resultados'!$A$8:$L$705,MATCH('Desagregacion virtual'!$M41,'Consolidado Resultados'!$L$8:$L$705,0),10))</f>
        <v/>
      </c>
      <c r="K41" s="89" t="str">
        <f>+IFERROR(INDEX('Ofertas insignia'!$B$14:$Y$50,MATCH('Desagregacion virtual'!$B41,'Ofertas insignia'!$B$14:$B$50,0),MATCH('Desagregacion virtual'!$K$16,'Ofertas insignia'!$B$13:$Y$13,0)),"")</f>
        <v/>
      </c>
      <c r="L41" s="89" t="str">
        <f>+IFERROR(INDEX('Ofertas insignia'!$B$14:$Y$50,MATCH('Desagregacion virtual'!$B41,'Ofertas insignia'!$B$14:$B$50,0),MATCH('Desagregacion virtual'!$L$16,'Ofertas insignia'!$B$13:$Y$13,0)),"")</f>
        <v/>
      </c>
      <c r="M41" s="71" t="str">
        <f t="shared" si="0"/>
        <v>Desagregación virtual del bucle local</v>
      </c>
    </row>
    <row r="42" spans="1:13" x14ac:dyDescent="0.25">
      <c r="A42" s="58">
        <f t="shared" si="1"/>
        <v>26</v>
      </c>
      <c r="B42" s="2" t="str">
        <f>IF(INDEX('Consolidado Resultados'!$A$8:$L$705,MATCH('Ofertas insignia'!$A40,'Consolidado Resultados'!$A$8:$A$705,0),3)=0,"",INDEX('Consolidado Resultados'!$A$8:$L$705,MATCH('Ofertas insignia'!$A40,'Consolidado Resultados'!$A$8:$A$705,0),3))</f>
        <v/>
      </c>
      <c r="C42" s="3" t="str">
        <f>IF(INDEX('Consolidado Resultados'!$A$8:$L$705,MATCH('Desagregacion virtual'!$M42,'Consolidado Resultados'!$L$8:$L$705,0),3)=0,"",INDEX('Consolidado Resultados'!$A$8:$L$705,MATCH('Desagregacion virtual'!$M42,'Consolidado Resultados'!$L$8:$L$705,0),3))</f>
        <v/>
      </c>
      <c r="D42" s="4" t="str">
        <f>IF(INDEX('Consolidado Resultados'!$A$8:$L$705,MATCH('Desagregacion virtual'!$M42,'Consolidado Resultados'!$L$8:$L$705,0),3)=0,"",INDEX('Consolidado Resultados'!$A$8:$L$705,MATCH('Desagregacion virtual'!$M42,'Consolidado Resultados'!$L$8:$L$705,0),4))</f>
        <v/>
      </c>
      <c r="E42" s="4" t="str">
        <f>IF(INDEX('Consolidado Resultados'!$A$8:$L$705,MATCH('Desagregacion virtual'!$M42,'Consolidado Resultados'!$L$8:$L$705,0),3)=0,"",INDEX('Consolidado Resultados'!$A$8:$L$705,MATCH('Desagregacion virtual'!$M42,'Consolidado Resultados'!$L$8:$L$705,0),5))</f>
        <v/>
      </c>
      <c r="F42" s="4" t="str">
        <f>IF(INDEX('Consolidado Resultados'!$A$8:$L$705,MATCH('Desagregacion virtual'!$M42,'Consolidado Resultados'!$L$8:$L$705,0),3)=0,"",INDEX('Consolidado Resultados'!$A$8:$L$705,MATCH('Desagregacion virtual'!$M42,'Consolidado Resultados'!$L$8:$L$705,0),6))</f>
        <v/>
      </c>
      <c r="G42" s="4" t="str">
        <f>IF(INDEX('Consolidado Resultados'!$A$8:$L$705,MATCH('Desagregacion virtual'!$M42,'Consolidado Resultados'!$L$8:$L$705,0),3)=0,"",INDEX('Consolidado Resultados'!$A$8:$L$705,MATCH('Desagregacion virtual'!$M42,'Consolidado Resultados'!$L$8:$L$705,0),7))</f>
        <v/>
      </c>
      <c r="H42" s="4" t="str">
        <f>IF(INDEX('Consolidado Resultados'!$A$8:$L$705,MATCH('Desagregacion virtual'!$M42,'Consolidado Resultados'!$L$8:$L$705,0),3)=0,"",INDEX('Consolidado Resultados'!$A$8:$L$705,MATCH('Desagregacion virtual'!$M42,'Consolidado Resultados'!$L$8:$L$705,0),8))</f>
        <v/>
      </c>
      <c r="I42" s="41" t="str">
        <f>IF(INDEX('Consolidado Resultados'!$A$8:$L$705,MATCH('Desagregacion virtual'!$M42,'Consolidado Resultados'!$L$8:$L$705,0),3)=0,"",INDEX('Consolidado Resultados'!$A$8:$L$705,MATCH('Desagregacion virtual'!$M42,'Consolidado Resultados'!$L$8:$L$705,0),9))</f>
        <v/>
      </c>
      <c r="J42" s="41" t="str">
        <f>IF(INDEX('Consolidado Resultados'!$A$8:$L$705,MATCH('Desagregacion virtual'!$M42,'Consolidado Resultados'!$L$8:$L$705,0),3)=0,"",INDEX('Consolidado Resultados'!$A$8:$L$705,MATCH('Desagregacion virtual'!$M42,'Consolidado Resultados'!$L$8:$L$705,0),10))</f>
        <v/>
      </c>
      <c r="K42" s="89" t="str">
        <f>+IFERROR(INDEX('Ofertas insignia'!$B$14:$Y$50,MATCH('Desagregacion virtual'!$B42,'Ofertas insignia'!$B$14:$B$50,0),MATCH('Desagregacion virtual'!$K$16,'Ofertas insignia'!$B$13:$Y$13,0)),"")</f>
        <v/>
      </c>
      <c r="L42" s="89" t="str">
        <f>+IFERROR(INDEX('Ofertas insignia'!$B$14:$Y$50,MATCH('Desagregacion virtual'!$B42,'Ofertas insignia'!$B$14:$B$50,0),MATCH('Desagregacion virtual'!$L$16,'Ofertas insignia'!$B$13:$Y$13,0)),"")</f>
        <v/>
      </c>
      <c r="M42" s="71" t="str">
        <f t="shared" si="0"/>
        <v>Desagregación virtual del bucle local</v>
      </c>
    </row>
    <row r="43" spans="1:13" x14ac:dyDescent="0.25">
      <c r="A43" s="58">
        <f t="shared" si="1"/>
        <v>27</v>
      </c>
      <c r="B43" s="2" t="str">
        <f>IF(INDEX('Consolidado Resultados'!$A$8:$L$705,MATCH('Ofertas insignia'!$A41,'Consolidado Resultados'!$A$8:$A$705,0),3)=0,"",INDEX('Consolidado Resultados'!$A$8:$L$705,MATCH('Ofertas insignia'!$A41,'Consolidado Resultados'!$A$8:$A$705,0),3))</f>
        <v/>
      </c>
      <c r="C43" s="3" t="str">
        <f>IF(INDEX('Consolidado Resultados'!$A$8:$L$705,MATCH('Desagregacion virtual'!$M43,'Consolidado Resultados'!$L$8:$L$705,0),3)=0,"",INDEX('Consolidado Resultados'!$A$8:$L$705,MATCH('Desagregacion virtual'!$M43,'Consolidado Resultados'!$L$8:$L$705,0),3))</f>
        <v/>
      </c>
      <c r="D43" s="4" t="str">
        <f>IF(INDEX('Consolidado Resultados'!$A$8:$L$705,MATCH('Desagregacion virtual'!$M43,'Consolidado Resultados'!$L$8:$L$705,0),3)=0,"",INDEX('Consolidado Resultados'!$A$8:$L$705,MATCH('Desagregacion virtual'!$M43,'Consolidado Resultados'!$L$8:$L$705,0),4))</f>
        <v/>
      </c>
      <c r="E43" s="4" t="str">
        <f>IF(INDEX('Consolidado Resultados'!$A$8:$L$705,MATCH('Desagregacion virtual'!$M43,'Consolidado Resultados'!$L$8:$L$705,0),3)=0,"",INDEX('Consolidado Resultados'!$A$8:$L$705,MATCH('Desagregacion virtual'!$M43,'Consolidado Resultados'!$L$8:$L$705,0),5))</f>
        <v/>
      </c>
      <c r="F43" s="4" t="str">
        <f>IF(INDEX('Consolidado Resultados'!$A$8:$L$705,MATCH('Desagregacion virtual'!$M43,'Consolidado Resultados'!$L$8:$L$705,0),3)=0,"",INDEX('Consolidado Resultados'!$A$8:$L$705,MATCH('Desagregacion virtual'!$M43,'Consolidado Resultados'!$L$8:$L$705,0),6))</f>
        <v/>
      </c>
      <c r="G43" s="4" t="str">
        <f>IF(INDEX('Consolidado Resultados'!$A$8:$L$705,MATCH('Desagregacion virtual'!$M43,'Consolidado Resultados'!$L$8:$L$705,0),3)=0,"",INDEX('Consolidado Resultados'!$A$8:$L$705,MATCH('Desagregacion virtual'!$M43,'Consolidado Resultados'!$L$8:$L$705,0),7))</f>
        <v/>
      </c>
      <c r="H43" s="4" t="str">
        <f>IF(INDEX('Consolidado Resultados'!$A$8:$L$705,MATCH('Desagregacion virtual'!$M43,'Consolidado Resultados'!$L$8:$L$705,0),3)=0,"",INDEX('Consolidado Resultados'!$A$8:$L$705,MATCH('Desagregacion virtual'!$M43,'Consolidado Resultados'!$L$8:$L$705,0),8))</f>
        <v/>
      </c>
      <c r="I43" s="41" t="str">
        <f>IF(INDEX('Consolidado Resultados'!$A$8:$L$705,MATCH('Desagregacion virtual'!$M43,'Consolidado Resultados'!$L$8:$L$705,0),3)=0,"",INDEX('Consolidado Resultados'!$A$8:$L$705,MATCH('Desagregacion virtual'!$M43,'Consolidado Resultados'!$L$8:$L$705,0),9))</f>
        <v/>
      </c>
      <c r="J43" s="41" t="str">
        <f>IF(INDEX('Consolidado Resultados'!$A$8:$L$705,MATCH('Desagregacion virtual'!$M43,'Consolidado Resultados'!$L$8:$L$705,0),3)=0,"",INDEX('Consolidado Resultados'!$A$8:$L$705,MATCH('Desagregacion virtual'!$M43,'Consolidado Resultados'!$L$8:$L$705,0),10))</f>
        <v/>
      </c>
      <c r="K43" s="89" t="str">
        <f>+IFERROR(INDEX('Ofertas insignia'!$B$14:$Y$50,MATCH('Desagregacion virtual'!$B43,'Ofertas insignia'!$B$14:$B$50,0),MATCH('Desagregacion virtual'!$K$16,'Ofertas insignia'!$B$13:$Y$13,0)),"")</f>
        <v/>
      </c>
      <c r="L43" s="89" t="str">
        <f>+IFERROR(INDEX('Ofertas insignia'!$B$14:$Y$50,MATCH('Desagregacion virtual'!$B43,'Ofertas insignia'!$B$14:$B$50,0),MATCH('Desagregacion virtual'!$L$16,'Ofertas insignia'!$B$13:$Y$13,0)),"")</f>
        <v/>
      </c>
      <c r="M43" s="71" t="str">
        <f t="shared" si="0"/>
        <v>Desagregación virtual del bucle local</v>
      </c>
    </row>
    <row r="44" spans="1:13" x14ac:dyDescent="0.25">
      <c r="A44" s="58">
        <f t="shared" si="1"/>
        <v>28</v>
      </c>
      <c r="B44" s="2" t="str">
        <f>IF(INDEX('Consolidado Resultados'!$A$8:$L$705,MATCH('Ofertas insignia'!$A42,'Consolidado Resultados'!$A$8:$A$705,0),3)=0,"",INDEX('Consolidado Resultados'!$A$8:$L$705,MATCH('Ofertas insignia'!$A42,'Consolidado Resultados'!$A$8:$A$705,0),3))</f>
        <v/>
      </c>
      <c r="C44" s="3" t="str">
        <f>IF(INDEX('Consolidado Resultados'!$A$8:$L$705,MATCH('Desagregacion virtual'!$M44,'Consolidado Resultados'!$L$8:$L$705,0),3)=0,"",INDEX('Consolidado Resultados'!$A$8:$L$705,MATCH('Desagregacion virtual'!$M44,'Consolidado Resultados'!$L$8:$L$705,0),3))</f>
        <v/>
      </c>
      <c r="D44" s="4" t="str">
        <f>IF(INDEX('Consolidado Resultados'!$A$8:$L$705,MATCH('Desagregacion virtual'!$M44,'Consolidado Resultados'!$L$8:$L$705,0),3)=0,"",INDEX('Consolidado Resultados'!$A$8:$L$705,MATCH('Desagregacion virtual'!$M44,'Consolidado Resultados'!$L$8:$L$705,0),4))</f>
        <v/>
      </c>
      <c r="E44" s="4" t="str">
        <f>IF(INDEX('Consolidado Resultados'!$A$8:$L$705,MATCH('Desagregacion virtual'!$M44,'Consolidado Resultados'!$L$8:$L$705,0),3)=0,"",INDEX('Consolidado Resultados'!$A$8:$L$705,MATCH('Desagregacion virtual'!$M44,'Consolidado Resultados'!$L$8:$L$705,0),5))</f>
        <v/>
      </c>
      <c r="F44" s="4" t="str">
        <f>IF(INDEX('Consolidado Resultados'!$A$8:$L$705,MATCH('Desagregacion virtual'!$M44,'Consolidado Resultados'!$L$8:$L$705,0),3)=0,"",INDEX('Consolidado Resultados'!$A$8:$L$705,MATCH('Desagregacion virtual'!$M44,'Consolidado Resultados'!$L$8:$L$705,0),6))</f>
        <v/>
      </c>
      <c r="G44" s="4" t="str">
        <f>IF(INDEX('Consolidado Resultados'!$A$8:$L$705,MATCH('Desagregacion virtual'!$M44,'Consolidado Resultados'!$L$8:$L$705,0),3)=0,"",INDEX('Consolidado Resultados'!$A$8:$L$705,MATCH('Desagregacion virtual'!$M44,'Consolidado Resultados'!$L$8:$L$705,0),7))</f>
        <v/>
      </c>
      <c r="H44" s="4" t="str">
        <f>IF(INDEX('Consolidado Resultados'!$A$8:$L$705,MATCH('Desagregacion virtual'!$M44,'Consolidado Resultados'!$L$8:$L$705,0),3)=0,"",INDEX('Consolidado Resultados'!$A$8:$L$705,MATCH('Desagregacion virtual'!$M44,'Consolidado Resultados'!$L$8:$L$705,0),8))</f>
        <v/>
      </c>
      <c r="I44" s="41" t="str">
        <f>IF(INDEX('Consolidado Resultados'!$A$8:$L$705,MATCH('Desagregacion virtual'!$M44,'Consolidado Resultados'!$L$8:$L$705,0),3)=0,"",INDEX('Consolidado Resultados'!$A$8:$L$705,MATCH('Desagregacion virtual'!$M44,'Consolidado Resultados'!$L$8:$L$705,0),9))</f>
        <v/>
      </c>
      <c r="J44" s="41" t="str">
        <f>IF(INDEX('Consolidado Resultados'!$A$8:$L$705,MATCH('Desagregacion virtual'!$M44,'Consolidado Resultados'!$L$8:$L$705,0),3)=0,"",INDEX('Consolidado Resultados'!$A$8:$L$705,MATCH('Desagregacion virtual'!$M44,'Consolidado Resultados'!$L$8:$L$705,0),10))</f>
        <v/>
      </c>
      <c r="K44" s="89" t="str">
        <f>+IFERROR(INDEX('Ofertas insignia'!$B$14:$Y$50,MATCH('Desagregacion virtual'!$B44,'Ofertas insignia'!$B$14:$B$50,0),MATCH('Desagregacion virtual'!$K$16,'Ofertas insignia'!$B$13:$Y$13,0)),"")</f>
        <v/>
      </c>
      <c r="L44" s="89" t="str">
        <f>+IFERROR(INDEX('Ofertas insignia'!$B$14:$Y$50,MATCH('Desagregacion virtual'!$B44,'Ofertas insignia'!$B$14:$B$50,0),MATCH('Desagregacion virtual'!$L$16,'Ofertas insignia'!$B$13:$Y$13,0)),"")</f>
        <v/>
      </c>
      <c r="M44" s="71" t="str">
        <f t="shared" si="0"/>
        <v>Desagregación virtual del bucle local</v>
      </c>
    </row>
    <row r="45" spans="1:13" x14ac:dyDescent="0.25">
      <c r="A45" s="58">
        <f t="shared" si="1"/>
        <v>29</v>
      </c>
      <c r="B45" s="2" t="str">
        <f>IF(INDEX('Consolidado Resultados'!$A$8:$L$705,MATCH('Ofertas insignia'!$A43,'Consolidado Resultados'!$A$8:$A$705,0),3)=0,"",INDEX('Consolidado Resultados'!$A$8:$L$705,MATCH('Ofertas insignia'!$A43,'Consolidado Resultados'!$A$8:$A$705,0),3))</f>
        <v/>
      </c>
      <c r="C45" s="3" t="str">
        <f>IF(INDEX('Consolidado Resultados'!$A$8:$L$705,MATCH('Desagregacion virtual'!$M45,'Consolidado Resultados'!$L$8:$L$705,0),3)=0,"",INDEX('Consolidado Resultados'!$A$8:$L$705,MATCH('Desagregacion virtual'!$M45,'Consolidado Resultados'!$L$8:$L$705,0),3))</f>
        <v/>
      </c>
      <c r="D45" s="4" t="str">
        <f>IF(INDEX('Consolidado Resultados'!$A$8:$L$705,MATCH('Desagregacion virtual'!$M45,'Consolidado Resultados'!$L$8:$L$705,0),3)=0,"",INDEX('Consolidado Resultados'!$A$8:$L$705,MATCH('Desagregacion virtual'!$M45,'Consolidado Resultados'!$L$8:$L$705,0),4))</f>
        <v/>
      </c>
      <c r="E45" s="4" t="str">
        <f>IF(INDEX('Consolidado Resultados'!$A$8:$L$705,MATCH('Desagregacion virtual'!$M45,'Consolidado Resultados'!$L$8:$L$705,0),3)=0,"",INDEX('Consolidado Resultados'!$A$8:$L$705,MATCH('Desagregacion virtual'!$M45,'Consolidado Resultados'!$L$8:$L$705,0),5))</f>
        <v/>
      </c>
      <c r="F45" s="4" t="str">
        <f>IF(INDEX('Consolidado Resultados'!$A$8:$L$705,MATCH('Desagregacion virtual'!$M45,'Consolidado Resultados'!$L$8:$L$705,0),3)=0,"",INDEX('Consolidado Resultados'!$A$8:$L$705,MATCH('Desagregacion virtual'!$M45,'Consolidado Resultados'!$L$8:$L$705,0),6))</f>
        <v/>
      </c>
      <c r="G45" s="4" t="str">
        <f>IF(INDEX('Consolidado Resultados'!$A$8:$L$705,MATCH('Desagregacion virtual'!$M45,'Consolidado Resultados'!$L$8:$L$705,0),3)=0,"",INDEX('Consolidado Resultados'!$A$8:$L$705,MATCH('Desagregacion virtual'!$M45,'Consolidado Resultados'!$L$8:$L$705,0),7))</f>
        <v/>
      </c>
      <c r="H45" s="4" t="str">
        <f>IF(INDEX('Consolidado Resultados'!$A$8:$L$705,MATCH('Desagregacion virtual'!$M45,'Consolidado Resultados'!$L$8:$L$705,0),3)=0,"",INDEX('Consolidado Resultados'!$A$8:$L$705,MATCH('Desagregacion virtual'!$M45,'Consolidado Resultados'!$L$8:$L$705,0),8))</f>
        <v/>
      </c>
      <c r="I45" s="41" t="str">
        <f>IF(INDEX('Consolidado Resultados'!$A$8:$L$705,MATCH('Desagregacion virtual'!$M45,'Consolidado Resultados'!$L$8:$L$705,0),3)=0,"",INDEX('Consolidado Resultados'!$A$8:$L$705,MATCH('Desagregacion virtual'!$M45,'Consolidado Resultados'!$L$8:$L$705,0),9))</f>
        <v/>
      </c>
      <c r="J45" s="41" t="str">
        <f>IF(INDEX('Consolidado Resultados'!$A$8:$L$705,MATCH('Desagregacion virtual'!$M45,'Consolidado Resultados'!$L$8:$L$705,0),3)=0,"",INDEX('Consolidado Resultados'!$A$8:$L$705,MATCH('Desagregacion virtual'!$M45,'Consolidado Resultados'!$L$8:$L$705,0),10))</f>
        <v/>
      </c>
      <c r="K45" s="89" t="str">
        <f>+IFERROR(INDEX('Ofertas insignia'!$B$14:$Y$50,MATCH('Desagregacion virtual'!$B45,'Ofertas insignia'!$B$14:$B$50,0),MATCH('Desagregacion virtual'!$K$16,'Ofertas insignia'!$B$13:$Y$13,0)),"")</f>
        <v/>
      </c>
      <c r="L45" s="89" t="str">
        <f>+IFERROR(INDEX('Ofertas insignia'!$B$14:$Y$50,MATCH('Desagregacion virtual'!$B45,'Ofertas insignia'!$B$14:$B$50,0),MATCH('Desagregacion virtual'!$L$16,'Ofertas insignia'!$B$13:$Y$13,0)),"")</f>
        <v/>
      </c>
      <c r="M45" s="71" t="str">
        <f t="shared" si="0"/>
        <v>Desagregación virtual del bucle local</v>
      </c>
    </row>
    <row r="46" spans="1:13" x14ac:dyDescent="0.25">
      <c r="A46" s="58">
        <f t="shared" si="1"/>
        <v>30</v>
      </c>
      <c r="B46" s="2" t="str">
        <f>IF(INDEX('Consolidado Resultados'!$A$8:$L$705,MATCH('Ofertas insignia'!$A44,'Consolidado Resultados'!$A$8:$A$705,0),3)=0,"",INDEX('Consolidado Resultados'!$A$8:$L$705,MATCH('Ofertas insignia'!$A44,'Consolidado Resultados'!$A$8:$A$705,0),3))</f>
        <v/>
      </c>
      <c r="C46" s="3" t="str">
        <f>IF(INDEX('Consolidado Resultados'!$A$8:$L$705,MATCH('Desagregacion virtual'!$M46,'Consolidado Resultados'!$L$8:$L$705,0),3)=0,"",INDEX('Consolidado Resultados'!$A$8:$L$705,MATCH('Desagregacion virtual'!$M46,'Consolidado Resultados'!$L$8:$L$705,0),3))</f>
        <v/>
      </c>
      <c r="D46" s="4" t="str">
        <f>IF(INDEX('Consolidado Resultados'!$A$8:$L$705,MATCH('Desagregacion virtual'!$M46,'Consolidado Resultados'!$L$8:$L$705,0),3)=0,"",INDEX('Consolidado Resultados'!$A$8:$L$705,MATCH('Desagregacion virtual'!$M46,'Consolidado Resultados'!$L$8:$L$705,0),4))</f>
        <v/>
      </c>
      <c r="E46" s="4" t="str">
        <f>IF(INDEX('Consolidado Resultados'!$A$8:$L$705,MATCH('Desagregacion virtual'!$M46,'Consolidado Resultados'!$L$8:$L$705,0),3)=0,"",INDEX('Consolidado Resultados'!$A$8:$L$705,MATCH('Desagregacion virtual'!$M46,'Consolidado Resultados'!$L$8:$L$705,0),5))</f>
        <v/>
      </c>
      <c r="F46" s="4" t="str">
        <f>IF(INDEX('Consolidado Resultados'!$A$8:$L$705,MATCH('Desagregacion virtual'!$M46,'Consolidado Resultados'!$L$8:$L$705,0),3)=0,"",INDEX('Consolidado Resultados'!$A$8:$L$705,MATCH('Desagregacion virtual'!$M46,'Consolidado Resultados'!$L$8:$L$705,0),6))</f>
        <v/>
      </c>
      <c r="G46" s="4" t="str">
        <f>IF(INDEX('Consolidado Resultados'!$A$8:$L$705,MATCH('Desagregacion virtual'!$M46,'Consolidado Resultados'!$L$8:$L$705,0),3)=0,"",INDEX('Consolidado Resultados'!$A$8:$L$705,MATCH('Desagregacion virtual'!$M46,'Consolidado Resultados'!$L$8:$L$705,0),7))</f>
        <v/>
      </c>
      <c r="H46" s="4" t="str">
        <f>IF(INDEX('Consolidado Resultados'!$A$8:$L$705,MATCH('Desagregacion virtual'!$M46,'Consolidado Resultados'!$L$8:$L$705,0),3)=0,"",INDEX('Consolidado Resultados'!$A$8:$L$705,MATCH('Desagregacion virtual'!$M46,'Consolidado Resultados'!$L$8:$L$705,0),8))</f>
        <v/>
      </c>
      <c r="I46" s="41" t="str">
        <f>IF(INDEX('Consolidado Resultados'!$A$8:$L$705,MATCH('Desagregacion virtual'!$M46,'Consolidado Resultados'!$L$8:$L$705,0),3)=0,"",INDEX('Consolidado Resultados'!$A$8:$L$705,MATCH('Desagregacion virtual'!$M46,'Consolidado Resultados'!$L$8:$L$705,0),9))</f>
        <v/>
      </c>
      <c r="J46" s="41" t="str">
        <f>IF(INDEX('Consolidado Resultados'!$A$8:$L$705,MATCH('Desagregacion virtual'!$M46,'Consolidado Resultados'!$L$8:$L$705,0),3)=0,"",INDEX('Consolidado Resultados'!$A$8:$L$705,MATCH('Desagregacion virtual'!$M46,'Consolidado Resultados'!$L$8:$L$705,0),10))</f>
        <v/>
      </c>
      <c r="K46" s="89" t="str">
        <f>+IFERROR(INDEX('Ofertas insignia'!$B$14:$Y$50,MATCH('Desagregacion virtual'!$B46,'Ofertas insignia'!$B$14:$B$50,0),MATCH('Desagregacion virtual'!$K$16,'Ofertas insignia'!$B$13:$Y$13,0)),"")</f>
        <v/>
      </c>
      <c r="L46" s="89" t="str">
        <f>+IFERROR(INDEX('Ofertas insignia'!$B$14:$Y$50,MATCH('Desagregacion virtual'!$B46,'Ofertas insignia'!$B$14:$B$50,0),MATCH('Desagregacion virtual'!$L$16,'Ofertas insignia'!$B$13:$Y$13,0)),"")</f>
        <v/>
      </c>
      <c r="M46" s="71" t="str">
        <f t="shared" si="0"/>
        <v>Desagregación virtual del bucle local</v>
      </c>
    </row>
    <row r="47" spans="1:13" x14ac:dyDescent="0.25">
      <c r="A47" s="58">
        <f t="shared" si="1"/>
        <v>31</v>
      </c>
      <c r="B47" s="2" t="str">
        <f>IF(INDEX('Consolidado Resultados'!$A$8:$L$705,MATCH('Ofertas insignia'!$A45,'Consolidado Resultados'!$A$8:$A$705,0),3)=0,"",INDEX('Consolidado Resultados'!$A$8:$L$705,MATCH('Ofertas insignia'!$A45,'Consolidado Resultados'!$A$8:$A$705,0),3))</f>
        <v/>
      </c>
      <c r="C47" s="3" t="str">
        <f>IF(INDEX('Consolidado Resultados'!$A$8:$L$705,MATCH('Desagregacion virtual'!$M47,'Consolidado Resultados'!$L$8:$L$705,0),3)=0,"",INDEX('Consolidado Resultados'!$A$8:$L$705,MATCH('Desagregacion virtual'!$M47,'Consolidado Resultados'!$L$8:$L$705,0),3))</f>
        <v/>
      </c>
      <c r="D47" s="4" t="str">
        <f>IF(INDEX('Consolidado Resultados'!$A$8:$L$705,MATCH('Desagregacion virtual'!$M47,'Consolidado Resultados'!$L$8:$L$705,0),3)=0,"",INDEX('Consolidado Resultados'!$A$8:$L$705,MATCH('Desagregacion virtual'!$M47,'Consolidado Resultados'!$L$8:$L$705,0),4))</f>
        <v/>
      </c>
      <c r="E47" s="4" t="str">
        <f>IF(INDEX('Consolidado Resultados'!$A$8:$L$705,MATCH('Desagregacion virtual'!$M47,'Consolidado Resultados'!$L$8:$L$705,0),3)=0,"",INDEX('Consolidado Resultados'!$A$8:$L$705,MATCH('Desagregacion virtual'!$M47,'Consolidado Resultados'!$L$8:$L$705,0),5))</f>
        <v/>
      </c>
      <c r="F47" s="4" t="str">
        <f>IF(INDEX('Consolidado Resultados'!$A$8:$L$705,MATCH('Desagregacion virtual'!$M47,'Consolidado Resultados'!$L$8:$L$705,0),3)=0,"",INDEX('Consolidado Resultados'!$A$8:$L$705,MATCH('Desagregacion virtual'!$M47,'Consolidado Resultados'!$L$8:$L$705,0),6))</f>
        <v/>
      </c>
      <c r="G47" s="4" t="str">
        <f>IF(INDEX('Consolidado Resultados'!$A$8:$L$705,MATCH('Desagregacion virtual'!$M47,'Consolidado Resultados'!$L$8:$L$705,0),3)=0,"",INDEX('Consolidado Resultados'!$A$8:$L$705,MATCH('Desagregacion virtual'!$M47,'Consolidado Resultados'!$L$8:$L$705,0),7))</f>
        <v/>
      </c>
      <c r="H47" s="4" t="str">
        <f>IF(INDEX('Consolidado Resultados'!$A$8:$L$705,MATCH('Desagregacion virtual'!$M47,'Consolidado Resultados'!$L$8:$L$705,0),3)=0,"",INDEX('Consolidado Resultados'!$A$8:$L$705,MATCH('Desagregacion virtual'!$M47,'Consolidado Resultados'!$L$8:$L$705,0),8))</f>
        <v/>
      </c>
      <c r="I47" s="41" t="str">
        <f>IF(INDEX('Consolidado Resultados'!$A$8:$L$705,MATCH('Desagregacion virtual'!$M47,'Consolidado Resultados'!$L$8:$L$705,0),3)=0,"",INDEX('Consolidado Resultados'!$A$8:$L$705,MATCH('Desagregacion virtual'!$M47,'Consolidado Resultados'!$L$8:$L$705,0),9))</f>
        <v/>
      </c>
      <c r="J47" s="41" t="str">
        <f>IF(INDEX('Consolidado Resultados'!$A$8:$L$705,MATCH('Desagregacion virtual'!$M47,'Consolidado Resultados'!$L$8:$L$705,0),3)=0,"",INDEX('Consolidado Resultados'!$A$8:$L$705,MATCH('Desagregacion virtual'!$M47,'Consolidado Resultados'!$L$8:$L$705,0),10))</f>
        <v/>
      </c>
      <c r="K47" s="89" t="str">
        <f>+IFERROR(INDEX('Ofertas insignia'!$B$14:$Y$50,MATCH('Desagregacion virtual'!$B47,'Ofertas insignia'!$B$14:$B$50,0),MATCH('Desagregacion virtual'!$K$16,'Ofertas insignia'!$B$13:$Y$13,0)),"")</f>
        <v/>
      </c>
      <c r="L47" s="89" t="str">
        <f>+IFERROR(INDEX('Ofertas insignia'!$B$14:$Y$50,MATCH('Desagregacion virtual'!$B47,'Ofertas insignia'!$B$14:$B$50,0),MATCH('Desagregacion virtual'!$L$16,'Ofertas insignia'!$B$13:$Y$13,0)),"")</f>
        <v/>
      </c>
      <c r="M47" s="71" t="str">
        <f t="shared" si="0"/>
        <v>Desagregación virtual del bucle local</v>
      </c>
    </row>
    <row r="48" spans="1:13" x14ac:dyDescent="0.25">
      <c r="A48" s="58">
        <f t="shared" si="1"/>
        <v>32</v>
      </c>
      <c r="B48" s="2" t="str">
        <f>IF(INDEX('Consolidado Resultados'!$A$8:$L$705,MATCH('Ofertas insignia'!$A46,'Consolidado Resultados'!$A$8:$A$705,0),3)=0,"",INDEX('Consolidado Resultados'!$A$8:$L$705,MATCH('Ofertas insignia'!$A46,'Consolidado Resultados'!$A$8:$A$705,0),3))</f>
        <v/>
      </c>
      <c r="C48" s="3" t="str">
        <f>IF(INDEX('Consolidado Resultados'!$A$8:$L$705,MATCH('Desagregacion virtual'!$M48,'Consolidado Resultados'!$L$8:$L$705,0),3)=0,"",INDEX('Consolidado Resultados'!$A$8:$L$705,MATCH('Desagregacion virtual'!$M48,'Consolidado Resultados'!$L$8:$L$705,0),3))</f>
        <v/>
      </c>
      <c r="D48" s="4" t="str">
        <f>IF(INDEX('Consolidado Resultados'!$A$8:$L$705,MATCH('Desagregacion virtual'!$M48,'Consolidado Resultados'!$L$8:$L$705,0),3)=0,"",INDEX('Consolidado Resultados'!$A$8:$L$705,MATCH('Desagregacion virtual'!$M48,'Consolidado Resultados'!$L$8:$L$705,0),4))</f>
        <v/>
      </c>
      <c r="E48" s="4" t="str">
        <f>IF(INDEX('Consolidado Resultados'!$A$8:$L$705,MATCH('Desagregacion virtual'!$M48,'Consolidado Resultados'!$L$8:$L$705,0),3)=0,"",INDEX('Consolidado Resultados'!$A$8:$L$705,MATCH('Desagregacion virtual'!$M48,'Consolidado Resultados'!$L$8:$L$705,0),5))</f>
        <v/>
      </c>
      <c r="F48" s="4" t="str">
        <f>IF(INDEX('Consolidado Resultados'!$A$8:$L$705,MATCH('Desagregacion virtual'!$M48,'Consolidado Resultados'!$L$8:$L$705,0),3)=0,"",INDEX('Consolidado Resultados'!$A$8:$L$705,MATCH('Desagregacion virtual'!$M48,'Consolidado Resultados'!$L$8:$L$705,0),6))</f>
        <v/>
      </c>
      <c r="G48" s="4" t="str">
        <f>IF(INDEX('Consolidado Resultados'!$A$8:$L$705,MATCH('Desagregacion virtual'!$M48,'Consolidado Resultados'!$L$8:$L$705,0),3)=0,"",INDEX('Consolidado Resultados'!$A$8:$L$705,MATCH('Desagregacion virtual'!$M48,'Consolidado Resultados'!$L$8:$L$705,0),7))</f>
        <v/>
      </c>
      <c r="H48" s="4" t="str">
        <f>IF(INDEX('Consolidado Resultados'!$A$8:$L$705,MATCH('Desagregacion virtual'!$M48,'Consolidado Resultados'!$L$8:$L$705,0),3)=0,"",INDEX('Consolidado Resultados'!$A$8:$L$705,MATCH('Desagregacion virtual'!$M48,'Consolidado Resultados'!$L$8:$L$705,0),8))</f>
        <v/>
      </c>
      <c r="I48" s="41" t="str">
        <f>IF(INDEX('Consolidado Resultados'!$A$8:$L$705,MATCH('Desagregacion virtual'!$M48,'Consolidado Resultados'!$L$8:$L$705,0),3)=0,"",INDEX('Consolidado Resultados'!$A$8:$L$705,MATCH('Desagregacion virtual'!$M48,'Consolidado Resultados'!$L$8:$L$705,0),9))</f>
        <v/>
      </c>
      <c r="J48" s="41" t="str">
        <f>IF(INDEX('Consolidado Resultados'!$A$8:$L$705,MATCH('Desagregacion virtual'!$M48,'Consolidado Resultados'!$L$8:$L$705,0),3)=0,"",INDEX('Consolidado Resultados'!$A$8:$L$705,MATCH('Desagregacion virtual'!$M48,'Consolidado Resultados'!$L$8:$L$705,0),10))</f>
        <v/>
      </c>
      <c r="K48" s="89" t="str">
        <f>+IFERROR(INDEX('Ofertas insignia'!$B$14:$Y$50,MATCH('Desagregacion virtual'!$B48,'Ofertas insignia'!$B$14:$B$50,0),MATCH('Desagregacion virtual'!$K$16,'Ofertas insignia'!$B$13:$Y$13,0)),"")</f>
        <v/>
      </c>
      <c r="L48" s="89" t="str">
        <f>+IFERROR(INDEX('Ofertas insignia'!$B$14:$Y$50,MATCH('Desagregacion virtual'!$B48,'Ofertas insignia'!$B$14:$B$50,0),MATCH('Desagregacion virtual'!$L$16,'Ofertas insignia'!$B$13:$Y$13,0)),"")</f>
        <v/>
      </c>
      <c r="M48" s="71" t="str">
        <f t="shared" si="0"/>
        <v>Desagregación virtual del bucle local</v>
      </c>
    </row>
    <row r="49" spans="1:13" x14ac:dyDescent="0.25">
      <c r="A49" s="58">
        <f t="shared" si="1"/>
        <v>33</v>
      </c>
      <c r="B49" s="2" t="str">
        <f>IF(INDEX('Consolidado Resultados'!$A$8:$L$705,MATCH('Ofertas insignia'!$A47,'Consolidado Resultados'!$A$8:$A$705,0),3)=0,"",INDEX('Consolidado Resultados'!$A$8:$L$705,MATCH('Ofertas insignia'!$A47,'Consolidado Resultados'!$A$8:$A$705,0),3))</f>
        <v/>
      </c>
      <c r="C49" s="3" t="str">
        <f>IF(INDEX('Consolidado Resultados'!$A$8:$L$705,MATCH('Desagregacion virtual'!$M49,'Consolidado Resultados'!$L$8:$L$705,0),3)=0,"",INDEX('Consolidado Resultados'!$A$8:$L$705,MATCH('Desagregacion virtual'!$M49,'Consolidado Resultados'!$L$8:$L$705,0),3))</f>
        <v/>
      </c>
      <c r="D49" s="4" t="str">
        <f>IF(INDEX('Consolidado Resultados'!$A$8:$L$705,MATCH('Desagregacion virtual'!$M49,'Consolidado Resultados'!$L$8:$L$705,0),3)=0,"",INDEX('Consolidado Resultados'!$A$8:$L$705,MATCH('Desagregacion virtual'!$M49,'Consolidado Resultados'!$L$8:$L$705,0),4))</f>
        <v/>
      </c>
      <c r="E49" s="4" t="str">
        <f>IF(INDEX('Consolidado Resultados'!$A$8:$L$705,MATCH('Desagregacion virtual'!$M49,'Consolidado Resultados'!$L$8:$L$705,0),3)=0,"",INDEX('Consolidado Resultados'!$A$8:$L$705,MATCH('Desagregacion virtual'!$M49,'Consolidado Resultados'!$L$8:$L$705,0),5))</f>
        <v/>
      </c>
      <c r="F49" s="4" t="str">
        <f>IF(INDEX('Consolidado Resultados'!$A$8:$L$705,MATCH('Desagregacion virtual'!$M49,'Consolidado Resultados'!$L$8:$L$705,0),3)=0,"",INDEX('Consolidado Resultados'!$A$8:$L$705,MATCH('Desagregacion virtual'!$M49,'Consolidado Resultados'!$L$8:$L$705,0),6))</f>
        <v/>
      </c>
      <c r="G49" s="4" t="str">
        <f>IF(INDEX('Consolidado Resultados'!$A$8:$L$705,MATCH('Desagregacion virtual'!$M49,'Consolidado Resultados'!$L$8:$L$705,0),3)=0,"",INDEX('Consolidado Resultados'!$A$8:$L$705,MATCH('Desagregacion virtual'!$M49,'Consolidado Resultados'!$L$8:$L$705,0),7))</f>
        <v/>
      </c>
      <c r="H49" s="4" t="str">
        <f>IF(INDEX('Consolidado Resultados'!$A$8:$L$705,MATCH('Desagregacion virtual'!$M49,'Consolidado Resultados'!$L$8:$L$705,0),3)=0,"",INDEX('Consolidado Resultados'!$A$8:$L$705,MATCH('Desagregacion virtual'!$M49,'Consolidado Resultados'!$L$8:$L$705,0),8))</f>
        <v/>
      </c>
      <c r="I49" s="41" t="str">
        <f>IF(INDEX('Consolidado Resultados'!$A$8:$L$705,MATCH('Desagregacion virtual'!$M49,'Consolidado Resultados'!$L$8:$L$705,0),3)=0,"",INDEX('Consolidado Resultados'!$A$8:$L$705,MATCH('Desagregacion virtual'!$M49,'Consolidado Resultados'!$L$8:$L$705,0),9))</f>
        <v/>
      </c>
      <c r="J49" s="41" t="str">
        <f>IF(INDEX('Consolidado Resultados'!$A$8:$L$705,MATCH('Desagregacion virtual'!$M49,'Consolidado Resultados'!$L$8:$L$705,0),3)=0,"",INDEX('Consolidado Resultados'!$A$8:$L$705,MATCH('Desagregacion virtual'!$M49,'Consolidado Resultados'!$L$8:$L$705,0),10))</f>
        <v/>
      </c>
      <c r="K49" s="89" t="str">
        <f>+IFERROR(INDEX('Ofertas insignia'!$B$14:$Y$50,MATCH('Desagregacion virtual'!$B49,'Ofertas insignia'!$B$14:$B$50,0),MATCH('Desagregacion virtual'!$K$16,'Ofertas insignia'!$B$13:$Y$13,0)),"")</f>
        <v/>
      </c>
      <c r="L49" s="89" t="str">
        <f>+IFERROR(INDEX('Ofertas insignia'!$B$14:$Y$50,MATCH('Desagregacion virtual'!$B49,'Ofertas insignia'!$B$14:$B$50,0),MATCH('Desagregacion virtual'!$L$16,'Ofertas insignia'!$B$13:$Y$13,0)),"")</f>
        <v/>
      </c>
      <c r="M49" s="71" t="str">
        <f t="shared" si="0"/>
        <v>Desagregación virtual del bucle local</v>
      </c>
    </row>
    <row r="50" spans="1:13" x14ac:dyDescent="0.25">
      <c r="A50" s="58">
        <f>A49+1</f>
        <v>34</v>
      </c>
      <c r="B50" s="2" t="str">
        <f>IF(INDEX('Consolidado Resultados'!$A$8:$L$705,MATCH('Ofertas insignia'!$A48,'Consolidado Resultados'!$A$8:$A$705,0),3)=0,"",INDEX('Consolidado Resultados'!$A$8:$L$705,MATCH('Ofertas insignia'!$A48,'Consolidado Resultados'!$A$8:$A$705,0),3))</f>
        <v/>
      </c>
      <c r="C50" s="3" t="str">
        <f>IF(INDEX('Consolidado Resultados'!$A$8:$L$705,MATCH('Desagregacion virtual'!$M50,'Consolidado Resultados'!$L$8:$L$705,0),3)=0,"",INDEX('Consolidado Resultados'!$A$8:$L$705,MATCH('Desagregacion virtual'!$M50,'Consolidado Resultados'!$L$8:$L$705,0),3))</f>
        <v/>
      </c>
      <c r="D50" s="4" t="str">
        <f>IF(INDEX('Consolidado Resultados'!$A$8:$L$705,MATCH('Desagregacion virtual'!$M50,'Consolidado Resultados'!$L$8:$L$705,0),3)=0,"",INDEX('Consolidado Resultados'!$A$8:$L$705,MATCH('Desagregacion virtual'!$M50,'Consolidado Resultados'!$L$8:$L$705,0),4))</f>
        <v/>
      </c>
      <c r="E50" s="4" t="str">
        <f>IF(INDEX('Consolidado Resultados'!$A$8:$L$705,MATCH('Desagregacion virtual'!$M50,'Consolidado Resultados'!$L$8:$L$705,0),3)=0,"",INDEX('Consolidado Resultados'!$A$8:$L$705,MATCH('Desagregacion virtual'!$M50,'Consolidado Resultados'!$L$8:$L$705,0),5))</f>
        <v/>
      </c>
      <c r="F50" s="4" t="str">
        <f>IF(INDEX('Consolidado Resultados'!$A$8:$L$705,MATCH('Desagregacion virtual'!$M50,'Consolidado Resultados'!$L$8:$L$705,0),3)=0,"",INDEX('Consolidado Resultados'!$A$8:$L$705,MATCH('Desagregacion virtual'!$M50,'Consolidado Resultados'!$L$8:$L$705,0),6))</f>
        <v/>
      </c>
      <c r="G50" s="4" t="str">
        <f>IF(INDEX('Consolidado Resultados'!$A$8:$L$705,MATCH('Desagregacion virtual'!$M50,'Consolidado Resultados'!$L$8:$L$705,0),3)=0,"",INDEX('Consolidado Resultados'!$A$8:$L$705,MATCH('Desagregacion virtual'!$M50,'Consolidado Resultados'!$L$8:$L$705,0),7))</f>
        <v/>
      </c>
      <c r="H50" s="4" t="str">
        <f>IF(INDEX('Consolidado Resultados'!$A$8:$L$705,MATCH('Desagregacion virtual'!$M50,'Consolidado Resultados'!$L$8:$L$705,0),3)=0,"",INDEX('Consolidado Resultados'!$A$8:$L$705,MATCH('Desagregacion virtual'!$M50,'Consolidado Resultados'!$L$8:$L$705,0),8))</f>
        <v/>
      </c>
      <c r="I50" s="41" t="str">
        <f>IF(INDEX('Consolidado Resultados'!$A$8:$L$705,MATCH('Desagregacion virtual'!$M50,'Consolidado Resultados'!$L$8:$L$705,0),3)=0,"",INDEX('Consolidado Resultados'!$A$8:$L$705,MATCH('Desagregacion virtual'!$M50,'Consolidado Resultados'!$L$8:$L$705,0),9))</f>
        <v/>
      </c>
      <c r="J50" s="41" t="str">
        <f>IF(INDEX('Consolidado Resultados'!$A$8:$L$705,MATCH('Desagregacion virtual'!$M50,'Consolidado Resultados'!$L$8:$L$705,0),3)=0,"",INDEX('Consolidado Resultados'!$A$8:$L$705,MATCH('Desagregacion virtual'!$M50,'Consolidado Resultados'!$L$8:$L$705,0),10))</f>
        <v/>
      </c>
      <c r="K50" s="89" t="str">
        <f>+IFERROR(INDEX('Ofertas insignia'!$B$14:$Y$50,MATCH('Desagregacion virtual'!$B50,'Ofertas insignia'!$B$14:$B$50,0),MATCH('Desagregacion virtual'!$K$16,'Ofertas insignia'!$B$13:$Y$13,0)),"")</f>
        <v/>
      </c>
      <c r="L50" s="89" t="str">
        <f>+IFERROR(INDEX('Ofertas insignia'!$B$14:$Y$50,MATCH('Desagregacion virtual'!$B50,'Ofertas insignia'!$B$14:$B$50,0),MATCH('Desagregacion virtual'!$L$16,'Ofertas insignia'!$B$13:$Y$13,0)),"")</f>
        <v/>
      </c>
      <c r="M50" s="71" t="str">
        <f t="shared" si="0"/>
        <v>Desagregación virtual del bucle local</v>
      </c>
    </row>
    <row r="51" spans="1:13" x14ac:dyDescent="0.25">
      <c r="A51" s="58">
        <f t="shared" si="1"/>
        <v>35</v>
      </c>
      <c r="B51" s="2" t="str">
        <f>IF(INDEX('Consolidado Resultados'!$A$8:$L$705,MATCH('Ofertas insignia'!$A49,'Consolidado Resultados'!$A$8:$A$705,0),3)=0,"",INDEX('Consolidado Resultados'!$A$8:$L$705,MATCH('Ofertas insignia'!$A49,'Consolidado Resultados'!$A$8:$A$705,0),3))</f>
        <v/>
      </c>
      <c r="C51" s="3" t="str">
        <f>IF(INDEX('Consolidado Resultados'!$A$8:$L$705,MATCH('Desagregacion virtual'!$M51,'Consolidado Resultados'!$L$8:$L$705,0),3)=0,"",INDEX('Consolidado Resultados'!$A$8:$L$705,MATCH('Desagregacion virtual'!$M51,'Consolidado Resultados'!$L$8:$L$705,0),3))</f>
        <v/>
      </c>
      <c r="D51" s="4" t="str">
        <f>IF(INDEX('Consolidado Resultados'!$A$8:$L$705,MATCH('Desagregacion virtual'!$M51,'Consolidado Resultados'!$L$8:$L$705,0),3)=0,"",INDEX('Consolidado Resultados'!$A$8:$L$705,MATCH('Desagregacion virtual'!$M51,'Consolidado Resultados'!$L$8:$L$705,0),4))</f>
        <v/>
      </c>
      <c r="E51" s="4" t="str">
        <f>IF(INDEX('Consolidado Resultados'!$A$8:$L$705,MATCH('Desagregacion virtual'!$M51,'Consolidado Resultados'!$L$8:$L$705,0),3)=0,"",INDEX('Consolidado Resultados'!$A$8:$L$705,MATCH('Desagregacion virtual'!$M51,'Consolidado Resultados'!$L$8:$L$705,0),5))</f>
        <v/>
      </c>
      <c r="F51" s="4" t="str">
        <f>IF(INDEX('Consolidado Resultados'!$A$8:$L$705,MATCH('Desagregacion virtual'!$M51,'Consolidado Resultados'!$L$8:$L$705,0),3)=0,"",INDEX('Consolidado Resultados'!$A$8:$L$705,MATCH('Desagregacion virtual'!$M51,'Consolidado Resultados'!$L$8:$L$705,0),6))</f>
        <v/>
      </c>
      <c r="G51" s="4" t="str">
        <f>IF(INDEX('Consolidado Resultados'!$A$8:$L$705,MATCH('Desagregacion virtual'!$M51,'Consolidado Resultados'!$L$8:$L$705,0),3)=0,"",INDEX('Consolidado Resultados'!$A$8:$L$705,MATCH('Desagregacion virtual'!$M51,'Consolidado Resultados'!$L$8:$L$705,0),7))</f>
        <v/>
      </c>
      <c r="H51" s="4" t="str">
        <f>IF(INDEX('Consolidado Resultados'!$A$8:$L$705,MATCH('Desagregacion virtual'!$M51,'Consolidado Resultados'!$L$8:$L$705,0),3)=0,"",INDEX('Consolidado Resultados'!$A$8:$L$705,MATCH('Desagregacion virtual'!$M51,'Consolidado Resultados'!$L$8:$L$705,0),8))</f>
        <v/>
      </c>
      <c r="I51" s="41" t="str">
        <f>IF(INDEX('Consolidado Resultados'!$A$8:$L$705,MATCH('Desagregacion virtual'!$M51,'Consolidado Resultados'!$L$8:$L$705,0),3)=0,"",INDEX('Consolidado Resultados'!$A$8:$L$705,MATCH('Desagregacion virtual'!$M51,'Consolidado Resultados'!$L$8:$L$705,0),9))</f>
        <v/>
      </c>
      <c r="J51" s="41" t="str">
        <f>IF(INDEX('Consolidado Resultados'!$A$8:$L$705,MATCH('Desagregacion virtual'!$M51,'Consolidado Resultados'!$L$8:$L$705,0),3)=0,"",INDEX('Consolidado Resultados'!$A$8:$L$705,MATCH('Desagregacion virtual'!$M51,'Consolidado Resultados'!$L$8:$L$705,0),10))</f>
        <v/>
      </c>
      <c r="K51" s="89" t="str">
        <f>+IFERROR(INDEX('Ofertas insignia'!$B$14:$Y$50,MATCH('Desagregacion virtual'!$B51,'Ofertas insignia'!$B$14:$B$50,0),MATCH('Desagregacion virtual'!$K$16,'Ofertas insignia'!$B$13:$Y$13,0)),"")</f>
        <v/>
      </c>
      <c r="L51" s="89" t="str">
        <f>+IFERROR(INDEX('Ofertas insignia'!$B$14:$Y$50,MATCH('Desagregacion virtual'!$B51,'Ofertas insignia'!$B$14:$B$50,0),MATCH('Desagregacion virtual'!$L$16,'Ofertas insignia'!$B$13:$Y$13,0)),"")</f>
        <v/>
      </c>
      <c r="M51" s="71" t="str">
        <f t="shared" si="0"/>
        <v>Desagregación virtual del bucle local</v>
      </c>
    </row>
    <row r="52" spans="1:13" x14ac:dyDescent="0.25">
      <c r="A52" s="58">
        <f t="shared" si="1"/>
        <v>36</v>
      </c>
      <c r="B52" s="2" t="str">
        <f>IF(INDEX('Consolidado Resultados'!$A$8:$L$705,MATCH('Ofertas insignia'!$A50,'Consolidado Resultados'!$A$8:$A$705,0),3)=0,"",INDEX('Consolidado Resultados'!$A$8:$L$705,MATCH('Ofertas insignia'!$A50,'Consolidado Resultados'!$A$8:$A$705,0),3))</f>
        <v/>
      </c>
      <c r="C52" s="3" t="str">
        <f>IF(INDEX('Consolidado Resultados'!$A$8:$L$705,MATCH('Desagregacion virtual'!$M52,'Consolidado Resultados'!$L$8:$L$705,0),3)=0,"",INDEX('Consolidado Resultados'!$A$8:$L$705,MATCH('Desagregacion virtual'!$M52,'Consolidado Resultados'!$L$8:$L$705,0),3))</f>
        <v/>
      </c>
      <c r="D52" s="4" t="str">
        <f>IF(INDEX('Consolidado Resultados'!$A$8:$L$705,MATCH('Desagregacion virtual'!$M52,'Consolidado Resultados'!$L$8:$L$705,0),3)=0,"",INDEX('Consolidado Resultados'!$A$8:$L$705,MATCH('Desagregacion virtual'!$M52,'Consolidado Resultados'!$L$8:$L$705,0),4))</f>
        <v/>
      </c>
      <c r="E52" s="4" t="str">
        <f>IF(INDEX('Consolidado Resultados'!$A$8:$L$705,MATCH('Desagregacion virtual'!$M52,'Consolidado Resultados'!$L$8:$L$705,0),3)=0,"",INDEX('Consolidado Resultados'!$A$8:$L$705,MATCH('Desagregacion virtual'!$M52,'Consolidado Resultados'!$L$8:$L$705,0),5))</f>
        <v/>
      </c>
      <c r="F52" s="4" t="str">
        <f>IF(INDEX('Consolidado Resultados'!$A$8:$L$705,MATCH('Desagregacion virtual'!$M52,'Consolidado Resultados'!$L$8:$L$705,0),3)=0,"",INDEX('Consolidado Resultados'!$A$8:$L$705,MATCH('Desagregacion virtual'!$M52,'Consolidado Resultados'!$L$8:$L$705,0),6))</f>
        <v/>
      </c>
      <c r="G52" s="4" t="str">
        <f>IF(INDEX('Consolidado Resultados'!$A$8:$L$705,MATCH('Desagregacion virtual'!$M52,'Consolidado Resultados'!$L$8:$L$705,0),3)=0,"",INDEX('Consolidado Resultados'!$A$8:$L$705,MATCH('Desagregacion virtual'!$M52,'Consolidado Resultados'!$L$8:$L$705,0),7))</f>
        <v/>
      </c>
      <c r="H52" s="4" t="str">
        <f>IF(INDEX('Consolidado Resultados'!$A$8:$L$705,MATCH('Desagregacion virtual'!$M52,'Consolidado Resultados'!$L$8:$L$705,0),3)=0,"",INDEX('Consolidado Resultados'!$A$8:$L$705,MATCH('Desagregacion virtual'!$M52,'Consolidado Resultados'!$L$8:$L$705,0),8))</f>
        <v/>
      </c>
      <c r="I52" s="41" t="str">
        <f>IF(INDEX('Consolidado Resultados'!$A$8:$L$705,MATCH('Desagregacion virtual'!$M52,'Consolidado Resultados'!$L$8:$L$705,0),3)=0,"",INDEX('Consolidado Resultados'!$A$8:$L$705,MATCH('Desagregacion virtual'!$M52,'Consolidado Resultados'!$L$8:$L$705,0),9))</f>
        <v/>
      </c>
      <c r="J52" s="41" t="str">
        <f>IF(INDEX('Consolidado Resultados'!$A$8:$L$705,MATCH('Desagregacion virtual'!$M52,'Consolidado Resultados'!$L$8:$L$705,0),3)=0,"",INDEX('Consolidado Resultados'!$A$8:$L$705,MATCH('Desagregacion virtual'!$M52,'Consolidado Resultados'!$L$8:$L$705,0),10))</f>
        <v/>
      </c>
      <c r="K52" s="89" t="str">
        <f>+IFERROR(INDEX('Ofertas insignia'!$B$14:$Y$50,MATCH('Desagregacion virtual'!$B52,'Ofertas insignia'!$B$14:$B$50,0),MATCH('Desagregacion virtual'!$K$16,'Ofertas insignia'!$B$13:$Y$13,0)),"")</f>
        <v/>
      </c>
      <c r="L52" s="89" t="str">
        <f>+IFERROR(INDEX('Ofertas insignia'!$B$14:$Y$50,MATCH('Desagregacion virtual'!$B52,'Ofertas insignia'!$B$14:$B$50,0),MATCH('Desagregacion virtual'!$L$16,'Ofertas insignia'!$B$13:$Y$13,0)),"")</f>
        <v/>
      </c>
      <c r="M52" s="71" t="str">
        <f t="shared" si="0"/>
        <v>Desagregación virtual del bucle local</v>
      </c>
    </row>
    <row r="53" spans="1:13" x14ac:dyDescent="0.25">
      <c r="A53" s="58">
        <f t="shared" si="1"/>
        <v>37</v>
      </c>
      <c r="B53" s="2" t="str">
        <f>IF(INDEX('Consolidado Resultados'!$A$8:$L$705,MATCH('Ofertas insignia'!$A51,'Consolidado Resultados'!$A$8:$A$705,0),3)=0,"",INDEX('Consolidado Resultados'!$A$8:$L$705,MATCH('Ofertas insignia'!$A51,'Consolidado Resultados'!$A$8:$A$705,0),3))</f>
        <v/>
      </c>
      <c r="C53" s="3" t="str">
        <f>IF(INDEX('Consolidado Resultados'!$A$8:$L$705,MATCH('Desagregacion virtual'!$M53,'Consolidado Resultados'!$L$8:$L$705,0),3)=0,"",INDEX('Consolidado Resultados'!$A$8:$L$705,MATCH('Desagregacion virtual'!$M53,'Consolidado Resultados'!$L$8:$L$705,0),3))</f>
        <v/>
      </c>
      <c r="D53" s="4" t="str">
        <f>IF(INDEX('Consolidado Resultados'!$A$8:$L$705,MATCH('Desagregacion virtual'!$M53,'Consolidado Resultados'!$L$8:$L$705,0),3)=0,"",INDEX('Consolidado Resultados'!$A$8:$L$705,MATCH('Desagregacion virtual'!$M53,'Consolidado Resultados'!$L$8:$L$705,0),4))</f>
        <v/>
      </c>
      <c r="E53" s="4" t="str">
        <f>IF(INDEX('Consolidado Resultados'!$A$8:$L$705,MATCH('Desagregacion virtual'!$M53,'Consolidado Resultados'!$L$8:$L$705,0),3)=0,"",INDEX('Consolidado Resultados'!$A$8:$L$705,MATCH('Desagregacion virtual'!$M53,'Consolidado Resultados'!$L$8:$L$705,0),5))</f>
        <v/>
      </c>
      <c r="F53" s="4" t="str">
        <f>IF(INDEX('Consolidado Resultados'!$A$8:$L$705,MATCH('Desagregacion virtual'!$M53,'Consolidado Resultados'!$L$8:$L$705,0),3)=0,"",INDEX('Consolidado Resultados'!$A$8:$L$705,MATCH('Desagregacion virtual'!$M53,'Consolidado Resultados'!$L$8:$L$705,0),6))</f>
        <v/>
      </c>
      <c r="G53" s="4" t="str">
        <f>IF(INDEX('Consolidado Resultados'!$A$8:$L$705,MATCH('Desagregacion virtual'!$M53,'Consolidado Resultados'!$L$8:$L$705,0),3)=0,"",INDEX('Consolidado Resultados'!$A$8:$L$705,MATCH('Desagregacion virtual'!$M53,'Consolidado Resultados'!$L$8:$L$705,0),7))</f>
        <v/>
      </c>
      <c r="H53" s="4" t="str">
        <f>IF(INDEX('Consolidado Resultados'!$A$8:$L$705,MATCH('Desagregacion virtual'!$M53,'Consolidado Resultados'!$L$8:$L$705,0),3)=0,"",INDEX('Consolidado Resultados'!$A$8:$L$705,MATCH('Desagregacion virtual'!$M53,'Consolidado Resultados'!$L$8:$L$705,0),8))</f>
        <v/>
      </c>
      <c r="I53" s="41" t="str">
        <f>IF(INDEX('Consolidado Resultados'!$A$8:$L$705,MATCH('Desagregacion virtual'!$M53,'Consolidado Resultados'!$L$8:$L$705,0),3)=0,"",INDEX('Consolidado Resultados'!$A$8:$L$705,MATCH('Desagregacion virtual'!$M53,'Consolidado Resultados'!$L$8:$L$705,0),9))</f>
        <v/>
      </c>
      <c r="J53" s="41" t="str">
        <f>IF(INDEX('Consolidado Resultados'!$A$8:$L$705,MATCH('Desagregacion virtual'!$M53,'Consolidado Resultados'!$L$8:$L$705,0),3)=0,"",INDEX('Consolidado Resultados'!$A$8:$L$705,MATCH('Desagregacion virtual'!$M53,'Consolidado Resultados'!$L$8:$L$705,0),10))</f>
        <v/>
      </c>
      <c r="K53" s="89" t="str">
        <f>+IFERROR(INDEX('Ofertas insignia'!$B$14:$Y$50,MATCH('Desagregacion virtual'!$B53,'Ofertas insignia'!$B$14:$B$50,0),MATCH('Desagregacion virtual'!$K$16,'Ofertas insignia'!$B$13:$Y$13,0)),"")</f>
        <v/>
      </c>
      <c r="L53" s="89" t="str">
        <f>+IFERROR(INDEX('Ofertas insignia'!$B$14:$Y$50,MATCH('Desagregacion virtual'!$B53,'Ofertas insignia'!$B$14:$B$50,0),MATCH('Desagregacion virtual'!$L$16,'Ofertas insignia'!$B$13:$Y$13,0)),"")</f>
        <v/>
      </c>
      <c r="M53" s="71" t="str">
        <f t="shared" si="0"/>
        <v>Desagregación virtual del bucle local</v>
      </c>
    </row>
    <row r="54" spans="1:13" x14ac:dyDescent="0.25">
      <c r="A54" s="58">
        <f t="shared" si="1"/>
        <v>38</v>
      </c>
      <c r="B54" s="2" t="str">
        <f>IF(INDEX('Consolidado Resultados'!$A$8:$L$705,MATCH('Ofertas insignia'!$A52,'Consolidado Resultados'!$A$8:$A$705,0),3)=0,"",INDEX('Consolidado Resultados'!$A$8:$L$705,MATCH('Ofertas insignia'!$A52,'Consolidado Resultados'!$A$8:$A$705,0),3))</f>
        <v/>
      </c>
      <c r="C54" s="3" t="str">
        <f>IF(INDEX('Consolidado Resultados'!$A$8:$L$705,MATCH('Desagregacion virtual'!$M54,'Consolidado Resultados'!$L$8:$L$705,0),3)=0,"",INDEX('Consolidado Resultados'!$A$8:$L$705,MATCH('Desagregacion virtual'!$M54,'Consolidado Resultados'!$L$8:$L$705,0),3))</f>
        <v/>
      </c>
      <c r="D54" s="4" t="str">
        <f>IF(INDEX('Consolidado Resultados'!$A$8:$L$705,MATCH('Desagregacion virtual'!$M54,'Consolidado Resultados'!$L$8:$L$705,0),3)=0,"",INDEX('Consolidado Resultados'!$A$8:$L$705,MATCH('Desagregacion virtual'!$M54,'Consolidado Resultados'!$L$8:$L$705,0),4))</f>
        <v/>
      </c>
      <c r="E54" s="4" t="str">
        <f>IF(INDEX('Consolidado Resultados'!$A$8:$L$705,MATCH('Desagregacion virtual'!$M54,'Consolidado Resultados'!$L$8:$L$705,0),3)=0,"",INDEX('Consolidado Resultados'!$A$8:$L$705,MATCH('Desagregacion virtual'!$M54,'Consolidado Resultados'!$L$8:$L$705,0),5))</f>
        <v/>
      </c>
      <c r="F54" s="4" t="str">
        <f>IF(INDEX('Consolidado Resultados'!$A$8:$L$705,MATCH('Desagregacion virtual'!$M54,'Consolidado Resultados'!$L$8:$L$705,0),3)=0,"",INDEX('Consolidado Resultados'!$A$8:$L$705,MATCH('Desagregacion virtual'!$M54,'Consolidado Resultados'!$L$8:$L$705,0),6))</f>
        <v/>
      </c>
      <c r="G54" s="4" t="str">
        <f>IF(INDEX('Consolidado Resultados'!$A$8:$L$705,MATCH('Desagregacion virtual'!$M54,'Consolidado Resultados'!$L$8:$L$705,0),3)=0,"",INDEX('Consolidado Resultados'!$A$8:$L$705,MATCH('Desagregacion virtual'!$M54,'Consolidado Resultados'!$L$8:$L$705,0),7))</f>
        <v/>
      </c>
      <c r="H54" s="4" t="str">
        <f>IF(INDEX('Consolidado Resultados'!$A$8:$L$705,MATCH('Desagregacion virtual'!$M54,'Consolidado Resultados'!$L$8:$L$705,0),3)=0,"",INDEX('Consolidado Resultados'!$A$8:$L$705,MATCH('Desagregacion virtual'!$M54,'Consolidado Resultados'!$L$8:$L$705,0),8))</f>
        <v/>
      </c>
      <c r="I54" s="41" t="str">
        <f>IF(INDEX('Consolidado Resultados'!$A$8:$L$705,MATCH('Desagregacion virtual'!$M54,'Consolidado Resultados'!$L$8:$L$705,0),3)=0,"",INDEX('Consolidado Resultados'!$A$8:$L$705,MATCH('Desagregacion virtual'!$M54,'Consolidado Resultados'!$L$8:$L$705,0),9))</f>
        <v/>
      </c>
      <c r="J54" s="41" t="str">
        <f>IF(INDEX('Consolidado Resultados'!$A$8:$L$705,MATCH('Desagregacion virtual'!$M54,'Consolidado Resultados'!$L$8:$L$705,0),3)=0,"",INDEX('Consolidado Resultados'!$A$8:$L$705,MATCH('Desagregacion virtual'!$M54,'Consolidado Resultados'!$L$8:$L$705,0),10))</f>
        <v/>
      </c>
      <c r="K54" s="89" t="str">
        <f>+IFERROR(INDEX('Ofertas insignia'!$B$14:$Y$50,MATCH('Desagregacion virtual'!$B54,'Ofertas insignia'!$B$14:$B$50,0),MATCH('Desagregacion virtual'!$K$16,'Ofertas insignia'!$B$13:$Y$13,0)),"")</f>
        <v/>
      </c>
      <c r="L54" s="89" t="str">
        <f>+IFERROR(INDEX('Ofertas insignia'!$B$14:$Y$50,MATCH('Desagregacion virtual'!$B54,'Ofertas insignia'!$B$14:$B$50,0),MATCH('Desagregacion virtual'!$L$16,'Ofertas insignia'!$B$13:$Y$13,0)),"")</f>
        <v/>
      </c>
      <c r="M54" s="71" t="str">
        <f t="shared" si="0"/>
        <v>Desagregación virtual del bucle local</v>
      </c>
    </row>
    <row r="55" spans="1:13" x14ac:dyDescent="0.25">
      <c r="A55" s="58">
        <f t="shared" si="1"/>
        <v>39</v>
      </c>
      <c r="B55" s="2" t="str">
        <f>IF(INDEX('Consolidado Resultados'!$A$8:$L$705,MATCH('Ofertas insignia'!$A53,'Consolidado Resultados'!$A$8:$A$705,0),3)=0,"",INDEX('Consolidado Resultados'!$A$8:$L$705,MATCH('Ofertas insignia'!$A53,'Consolidado Resultados'!$A$8:$A$705,0),3))</f>
        <v/>
      </c>
      <c r="C55" s="3" t="str">
        <f>IF(INDEX('Consolidado Resultados'!$A$8:$L$705,MATCH('Desagregacion virtual'!$M55,'Consolidado Resultados'!$L$8:$L$705,0),3)=0,"",INDEX('Consolidado Resultados'!$A$8:$L$705,MATCH('Desagregacion virtual'!$M55,'Consolidado Resultados'!$L$8:$L$705,0),3))</f>
        <v/>
      </c>
      <c r="D55" s="4" t="str">
        <f>IF(INDEX('Consolidado Resultados'!$A$8:$L$705,MATCH('Desagregacion virtual'!$M55,'Consolidado Resultados'!$L$8:$L$705,0),3)=0,"",INDEX('Consolidado Resultados'!$A$8:$L$705,MATCH('Desagregacion virtual'!$M55,'Consolidado Resultados'!$L$8:$L$705,0),4))</f>
        <v/>
      </c>
      <c r="E55" s="4" t="str">
        <f>IF(INDEX('Consolidado Resultados'!$A$8:$L$705,MATCH('Desagregacion virtual'!$M55,'Consolidado Resultados'!$L$8:$L$705,0),3)=0,"",INDEX('Consolidado Resultados'!$A$8:$L$705,MATCH('Desagregacion virtual'!$M55,'Consolidado Resultados'!$L$8:$L$705,0),5))</f>
        <v/>
      </c>
      <c r="F55" s="4" t="str">
        <f>IF(INDEX('Consolidado Resultados'!$A$8:$L$705,MATCH('Desagregacion virtual'!$M55,'Consolidado Resultados'!$L$8:$L$705,0),3)=0,"",INDEX('Consolidado Resultados'!$A$8:$L$705,MATCH('Desagregacion virtual'!$M55,'Consolidado Resultados'!$L$8:$L$705,0),6))</f>
        <v/>
      </c>
      <c r="G55" s="4" t="str">
        <f>IF(INDEX('Consolidado Resultados'!$A$8:$L$705,MATCH('Desagregacion virtual'!$M55,'Consolidado Resultados'!$L$8:$L$705,0),3)=0,"",INDEX('Consolidado Resultados'!$A$8:$L$705,MATCH('Desagregacion virtual'!$M55,'Consolidado Resultados'!$L$8:$L$705,0),7))</f>
        <v/>
      </c>
      <c r="H55" s="4" t="str">
        <f>IF(INDEX('Consolidado Resultados'!$A$8:$L$705,MATCH('Desagregacion virtual'!$M55,'Consolidado Resultados'!$L$8:$L$705,0),3)=0,"",INDEX('Consolidado Resultados'!$A$8:$L$705,MATCH('Desagregacion virtual'!$M55,'Consolidado Resultados'!$L$8:$L$705,0),8))</f>
        <v/>
      </c>
      <c r="I55" s="41" t="str">
        <f>IF(INDEX('Consolidado Resultados'!$A$8:$L$705,MATCH('Desagregacion virtual'!$M55,'Consolidado Resultados'!$L$8:$L$705,0),3)=0,"",INDEX('Consolidado Resultados'!$A$8:$L$705,MATCH('Desagregacion virtual'!$M55,'Consolidado Resultados'!$L$8:$L$705,0),9))</f>
        <v/>
      </c>
      <c r="J55" s="41" t="str">
        <f>IF(INDEX('Consolidado Resultados'!$A$8:$L$705,MATCH('Desagregacion virtual'!$M55,'Consolidado Resultados'!$L$8:$L$705,0),3)=0,"",INDEX('Consolidado Resultados'!$A$8:$L$705,MATCH('Desagregacion virtual'!$M55,'Consolidado Resultados'!$L$8:$L$705,0),10))</f>
        <v/>
      </c>
      <c r="K55" s="89" t="str">
        <f>+IFERROR(INDEX('Ofertas insignia'!$B$14:$Y$50,MATCH('Desagregacion virtual'!$B55,'Ofertas insignia'!$B$14:$B$50,0),MATCH('Desagregacion virtual'!$K$16,'Ofertas insignia'!$B$13:$Y$13,0)),"")</f>
        <v/>
      </c>
      <c r="L55" s="89" t="str">
        <f>+IFERROR(INDEX('Ofertas insignia'!$B$14:$Y$50,MATCH('Desagregacion virtual'!$B55,'Ofertas insignia'!$B$14:$B$50,0),MATCH('Desagregacion virtual'!$L$16,'Ofertas insignia'!$B$13:$Y$13,0)),"")</f>
        <v/>
      </c>
      <c r="M55" s="71" t="str">
        <f t="shared" si="0"/>
        <v>Desagregación virtual del bucle local</v>
      </c>
    </row>
    <row r="56" spans="1:13" x14ac:dyDescent="0.25">
      <c r="A56" s="58">
        <f t="shared" si="1"/>
        <v>40</v>
      </c>
      <c r="B56" s="2" t="str">
        <f>IF(INDEX('Consolidado Resultados'!$A$8:$L$705,MATCH('Ofertas insignia'!$A54,'Consolidado Resultados'!$A$8:$A$705,0),3)=0,"",INDEX('Consolidado Resultados'!$A$8:$L$705,MATCH('Ofertas insignia'!$A54,'Consolidado Resultados'!$A$8:$A$705,0),3))</f>
        <v/>
      </c>
      <c r="C56" s="3" t="str">
        <f>IF(INDEX('Consolidado Resultados'!$A$8:$L$705,MATCH('Desagregacion virtual'!$M56,'Consolidado Resultados'!$L$8:$L$705,0),3)=0,"",INDEX('Consolidado Resultados'!$A$8:$L$705,MATCH('Desagregacion virtual'!$M56,'Consolidado Resultados'!$L$8:$L$705,0),3))</f>
        <v/>
      </c>
      <c r="D56" s="4" t="str">
        <f>IF(INDEX('Consolidado Resultados'!$A$8:$L$705,MATCH('Desagregacion virtual'!$M56,'Consolidado Resultados'!$L$8:$L$705,0),3)=0,"",INDEX('Consolidado Resultados'!$A$8:$L$705,MATCH('Desagregacion virtual'!$M56,'Consolidado Resultados'!$L$8:$L$705,0),4))</f>
        <v/>
      </c>
      <c r="E56" s="4" t="str">
        <f>IF(INDEX('Consolidado Resultados'!$A$8:$L$705,MATCH('Desagregacion virtual'!$M56,'Consolidado Resultados'!$L$8:$L$705,0),3)=0,"",INDEX('Consolidado Resultados'!$A$8:$L$705,MATCH('Desagregacion virtual'!$M56,'Consolidado Resultados'!$L$8:$L$705,0),5))</f>
        <v/>
      </c>
      <c r="F56" s="4" t="str">
        <f>IF(INDEX('Consolidado Resultados'!$A$8:$L$705,MATCH('Desagregacion virtual'!$M56,'Consolidado Resultados'!$L$8:$L$705,0),3)=0,"",INDEX('Consolidado Resultados'!$A$8:$L$705,MATCH('Desagregacion virtual'!$M56,'Consolidado Resultados'!$L$8:$L$705,0),6))</f>
        <v/>
      </c>
      <c r="G56" s="4" t="str">
        <f>IF(INDEX('Consolidado Resultados'!$A$8:$L$705,MATCH('Desagregacion virtual'!$M56,'Consolidado Resultados'!$L$8:$L$705,0),3)=0,"",INDEX('Consolidado Resultados'!$A$8:$L$705,MATCH('Desagregacion virtual'!$M56,'Consolidado Resultados'!$L$8:$L$705,0),7))</f>
        <v/>
      </c>
      <c r="H56" s="4" t="str">
        <f>IF(INDEX('Consolidado Resultados'!$A$8:$L$705,MATCH('Desagregacion virtual'!$M56,'Consolidado Resultados'!$L$8:$L$705,0),3)=0,"",INDEX('Consolidado Resultados'!$A$8:$L$705,MATCH('Desagregacion virtual'!$M56,'Consolidado Resultados'!$L$8:$L$705,0),8))</f>
        <v/>
      </c>
      <c r="I56" s="41" t="str">
        <f>IF(INDEX('Consolidado Resultados'!$A$8:$L$705,MATCH('Desagregacion virtual'!$M56,'Consolidado Resultados'!$L$8:$L$705,0),3)=0,"",INDEX('Consolidado Resultados'!$A$8:$L$705,MATCH('Desagregacion virtual'!$M56,'Consolidado Resultados'!$L$8:$L$705,0),9))</f>
        <v/>
      </c>
      <c r="J56" s="41" t="str">
        <f>IF(INDEX('Consolidado Resultados'!$A$8:$L$705,MATCH('Desagregacion virtual'!$M56,'Consolidado Resultados'!$L$8:$L$705,0),3)=0,"",INDEX('Consolidado Resultados'!$A$8:$L$705,MATCH('Desagregacion virtual'!$M56,'Consolidado Resultados'!$L$8:$L$705,0),10))</f>
        <v/>
      </c>
      <c r="K56" s="89" t="str">
        <f>+IFERROR(INDEX('Ofertas insignia'!$B$14:$Y$50,MATCH('Desagregacion virtual'!$B56,'Ofertas insignia'!$B$14:$B$50,0),MATCH('Desagregacion virtual'!$K$16,'Ofertas insignia'!$B$13:$Y$13,0)),"")</f>
        <v/>
      </c>
      <c r="L56" s="89" t="str">
        <f>+IFERROR(INDEX('Ofertas insignia'!$B$14:$Y$50,MATCH('Desagregacion virtual'!$B56,'Ofertas insignia'!$B$14:$B$50,0),MATCH('Desagregacion virtual'!$L$16,'Ofertas insignia'!$B$13:$Y$13,0)),"")</f>
        <v/>
      </c>
      <c r="M56" s="71" t="str">
        <f t="shared" si="0"/>
        <v>Desagregación virtual del bucle local</v>
      </c>
    </row>
    <row r="57" spans="1:13" x14ac:dyDescent="0.25">
      <c r="A57" s="58">
        <f t="shared" si="1"/>
        <v>41</v>
      </c>
      <c r="B57" s="2" t="str">
        <f>IF(INDEX('Consolidado Resultados'!$A$8:$L$705,MATCH('Ofertas insignia'!$A55,'Consolidado Resultados'!$A$8:$A$705,0),3)=0,"",INDEX('Consolidado Resultados'!$A$8:$L$705,MATCH('Ofertas insignia'!$A55,'Consolidado Resultados'!$A$8:$A$705,0),3))</f>
        <v/>
      </c>
      <c r="C57" s="3" t="str">
        <f>IF(INDEX('Consolidado Resultados'!$A$8:$L$705,MATCH('Desagregacion virtual'!$M57,'Consolidado Resultados'!$L$8:$L$705,0),3)=0,"",INDEX('Consolidado Resultados'!$A$8:$L$705,MATCH('Desagregacion virtual'!$M57,'Consolidado Resultados'!$L$8:$L$705,0),3))</f>
        <v/>
      </c>
      <c r="D57" s="4" t="str">
        <f>IF(INDEX('Consolidado Resultados'!$A$8:$L$705,MATCH('Desagregacion virtual'!$M57,'Consolidado Resultados'!$L$8:$L$705,0),3)=0,"",INDEX('Consolidado Resultados'!$A$8:$L$705,MATCH('Desagregacion virtual'!$M57,'Consolidado Resultados'!$L$8:$L$705,0),4))</f>
        <v/>
      </c>
      <c r="E57" s="4" t="str">
        <f>IF(INDEX('Consolidado Resultados'!$A$8:$L$705,MATCH('Desagregacion virtual'!$M57,'Consolidado Resultados'!$L$8:$L$705,0),3)=0,"",INDEX('Consolidado Resultados'!$A$8:$L$705,MATCH('Desagregacion virtual'!$M57,'Consolidado Resultados'!$L$8:$L$705,0),5))</f>
        <v/>
      </c>
      <c r="F57" s="4" t="str">
        <f>IF(INDEX('Consolidado Resultados'!$A$8:$L$705,MATCH('Desagregacion virtual'!$M57,'Consolidado Resultados'!$L$8:$L$705,0),3)=0,"",INDEX('Consolidado Resultados'!$A$8:$L$705,MATCH('Desagregacion virtual'!$M57,'Consolidado Resultados'!$L$8:$L$705,0),6))</f>
        <v/>
      </c>
      <c r="G57" s="4" t="str">
        <f>IF(INDEX('Consolidado Resultados'!$A$8:$L$705,MATCH('Desagregacion virtual'!$M57,'Consolidado Resultados'!$L$8:$L$705,0),3)=0,"",INDEX('Consolidado Resultados'!$A$8:$L$705,MATCH('Desagregacion virtual'!$M57,'Consolidado Resultados'!$L$8:$L$705,0),7))</f>
        <v/>
      </c>
      <c r="H57" s="4" t="str">
        <f>IF(INDEX('Consolidado Resultados'!$A$8:$L$705,MATCH('Desagregacion virtual'!$M57,'Consolidado Resultados'!$L$8:$L$705,0),3)=0,"",INDEX('Consolidado Resultados'!$A$8:$L$705,MATCH('Desagregacion virtual'!$M57,'Consolidado Resultados'!$L$8:$L$705,0),8))</f>
        <v/>
      </c>
      <c r="I57" s="41" t="str">
        <f>IF(INDEX('Consolidado Resultados'!$A$8:$L$705,MATCH('Desagregacion virtual'!$M57,'Consolidado Resultados'!$L$8:$L$705,0),3)=0,"",INDEX('Consolidado Resultados'!$A$8:$L$705,MATCH('Desagregacion virtual'!$M57,'Consolidado Resultados'!$L$8:$L$705,0),9))</f>
        <v/>
      </c>
      <c r="J57" s="41" t="str">
        <f>IF(INDEX('Consolidado Resultados'!$A$8:$L$705,MATCH('Desagregacion virtual'!$M57,'Consolidado Resultados'!$L$8:$L$705,0),3)=0,"",INDEX('Consolidado Resultados'!$A$8:$L$705,MATCH('Desagregacion virtual'!$M57,'Consolidado Resultados'!$L$8:$L$705,0),10))</f>
        <v/>
      </c>
      <c r="K57" s="89" t="str">
        <f>+IFERROR(INDEX('Ofertas insignia'!$B$14:$Y$50,MATCH('Desagregacion virtual'!$B57,'Ofertas insignia'!$B$14:$B$50,0),MATCH('Desagregacion virtual'!$K$16,'Ofertas insignia'!$B$13:$Y$13,0)),"")</f>
        <v/>
      </c>
      <c r="L57" s="89" t="str">
        <f>+IFERROR(INDEX('Ofertas insignia'!$B$14:$Y$50,MATCH('Desagregacion virtual'!$B57,'Ofertas insignia'!$B$14:$B$50,0),MATCH('Desagregacion virtual'!$L$16,'Ofertas insignia'!$B$13:$Y$13,0)),"")</f>
        <v/>
      </c>
      <c r="M57" s="71" t="str">
        <f t="shared" si="0"/>
        <v>Desagregación virtual del bucle local</v>
      </c>
    </row>
    <row r="58" spans="1:13" x14ac:dyDescent="0.25">
      <c r="A58" s="58">
        <f t="shared" si="1"/>
        <v>42</v>
      </c>
      <c r="B58" s="2" t="str">
        <f>IF(INDEX('Consolidado Resultados'!$A$8:$L$705,MATCH('Ofertas insignia'!$A56,'Consolidado Resultados'!$A$8:$A$705,0),3)=0,"",INDEX('Consolidado Resultados'!$A$8:$L$705,MATCH('Ofertas insignia'!$A56,'Consolidado Resultados'!$A$8:$A$705,0),3))</f>
        <v/>
      </c>
      <c r="C58" s="3" t="str">
        <f>IF(INDEX('Consolidado Resultados'!$A$8:$L$705,MATCH('Desagregacion virtual'!$M58,'Consolidado Resultados'!$L$8:$L$705,0),3)=0,"",INDEX('Consolidado Resultados'!$A$8:$L$705,MATCH('Desagregacion virtual'!$M58,'Consolidado Resultados'!$L$8:$L$705,0),3))</f>
        <v/>
      </c>
      <c r="D58" s="4" t="str">
        <f>IF(INDEX('Consolidado Resultados'!$A$8:$L$705,MATCH('Desagregacion virtual'!$M58,'Consolidado Resultados'!$L$8:$L$705,0),3)=0,"",INDEX('Consolidado Resultados'!$A$8:$L$705,MATCH('Desagregacion virtual'!$M58,'Consolidado Resultados'!$L$8:$L$705,0),4))</f>
        <v/>
      </c>
      <c r="E58" s="4" t="str">
        <f>IF(INDEX('Consolidado Resultados'!$A$8:$L$705,MATCH('Desagregacion virtual'!$M58,'Consolidado Resultados'!$L$8:$L$705,0),3)=0,"",INDEX('Consolidado Resultados'!$A$8:$L$705,MATCH('Desagregacion virtual'!$M58,'Consolidado Resultados'!$L$8:$L$705,0),5))</f>
        <v/>
      </c>
      <c r="F58" s="4" t="str">
        <f>IF(INDEX('Consolidado Resultados'!$A$8:$L$705,MATCH('Desagregacion virtual'!$M58,'Consolidado Resultados'!$L$8:$L$705,0),3)=0,"",INDEX('Consolidado Resultados'!$A$8:$L$705,MATCH('Desagregacion virtual'!$M58,'Consolidado Resultados'!$L$8:$L$705,0),6))</f>
        <v/>
      </c>
      <c r="G58" s="4" t="str">
        <f>IF(INDEX('Consolidado Resultados'!$A$8:$L$705,MATCH('Desagregacion virtual'!$M58,'Consolidado Resultados'!$L$8:$L$705,0),3)=0,"",INDEX('Consolidado Resultados'!$A$8:$L$705,MATCH('Desagregacion virtual'!$M58,'Consolidado Resultados'!$L$8:$L$705,0),7))</f>
        <v/>
      </c>
      <c r="H58" s="4" t="str">
        <f>IF(INDEX('Consolidado Resultados'!$A$8:$L$705,MATCH('Desagregacion virtual'!$M58,'Consolidado Resultados'!$L$8:$L$705,0),3)=0,"",INDEX('Consolidado Resultados'!$A$8:$L$705,MATCH('Desagregacion virtual'!$M58,'Consolidado Resultados'!$L$8:$L$705,0),8))</f>
        <v/>
      </c>
      <c r="I58" s="41" t="str">
        <f>IF(INDEX('Consolidado Resultados'!$A$8:$L$705,MATCH('Desagregacion virtual'!$M58,'Consolidado Resultados'!$L$8:$L$705,0),3)=0,"",INDEX('Consolidado Resultados'!$A$8:$L$705,MATCH('Desagregacion virtual'!$M58,'Consolidado Resultados'!$L$8:$L$705,0),9))</f>
        <v/>
      </c>
      <c r="J58" s="41" t="str">
        <f>IF(INDEX('Consolidado Resultados'!$A$8:$L$705,MATCH('Desagregacion virtual'!$M58,'Consolidado Resultados'!$L$8:$L$705,0),3)=0,"",INDEX('Consolidado Resultados'!$A$8:$L$705,MATCH('Desagregacion virtual'!$M58,'Consolidado Resultados'!$L$8:$L$705,0),10))</f>
        <v/>
      </c>
      <c r="K58" s="89" t="str">
        <f>+IFERROR(INDEX('Ofertas insignia'!$B$14:$Y$50,MATCH('Desagregacion virtual'!$B58,'Ofertas insignia'!$B$14:$B$50,0),MATCH('Desagregacion virtual'!$K$16,'Ofertas insignia'!$B$13:$Y$13,0)),"")</f>
        <v/>
      </c>
      <c r="L58" s="89" t="str">
        <f>+IFERROR(INDEX('Ofertas insignia'!$B$14:$Y$50,MATCH('Desagregacion virtual'!$B58,'Ofertas insignia'!$B$14:$B$50,0),MATCH('Desagregacion virtual'!$L$16,'Ofertas insignia'!$B$13:$Y$13,0)),"")</f>
        <v/>
      </c>
      <c r="M58" s="71" t="str">
        <f t="shared" si="0"/>
        <v>Desagregación virtual del bucle local</v>
      </c>
    </row>
    <row r="59" spans="1:13" x14ac:dyDescent="0.25">
      <c r="A59" s="58">
        <f t="shared" si="1"/>
        <v>43</v>
      </c>
      <c r="B59" s="2" t="str">
        <f>IF(INDEX('Consolidado Resultados'!$A$8:$L$705,MATCH('Ofertas insignia'!$A57,'Consolidado Resultados'!$A$8:$A$705,0),3)=0,"",INDEX('Consolidado Resultados'!$A$8:$L$705,MATCH('Ofertas insignia'!$A57,'Consolidado Resultados'!$A$8:$A$705,0),3))</f>
        <v/>
      </c>
      <c r="C59" s="3" t="str">
        <f>IF(INDEX('Consolidado Resultados'!$A$8:$L$705,MATCH('Desagregacion virtual'!$M59,'Consolidado Resultados'!$L$8:$L$705,0),3)=0,"",INDEX('Consolidado Resultados'!$A$8:$L$705,MATCH('Desagregacion virtual'!$M59,'Consolidado Resultados'!$L$8:$L$705,0),3))</f>
        <v/>
      </c>
      <c r="D59" s="4" t="str">
        <f>IF(INDEX('Consolidado Resultados'!$A$8:$L$705,MATCH('Desagregacion virtual'!$M59,'Consolidado Resultados'!$L$8:$L$705,0),3)=0,"",INDEX('Consolidado Resultados'!$A$8:$L$705,MATCH('Desagregacion virtual'!$M59,'Consolidado Resultados'!$L$8:$L$705,0),4))</f>
        <v/>
      </c>
      <c r="E59" s="4" t="str">
        <f>IF(INDEX('Consolidado Resultados'!$A$8:$L$705,MATCH('Desagregacion virtual'!$M59,'Consolidado Resultados'!$L$8:$L$705,0),3)=0,"",INDEX('Consolidado Resultados'!$A$8:$L$705,MATCH('Desagregacion virtual'!$M59,'Consolidado Resultados'!$L$8:$L$705,0),5))</f>
        <v/>
      </c>
      <c r="F59" s="4" t="str">
        <f>IF(INDEX('Consolidado Resultados'!$A$8:$L$705,MATCH('Desagregacion virtual'!$M59,'Consolidado Resultados'!$L$8:$L$705,0),3)=0,"",INDEX('Consolidado Resultados'!$A$8:$L$705,MATCH('Desagregacion virtual'!$M59,'Consolidado Resultados'!$L$8:$L$705,0),6))</f>
        <v/>
      </c>
      <c r="G59" s="4" t="str">
        <f>IF(INDEX('Consolidado Resultados'!$A$8:$L$705,MATCH('Desagregacion virtual'!$M59,'Consolidado Resultados'!$L$8:$L$705,0),3)=0,"",INDEX('Consolidado Resultados'!$A$8:$L$705,MATCH('Desagregacion virtual'!$M59,'Consolidado Resultados'!$L$8:$L$705,0),7))</f>
        <v/>
      </c>
      <c r="H59" s="4" t="str">
        <f>IF(INDEX('Consolidado Resultados'!$A$8:$L$705,MATCH('Desagregacion virtual'!$M59,'Consolidado Resultados'!$L$8:$L$705,0),3)=0,"",INDEX('Consolidado Resultados'!$A$8:$L$705,MATCH('Desagregacion virtual'!$M59,'Consolidado Resultados'!$L$8:$L$705,0),8))</f>
        <v/>
      </c>
      <c r="I59" s="41" t="str">
        <f>IF(INDEX('Consolidado Resultados'!$A$8:$L$705,MATCH('Desagregacion virtual'!$M59,'Consolidado Resultados'!$L$8:$L$705,0),3)=0,"",INDEX('Consolidado Resultados'!$A$8:$L$705,MATCH('Desagregacion virtual'!$M59,'Consolidado Resultados'!$L$8:$L$705,0),9))</f>
        <v/>
      </c>
      <c r="J59" s="41" t="str">
        <f>IF(INDEX('Consolidado Resultados'!$A$8:$L$705,MATCH('Desagregacion virtual'!$M59,'Consolidado Resultados'!$L$8:$L$705,0),3)=0,"",INDEX('Consolidado Resultados'!$A$8:$L$705,MATCH('Desagregacion virtual'!$M59,'Consolidado Resultados'!$L$8:$L$705,0),10))</f>
        <v/>
      </c>
      <c r="K59" s="89" t="str">
        <f>+IFERROR(INDEX('Ofertas insignia'!$B$14:$Y$50,MATCH('Desagregacion virtual'!$B59,'Ofertas insignia'!$B$14:$B$50,0),MATCH('Desagregacion virtual'!$K$16,'Ofertas insignia'!$B$13:$Y$13,0)),"")</f>
        <v/>
      </c>
      <c r="L59" s="89" t="str">
        <f>+IFERROR(INDEX('Ofertas insignia'!$B$14:$Y$50,MATCH('Desagregacion virtual'!$B59,'Ofertas insignia'!$B$14:$B$50,0),MATCH('Desagregacion virtual'!$L$16,'Ofertas insignia'!$B$13:$Y$13,0)),"")</f>
        <v/>
      </c>
      <c r="M59" s="71" t="str">
        <f t="shared" si="0"/>
        <v>Desagregación virtual del bucle local</v>
      </c>
    </row>
    <row r="60" spans="1:13" x14ac:dyDescent="0.25">
      <c r="A60" s="58">
        <f>A59+1</f>
        <v>44</v>
      </c>
      <c r="B60" s="2" t="str">
        <f>IF(INDEX('Consolidado Resultados'!$A$8:$L$705,MATCH('Ofertas insignia'!$A58,'Consolidado Resultados'!$A$8:$A$705,0),3)=0,"",INDEX('Consolidado Resultados'!$A$8:$L$705,MATCH('Ofertas insignia'!$A58,'Consolidado Resultados'!$A$8:$A$705,0),3))</f>
        <v/>
      </c>
      <c r="C60" s="3" t="str">
        <f>IF(INDEX('Consolidado Resultados'!$A$8:$L$705,MATCH('Desagregacion virtual'!$M60,'Consolidado Resultados'!$L$8:$L$705,0),3)=0,"",INDEX('Consolidado Resultados'!$A$8:$L$705,MATCH('Desagregacion virtual'!$M60,'Consolidado Resultados'!$L$8:$L$705,0),3))</f>
        <v/>
      </c>
      <c r="D60" s="4" t="str">
        <f>IF(INDEX('Consolidado Resultados'!$A$8:$L$705,MATCH('Desagregacion virtual'!$M60,'Consolidado Resultados'!$L$8:$L$705,0),3)=0,"",INDEX('Consolidado Resultados'!$A$8:$L$705,MATCH('Desagregacion virtual'!$M60,'Consolidado Resultados'!$L$8:$L$705,0),4))</f>
        <v/>
      </c>
      <c r="E60" s="4" t="str">
        <f>IF(INDEX('Consolidado Resultados'!$A$8:$L$705,MATCH('Desagregacion virtual'!$M60,'Consolidado Resultados'!$L$8:$L$705,0),3)=0,"",INDEX('Consolidado Resultados'!$A$8:$L$705,MATCH('Desagregacion virtual'!$M60,'Consolidado Resultados'!$L$8:$L$705,0),5))</f>
        <v/>
      </c>
      <c r="F60" s="4" t="str">
        <f>IF(INDEX('Consolidado Resultados'!$A$8:$L$705,MATCH('Desagregacion virtual'!$M60,'Consolidado Resultados'!$L$8:$L$705,0),3)=0,"",INDEX('Consolidado Resultados'!$A$8:$L$705,MATCH('Desagregacion virtual'!$M60,'Consolidado Resultados'!$L$8:$L$705,0),6))</f>
        <v/>
      </c>
      <c r="G60" s="4" t="str">
        <f>IF(INDEX('Consolidado Resultados'!$A$8:$L$705,MATCH('Desagregacion virtual'!$M60,'Consolidado Resultados'!$L$8:$L$705,0),3)=0,"",INDEX('Consolidado Resultados'!$A$8:$L$705,MATCH('Desagregacion virtual'!$M60,'Consolidado Resultados'!$L$8:$L$705,0),7))</f>
        <v/>
      </c>
      <c r="H60" s="4" t="str">
        <f>IF(INDEX('Consolidado Resultados'!$A$8:$L$705,MATCH('Desagregacion virtual'!$M60,'Consolidado Resultados'!$L$8:$L$705,0),3)=0,"",INDEX('Consolidado Resultados'!$A$8:$L$705,MATCH('Desagregacion virtual'!$M60,'Consolidado Resultados'!$L$8:$L$705,0),8))</f>
        <v/>
      </c>
      <c r="I60" s="41" t="str">
        <f>IF(INDEX('Consolidado Resultados'!$A$8:$L$705,MATCH('Desagregacion virtual'!$M60,'Consolidado Resultados'!$L$8:$L$705,0),3)=0,"",INDEX('Consolidado Resultados'!$A$8:$L$705,MATCH('Desagregacion virtual'!$M60,'Consolidado Resultados'!$L$8:$L$705,0),9))</f>
        <v/>
      </c>
      <c r="J60" s="41" t="str">
        <f>IF(INDEX('Consolidado Resultados'!$A$8:$L$705,MATCH('Desagregacion virtual'!$M60,'Consolidado Resultados'!$L$8:$L$705,0),3)=0,"",INDEX('Consolidado Resultados'!$A$8:$L$705,MATCH('Desagregacion virtual'!$M60,'Consolidado Resultados'!$L$8:$L$705,0),10))</f>
        <v/>
      </c>
      <c r="K60" s="89" t="str">
        <f>+IFERROR(INDEX('Ofertas insignia'!$B$14:$Y$50,MATCH('Desagregacion virtual'!$B60,'Ofertas insignia'!$B$14:$B$50,0),MATCH('Desagregacion virtual'!$K$16,'Ofertas insignia'!$B$13:$Y$13,0)),"")</f>
        <v/>
      </c>
      <c r="L60" s="89" t="str">
        <f>+IFERROR(INDEX('Ofertas insignia'!$B$14:$Y$50,MATCH('Desagregacion virtual'!$B60,'Ofertas insignia'!$B$14:$B$50,0),MATCH('Desagregacion virtual'!$L$16,'Ofertas insignia'!$B$13:$Y$13,0)),"")</f>
        <v/>
      </c>
      <c r="M60" s="71" t="str">
        <f t="shared" si="0"/>
        <v>Desagregación virtual del bucle local</v>
      </c>
    </row>
    <row r="61" spans="1:13" x14ac:dyDescent="0.25">
      <c r="A61" s="58">
        <f t="shared" si="1"/>
        <v>45</v>
      </c>
      <c r="B61" s="2" t="str">
        <f>IF(INDEX('Consolidado Resultados'!$A$8:$L$705,MATCH('Ofertas insignia'!$A59,'Consolidado Resultados'!$A$8:$A$705,0),3)=0,"",INDEX('Consolidado Resultados'!$A$8:$L$705,MATCH('Ofertas insignia'!$A59,'Consolidado Resultados'!$A$8:$A$705,0),3))</f>
        <v/>
      </c>
      <c r="C61" s="3" t="str">
        <f>IF(INDEX('Consolidado Resultados'!$A$8:$L$705,MATCH('Desagregacion virtual'!$M61,'Consolidado Resultados'!$L$8:$L$705,0),3)=0,"",INDEX('Consolidado Resultados'!$A$8:$L$705,MATCH('Desagregacion virtual'!$M61,'Consolidado Resultados'!$L$8:$L$705,0),3))</f>
        <v/>
      </c>
      <c r="D61" s="4" t="str">
        <f>IF(INDEX('Consolidado Resultados'!$A$8:$L$705,MATCH('Desagregacion virtual'!$M61,'Consolidado Resultados'!$L$8:$L$705,0),3)=0,"",INDEX('Consolidado Resultados'!$A$8:$L$705,MATCH('Desagregacion virtual'!$M61,'Consolidado Resultados'!$L$8:$L$705,0),4))</f>
        <v/>
      </c>
      <c r="E61" s="4" t="str">
        <f>IF(INDEX('Consolidado Resultados'!$A$8:$L$705,MATCH('Desagregacion virtual'!$M61,'Consolidado Resultados'!$L$8:$L$705,0),3)=0,"",INDEX('Consolidado Resultados'!$A$8:$L$705,MATCH('Desagregacion virtual'!$M61,'Consolidado Resultados'!$L$8:$L$705,0),5))</f>
        <v/>
      </c>
      <c r="F61" s="4" t="str">
        <f>IF(INDEX('Consolidado Resultados'!$A$8:$L$705,MATCH('Desagregacion virtual'!$M61,'Consolidado Resultados'!$L$8:$L$705,0),3)=0,"",INDEX('Consolidado Resultados'!$A$8:$L$705,MATCH('Desagregacion virtual'!$M61,'Consolidado Resultados'!$L$8:$L$705,0),6))</f>
        <v/>
      </c>
      <c r="G61" s="4" t="str">
        <f>IF(INDEX('Consolidado Resultados'!$A$8:$L$705,MATCH('Desagregacion virtual'!$M61,'Consolidado Resultados'!$L$8:$L$705,0),3)=0,"",INDEX('Consolidado Resultados'!$A$8:$L$705,MATCH('Desagregacion virtual'!$M61,'Consolidado Resultados'!$L$8:$L$705,0),7))</f>
        <v/>
      </c>
      <c r="H61" s="4" t="str">
        <f>IF(INDEX('Consolidado Resultados'!$A$8:$L$705,MATCH('Desagregacion virtual'!$M61,'Consolidado Resultados'!$L$8:$L$705,0),3)=0,"",INDEX('Consolidado Resultados'!$A$8:$L$705,MATCH('Desagregacion virtual'!$M61,'Consolidado Resultados'!$L$8:$L$705,0),8))</f>
        <v/>
      </c>
      <c r="I61" s="41" t="str">
        <f>IF(INDEX('Consolidado Resultados'!$A$8:$L$705,MATCH('Desagregacion virtual'!$M61,'Consolidado Resultados'!$L$8:$L$705,0),3)=0,"",INDEX('Consolidado Resultados'!$A$8:$L$705,MATCH('Desagregacion virtual'!$M61,'Consolidado Resultados'!$L$8:$L$705,0),9))</f>
        <v/>
      </c>
      <c r="J61" s="41" t="str">
        <f>IF(INDEX('Consolidado Resultados'!$A$8:$L$705,MATCH('Desagregacion virtual'!$M61,'Consolidado Resultados'!$L$8:$L$705,0),3)=0,"",INDEX('Consolidado Resultados'!$A$8:$L$705,MATCH('Desagregacion virtual'!$M61,'Consolidado Resultados'!$L$8:$L$705,0),10))</f>
        <v/>
      </c>
      <c r="K61" s="89" t="str">
        <f>+IFERROR(INDEX('Ofertas insignia'!$B$14:$Y$50,MATCH('Desagregacion virtual'!$B61,'Ofertas insignia'!$B$14:$B$50,0),MATCH('Desagregacion virtual'!$K$16,'Ofertas insignia'!$B$13:$Y$13,0)),"")</f>
        <v/>
      </c>
      <c r="L61" s="89" t="str">
        <f>+IFERROR(INDEX('Ofertas insignia'!$B$14:$Y$50,MATCH('Desagregacion virtual'!$B61,'Ofertas insignia'!$B$14:$B$50,0),MATCH('Desagregacion virtual'!$L$16,'Ofertas insignia'!$B$13:$Y$13,0)),"")</f>
        <v/>
      </c>
      <c r="M61" s="71" t="str">
        <f t="shared" si="0"/>
        <v>Desagregación virtual del bucle local</v>
      </c>
    </row>
    <row r="62" spans="1:13" x14ac:dyDescent="0.25">
      <c r="A62" s="58">
        <f t="shared" si="1"/>
        <v>46</v>
      </c>
      <c r="B62" s="2" t="str">
        <f>IF(INDEX('Consolidado Resultados'!$A$8:$L$705,MATCH('Ofertas insignia'!$A60,'Consolidado Resultados'!$A$8:$A$705,0),3)=0,"",INDEX('Consolidado Resultados'!$A$8:$L$705,MATCH('Ofertas insignia'!$A60,'Consolidado Resultados'!$A$8:$A$705,0),3))</f>
        <v/>
      </c>
      <c r="C62" s="3" t="str">
        <f>IF(INDEX('Consolidado Resultados'!$A$8:$L$705,MATCH('Desagregacion virtual'!$M62,'Consolidado Resultados'!$L$8:$L$705,0),3)=0,"",INDEX('Consolidado Resultados'!$A$8:$L$705,MATCH('Desagregacion virtual'!$M62,'Consolidado Resultados'!$L$8:$L$705,0),3))</f>
        <v/>
      </c>
      <c r="D62" s="4" t="str">
        <f>IF(INDEX('Consolidado Resultados'!$A$8:$L$705,MATCH('Desagregacion virtual'!$M62,'Consolidado Resultados'!$L$8:$L$705,0),3)=0,"",INDEX('Consolidado Resultados'!$A$8:$L$705,MATCH('Desagregacion virtual'!$M62,'Consolidado Resultados'!$L$8:$L$705,0),4))</f>
        <v/>
      </c>
      <c r="E62" s="4" t="str">
        <f>IF(INDEX('Consolidado Resultados'!$A$8:$L$705,MATCH('Desagregacion virtual'!$M62,'Consolidado Resultados'!$L$8:$L$705,0),3)=0,"",INDEX('Consolidado Resultados'!$A$8:$L$705,MATCH('Desagregacion virtual'!$M62,'Consolidado Resultados'!$L$8:$L$705,0),5))</f>
        <v/>
      </c>
      <c r="F62" s="4" t="str">
        <f>IF(INDEX('Consolidado Resultados'!$A$8:$L$705,MATCH('Desagregacion virtual'!$M62,'Consolidado Resultados'!$L$8:$L$705,0),3)=0,"",INDEX('Consolidado Resultados'!$A$8:$L$705,MATCH('Desagregacion virtual'!$M62,'Consolidado Resultados'!$L$8:$L$705,0),6))</f>
        <v/>
      </c>
      <c r="G62" s="4" t="str">
        <f>IF(INDEX('Consolidado Resultados'!$A$8:$L$705,MATCH('Desagregacion virtual'!$M62,'Consolidado Resultados'!$L$8:$L$705,0),3)=0,"",INDEX('Consolidado Resultados'!$A$8:$L$705,MATCH('Desagregacion virtual'!$M62,'Consolidado Resultados'!$L$8:$L$705,0),7))</f>
        <v/>
      </c>
      <c r="H62" s="4" t="str">
        <f>IF(INDEX('Consolidado Resultados'!$A$8:$L$705,MATCH('Desagregacion virtual'!$M62,'Consolidado Resultados'!$L$8:$L$705,0),3)=0,"",INDEX('Consolidado Resultados'!$A$8:$L$705,MATCH('Desagregacion virtual'!$M62,'Consolidado Resultados'!$L$8:$L$705,0),8))</f>
        <v/>
      </c>
      <c r="I62" s="41" t="str">
        <f>IF(INDEX('Consolidado Resultados'!$A$8:$L$705,MATCH('Desagregacion virtual'!$M62,'Consolidado Resultados'!$L$8:$L$705,0),3)=0,"",INDEX('Consolidado Resultados'!$A$8:$L$705,MATCH('Desagregacion virtual'!$M62,'Consolidado Resultados'!$L$8:$L$705,0),9))</f>
        <v/>
      </c>
      <c r="J62" s="41" t="str">
        <f>IF(INDEX('Consolidado Resultados'!$A$8:$L$705,MATCH('Desagregacion virtual'!$M62,'Consolidado Resultados'!$L$8:$L$705,0),3)=0,"",INDEX('Consolidado Resultados'!$A$8:$L$705,MATCH('Desagregacion virtual'!$M62,'Consolidado Resultados'!$L$8:$L$705,0),10))</f>
        <v/>
      </c>
      <c r="K62" s="89" t="str">
        <f>+IFERROR(INDEX('Ofertas insignia'!$B$14:$Y$50,MATCH('Desagregacion virtual'!$B62,'Ofertas insignia'!$B$14:$B$50,0),MATCH('Desagregacion virtual'!$K$16,'Ofertas insignia'!$B$13:$Y$13,0)),"")</f>
        <v/>
      </c>
      <c r="L62" s="89" t="str">
        <f>+IFERROR(INDEX('Ofertas insignia'!$B$14:$Y$50,MATCH('Desagregacion virtual'!$B62,'Ofertas insignia'!$B$14:$B$50,0),MATCH('Desagregacion virtual'!$L$16,'Ofertas insignia'!$B$13:$Y$13,0)),"")</f>
        <v/>
      </c>
      <c r="M62" s="71" t="str">
        <f t="shared" si="0"/>
        <v>Desagregación virtual del bucle local</v>
      </c>
    </row>
    <row r="63" spans="1:13" x14ac:dyDescent="0.25">
      <c r="A63" s="58">
        <f t="shared" si="1"/>
        <v>47</v>
      </c>
      <c r="B63" s="2" t="str">
        <f>IF(INDEX('Consolidado Resultados'!$A$8:$L$705,MATCH('Ofertas insignia'!$A61,'Consolidado Resultados'!$A$8:$A$705,0),3)=0,"",INDEX('Consolidado Resultados'!$A$8:$L$705,MATCH('Ofertas insignia'!$A61,'Consolidado Resultados'!$A$8:$A$705,0),3))</f>
        <v/>
      </c>
      <c r="C63" s="3" t="str">
        <f>IF(INDEX('Consolidado Resultados'!$A$8:$L$705,MATCH('Desagregacion virtual'!$M63,'Consolidado Resultados'!$L$8:$L$705,0),3)=0,"",INDEX('Consolidado Resultados'!$A$8:$L$705,MATCH('Desagregacion virtual'!$M63,'Consolidado Resultados'!$L$8:$L$705,0),3))</f>
        <v/>
      </c>
      <c r="D63" s="4" t="str">
        <f>IF(INDEX('Consolidado Resultados'!$A$8:$L$705,MATCH('Desagregacion virtual'!$M63,'Consolidado Resultados'!$L$8:$L$705,0),3)=0,"",INDEX('Consolidado Resultados'!$A$8:$L$705,MATCH('Desagregacion virtual'!$M63,'Consolidado Resultados'!$L$8:$L$705,0),4))</f>
        <v/>
      </c>
      <c r="E63" s="4" t="str">
        <f>IF(INDEX('Consolidado Resultados'!$A$8:$L$705,MATCH('Desagregacion virtual'!$M63,'Consolidado Resultados'!$L$8:$L$705,0),3)=0,"",INDEX('Consolidado Resultados'!$A$8:$L$705,MATCH('Desagregacion virtual'!$M63,'Consolidado Resultados'!$L$8:$L$705,0),5))</f>
        <v/>
      </c>
      <c r="F63" s="4" t="str">
        <f>IF(INDEX('Consolidado Resultados'!$A$8:$L$705,MATCH('Desagregacion virtual'!$M63,'Consolidado Resultados'!$L$8:$L$705,0),3)=0,"",INDEX('Consolidado Resultados'!$A$8:$L$705,MATCH('Desagregacion virtual'!$M63,'Consolidado Resultados'!$L$8:$L$705,0),6))</f>
        <v/>
      </c>
      <c r="G63" s="4" t="str">
        <f>IF(INDEX('Consolidado Resultados'!$A$8:$L$705,MATCH('Desagregacion virtual'!$M63,'Consolidado Resultados'!$L$8:$L$705,0),3)=0,"",INDEX('Consolidado Resultados'!$A$8:$L$705,MATCH('Desagregacion virtual'!$M63,'Consolidado Resultados'!$L$8:$L$705,0),7))</f>
        <v/>
      </c>
      <c r="H63" s="4" t="str">
        <f>IF(INDEX('Consolidado Resultados'!$A$8:$L$705,MATCH('Desagregacion virtual'!$M63,'Consolidado Resultados'!$L$8:$L$705,0),3)=0,"",INDEX('Consolidado Resultados'!$A$8:$L$705,MATCH('Desagregacion virtual'!$M63,'Consolidado Resultados'!$L$8:$L$705,0),8))</f>
        <v/>
      </c>
      <c r="I63" s="41" t="str">
        <f>IF(INDEX('Consolidado Resultados'!$A$8:$L$705,MATCH('Desagregacion virtual'!$M63,'Consolidado Resultados'!$L$8:$L$705,0),3)=0,"",INDEX('Consolidado Resultados'!$A$8:$L$705,MATCH('Desagregacion virtual'!$M63,'Consolidado Resultados'!$L$8:$L$705,0),9))</f>
        <v/>
      </c>
      <c r="J63" s="41" t="str">
        <f>IF(INDEX('Consolidado Resultados'!$A$8:$L$705,MATCH('Desagregacion virtual'!$M63,'Consolidado Resultados'!$L$8:$L$705,0),3)=0,"",INDEX('Consolidado Resultados'!$A$8:$L$705,MATCH('Desagregacion virtual'!$M63,'Consolidado Resultados'!$L$8:$L$705,0),10))</f>
        <v/>
      </c>
      <c r="K63" s="89" t="str">
        <f>+IFERROR(INDEX('Ofertas insignia'!$B$14:$Y$50,MATCH('Desagregacion virtual'!$B63,'Ofertas insignia'!$B$14:$B$50,0),MATCH('Desagregacion virtual'!$K$16,'Ofertas insignia'!$B$13:$Y$13,0)),"")</f>
        <v/>
      </c>
      <c r="L63" s="89" t="str">
        <f>+IFERROR(INDEX('Ofertas insignia'!$B$14:$Y$50,MATCH('Desagregacion virtual'!$B63,'Ofertas insignia'!$B$14:$B$50,0),MATCH('Desagregacion virtual'!$L$16,'Ofertas insignia'!$B$13:$Y$13,0)),"")</f>
        <v/>
      </c>
      <c r="M63" s="71" t="str">
        <f t="shared" si="0"/>
        <v>Desagregación virtual del bucle local</v>
      </c>
    </row>
    <row r="64" spans="1:13" x14ac:dyDescent="0.25">
      <c r="A64" s="58">
        <f>A63+1</f>
        <v>48</v>
      </c>
      <c r="B64" s="2" t="str">
        <f>IF(INDEX('Consolidado Resultados'!$A$8:$L$705,MATCH('Ofertas insignia'!$A62,'Consolidado Resultados'!$A$8:$A$705,0),3)=0,"",INDEX('Consolidado Resultados'!$A$8:$L$705,MATCH('Ofertas insignia'!$A62,'Consolidado Resultados'!$A$8:$A$705,0),3))</f>
        <v/>
      </c>
      <c r="C64" s="3" t="str">
        <f>IF(INDEX('Consolidado Resultados'!$A$8:$L$705,MATCH('Desagregacion virtual'!$M64,'Consolidado Resultados'!$L$8:$L$705,0),3)=0,"",INDEX('Consolidado Resultados'!$A$8:$L$705,MATCH('Desagregacion virtual'!$M64,'Consolidado Resultados'!$L$8:$L$705,0),3))</f>
        <v/>
      </c>
      <c r="D64" s="4" t="str">
        <f>IF(INDEX('Consolidado Resultados'!$A$8:$L$705,MATCH('Desagregacion virtual'!$M64,'Consolidado Resultados'!$L$8:$L$705,0),3)=0,"",INDEX('Consolidado Resultados'!$A$8:$L$705,MATCH('Desagregacion virtual'!$M64,'Consolidado Resultados'!$L$8:$L$705,0),4))</f>
        <v/>
      </c>
      <c r="E64" s="4" t="str">
        <f>IF(INDEX('Consolidado Resultados'!$A$8:$L$705,MATCH('Desagregacion virtual'!$M64,'Consolidado Resultados'!$L$8:$L$705,0),3)=0,"",INDEX('Consolidado Resultados'!$A$8:$L$705,MATCH('Desagregacion virtual'!$M64,'Consolidado Resultados'!$L$8:$L$705,0),5))</f>
        <v/>
      </c>
      <c r="F64" s="4" t="str">
        <f>IF(INDEX('Consolidado Resultados'!$A$8:$L$705,MATCH('Desagregacion virtual'!$M64,'Consolidado Resultados'!$L$8:$L$705,0),3)=0,"",INDEX('Consolidado Resultados'!$A$8:$L$705,MATCH('Desagregacion virtual'!$M64,'Consolidado Resultados'!$L$8:$L$705,0),6))</f>
        <v/>
      </c>
      <c r="G64" s="4" t="str">
        <f>IF(INDEX('Consolidado Resultados'!$A$8:$L$705,MATCH('Desagregacion virtual'!$M64,'Consolidado Resultados'!$L$8:$L$705,0),3)=0,"",INDEX('Consolidado Resultados'!$A$8:$L$705,MATCH('Desagregacion virtual'!$M64,'Consolidado Resultados'!$L$8:$L$705,0),7))</f>
        <v/>
      </c>
      <c r="H64" s="4" t="str">
        <f>IF(INDEX('Consolidado Resultados'!$A$8:$L$705,MATCH('Desagregacion virtual'!$M64,'Consolidado Resultados'!$L$8:$L$705,0),3)=0,"",INDEX('Consolidado Resultados'!$A$8:$L$705,MATCH('Desagregacion virtual'!$M64,'Consolidado Resultados'!$L$8:$L$705,0),8))</f>
        <v/>
      </c>
      <c r="I64" s="41" t="str">
        <f>IF(INDEX('Consolidado Resultados'!$A$8:$L$705,MATCH('Desagregacion virtual'!$M64,'Consolidado Resultados'!$L$8:$L$705,0),3)=0,"",INDEX('Consolidado Resultados'!$A$8:$L$705,MATCH('Desagregacion virtual'!$M64,'Consolidado Resultados'!$L$8:$L$705,0),9))</f>
        <v/>
      </c>
      <c r="J64" s="41" t="str">
        <f>IF(INDEX('Consolidado Resultados'!$A$8:$L$705,MATCH('Desagregacion virtual'!$M64,'Consolidado Resultados'!$L$8:$L$705,0),3)=0,"",INDEX('Consolidado Resultados'!$A$8:$L$705,MATCH('Desagregacion virtual'!$M64,'Consolidado Resultados'!$L$8:$L$705,0),10))</f>
        <v/>
      </c>
      <c r="K64" s="89" t="str">
        <f>+IFERROR(INDEX('Ofertas insignia'!$B$14:$Y$50,MATCH('Desagregacion virtual'!$B64,'Ofertas insignia'!$B$14:$B$50,0),MATCH('Desagregacion virtual'!$K$16,'Ofertas insignia'!$B$13:$Y$13,0)),"")</f>
        <v/>
      </c>
      <c r="L64" s="89" t="str">
        <f>+IFERROR(INDEX('Ofertas insignia'!$B$14:$Y$50,MATCH('Desagregacion virtual'!$B64,'Ofertas insignia'!$B$14:$B$50,0),MATCH('Desagregacion virtual'!$L$16,'Ofertas insignia'!$B$13:$Y$13,0)),"")</f>
        <v/>
      </c>
      <c r="M64" s="71" t="str">
        <f t="shared" si="0"/>
        <v>Desagregación virtual del bucle local</v>
      </c>
    </row>
    <row r="65" spans="1:13" x14ac:dyDescent="0.25">
      <c r="A65" s="58">
        <f t="shared" si="1"/>
        <v>49</v>
      </c>
      <c r="B65" s="2" t="str">
        <f>IF(INDEX('Consolidado Resultados'!$A$8:$L$705,MATCH('Ofertas insignia'!$A63,'Consolidado Resultados'!$A$8:$A$705,0),3)=0,"",INDEX('Consolidado Resultados'!$A$8:$L$705,MATCH('Ofertas insignia'!$A63,'Consolidado Resultados'!$A$8:$A$705,0),3))</f>
        <v/>
      </c>
      <c r="C65" s="3" t="str">
        <f>IF(INDEX('Consolidado Resultados'!$A$8:$L$705,MATCH('Desagregacion virtual'!$M65,'Consolidado Resultados'!$L$8:$L$705,0),3)=0,"",INDEX('Consolidado Resultados'!$A$8:$L$705,MATCH('Desagregacion virtual'!$M65,'Consolidado Resultados'!$L$8:$L$705,0),3))</f>
        <v/>
      </c>
      <c r="D65" s="4" t="str">
        <f>IF(INDEX('Consolidado Resultados'!$A$8:$L$705,MATCH('Desagregacion virtual'!$M65,'Consolidado Resultados'!$L$8:$L$705,0),3)=0,"",INDEX('Consolidado Resultados'!$A$8:$L$705,MATCH('Desagregacion virtual'!$M65,'Consolidado Resultados'!$L$8:$L$705,0),4))</f>
        <v/>
      </c>
      <c r="E65" s="4" t="str">
        <f>IF(INDEX('Consolidado Resultados'!$A$8:$L$705,MATCH('Desagregacion virtual'!$M65,'Consolidado Resultados'!$L$8:$L$705,0),3)=0,"",INDEX('Consolidado Resultados'!$A$8:$L$705,MATCH('Desagregacion virtual'!$M65,'Consolidado Resultados'!$L$8:$L$705,0),5))</f>
        <v/>
      </c>
      <c r="F65" s="4" t="str">
        <f>IF(INDEX('Consolidado Resultados'!$A$8:$L$705,MATCH('Desagregacion virtual'!$M65,'Consolidado Resultados'!$L$8:$L$705,0),3)=0,"",INDEX('Consolidado Resultados'!$A$8:$L$705,MATCH('Desagregacion virtual'!$M65,'Consolidado Resultados'!$L$8:$L$705,0),6))</f>
        <v/>
      </c>
      <c r="G65" s="4" t="str">
        <f>IF(INDEX('Consolidado Resultados'!$A$8:$L$705,MATCH('Desagregacion virtual'!$M65,'Consolidado Resultados'!$L$8:$L$705,0),3)=0,"",INDEX('Consolidado Resultados'!$A$8:$L$705,MATCH('Desagregacion virtual'!$M65,'Consolidado Resultados'!$L$8:$L$705,0),7))</f>
        <v/>
      </c>
      <c r="H65" s="4" t="str">
        <f>IF(INDEX('Consolidado Resultados'!$A$8:$L$705,MATCH('Desagregacion virtual'!$M65,'Consolidado Resultados'!$L$8:$L$705,0),3)=0,"",INDEX('Consolidado Resultados'!$A$8:$L$705,MATCH('Desagregacion virtual'!$M65,'Consolidado Resultados'!$L$8:$L$705,0),8))</f>
        <v/>
      </c>
      <c r="I65" s="41" t="str">
        <f>IF(INDEX('Consolidado Resultados'!$A$8:$L$705,MATCH('Desagregacion virtual'!$M65,'Consolidado Resultados'!$L$8:$L$705,0),3)=0,"",INDEX('Consolidado Resultados'!$A$8:$L$705,MATCH('Desagregacion virtual'!$M65,'Consolidado Resultados'!$L$8:$L$705,0),9))</f>
        <v/>
      </c>
      <c r="J65" s="41" t="str">
        <f>IF(INDEX('Consolidado Resultados'!$A$8:$L$705,MATCH('Desagregacion virtual'!$M65,'Consolidado Resultados'!$L$8:$L$705,0),3)=0,"",INDEX('Consolidado Resultados'!$A$8:$L$705,MATCH('Desagregacion virtual'!$M65,'Consolidado Resultados'!$L$8:$L$705,0),10))</f>
        <v/>
      </c>
      <c r="K65" s="89" t="str">
        <f>+IFERROR(INDEX('Ofertas insignia'!$B$14:$Y$50,MATCH('Desagregacion virtual'!$B65,'Ofertas insignia'!$B$14:$B$50,0),MATCH('Desagregacion virtual'!$K$16,'Ofertas insignia'!$B$13:$Y$13,0)),"")</f>
        <v/>
      </c>
      <c r="L65" s="89" t="str">
        <f>+IFERROR(INDEX('Ofertas insignia'!$B$14:$Y$50,MATCH('Desagregacion virtual'!$B65,'Ofertas insignia'!$B$14:$B$50,0),MATCH('Desagregacion virtual'!$L$16,'Ofertas insignia'!$B$13:$Y$13,0)),"")</f>
        <v/>
      </c>
      <c r="M65" s="71" t="str">
        <f t="shared" si="0"/>
        <v>Desagregación virtual del bucle local</v>
      </c>
    </row>
    <row r="66" spans="1:13" x14ac:dyDescent="0.25">
      <c r="A66" s="58">
        <f t="shared" si="1"/>
        <v>50</v>
      </c>
      <c r="B66" s="2" t="str">
        <f>IF(INDEX('Consolidado Resultados'!$A$8:$L$705,MATCH('Ofertas insignia'!$A64,'Consolidado Resultados'!$A$8:$A$705,0),3)=0,"",INDEX('Consolidado Resultados'!$A$8:$L$705,MATCH('Ofertas insignia'!$A64,'Consolidado Resultados'!$A$8:$A$705,0),3))</f>
        <v/>
      </c>
      <c r="C66" s="3" t="str">
        <f>IF(INDEX('Consolidado Resultados'!$A$8:$L$705,MATCH('Desagregacion virtual'!$M66,'Consolidado Resultados'!$L$8:$L$705,0),3)=0,"",INDEX('Consolidado Resultados'!$A$8:$L$705,MATCH('Desagregacion virtual'!$M66,'Consolidado Resultados'!$L$8:$L$705,0),3))</f>
        <v/>
      </c>
      <c r="D66" s="4" t="str">
        <f>IF(INDEX('Consolidado Resultados'!$A$8:$L$705,MATCH('Desagregacion virtual'!$M66,'Consolidado Resultados'!$L$8:$L$705,0),3)=0,"",INDEX('Consolidado Resultados'!$A$8:$L$705,MATCH('Desagregacion virtual'!$M66,'Consolidado Resultados'!$L$8:$L$705,0),4))</f>
        <v/>
      </c>
      <c r="E66" s="4" t="str">
        <f>IF(INDEX('Consolidado Resultados'!$A$8:$L$705,MATCH('Desagregacion virtual'!$M66,'Consolidado Resultados'!$L$8:$L$705,0),3)=0,"",INDEX('Consolidado Resultados'!$A$8:$L$705,MATCH('Desagregacion virtual'!$M66,'Consolidado Resultados'!$L$8:$L$705,0),5))</f>
        <v/>
      </c>
      <c r="F66" s="4" t="str">
        <f>IF(INDEX('Consolidado Resultados'!$A$8:$L$705,MATCH('Desagregacion virtual'!$M66,'Consolidado Resultados'!$L$8:$L$705,0),3)=0,"",INDEX('Consolidado Resultados'!$A$8:$L$705,MATCH('Desagregacion virtual'!$M66,'Consolidado Resultados'!$L$8:$L$705,0),6))</f>
        <v/>
      </c>
      <c r="G66" s="4" t="str">
        <f>IF(INDEX('Consolidado Resultados'!$A$8:$L$705,MATCH('Desagregacion virtual'!$M66,'Consolidado Resultados'!$L$8:$L$705,0),3)=0,"",INDEX('Consolidado Resultados'!$A$8:$L$705,MATCH('Desagregacion virtual'!$M66,'Consolidado Resultados'!$L$8:$L$705,0),7))</f>
        <v/>
      </c>
      <c r="H66" s="4" t="str">
        <f>IF(INDEX('Consolidado Resultados'!$A$8:$L$705,MATCH('Desagregacion virtual'!$M66,'Consolidado Resultados'!$L$8:$L$705,0),3)=0,"",INDEX('Consolidado Resultados'!$A$8:$L$705,MATCH('Desagregacion virtual'!$M66,'Consolidado Resultados'!$L$8:$L$705,0),8))</f>
        <v/>
      </c>
      <c r="I66" s="41" t="str">
        <f>IF(INDEX('Consolidado Resultados'!$A$8:$L$705,MATCH('Desagregacion virtual'!$M66,'Consolidado Resultados'!$L$8:$L$705,0),3)=0,"",INDEX('Consolidado Resultados'!$A$8:$L$705,MATCH('Desagregacion virtual'!$M66,'Consolidado Resultados'!$L$8:$L$705,0),9))</f>
        <v/>
      </c>
      <c r="J66" s="41" t="str">
        <f>IF(INDEX('Consolidado Resultados'!$A$8:$L$705,MATCH('Desagregacion virtual'!$M66,'Consolidado Resultados'!$L$8:$L$705,0),3)=0,"",INDEX('Consolidado Resultados'!$A$8:$L$705,MATCH('Desagregacion virtual'!$M66,'Consolidado Resultados'!$L$8:$L$705,0),10))</f>
        <v/>
      </c>
      <c r="K66" s="89" t="str">
        <f>+IFERROR(INDEX('Ofertas insignia'!$B$14:$Y$50,MATCH('Desagregacion virtual'!$B66,'Ofertas insignia'!$B$14:$B$50,0),MATCH('Desagregacion virtual'!$K$16,'Ofertas insignia'!$B$13:$Y$13,0)),"")</f>
        <v/>
      </c>
      <c r="L66" s="89" t="str">
        <f>+IFERROR(INDEX('Ofertas insignia'!$B$14:$Y$50,MATCH('Desagregacion virtual'!$B66,'Ofertas insignia'!$B$14:$B$50,0),MATCH('Desagregacion virtual'!$L$16,'Ofertas insignia'!$B$13:$Y$13,0)),"")</f>
        <v/>
      </c>
      <c r="M66" s="71" t="str">
        <f t="shared" si="0"/>
        <v>Desagregación virtual del bucle local</v>
      </c>
    </row>
    <row r="67" spans="1:13" x14ac:dyDescent="0.25">
      <c r="K67" s="89" t="str">
        <f>+IFERROR(INDEX('Ofertas insignia'!$B$14:$Y$50,MATCH('Desagregacion virtual'!$B67,'Ofertas insignia'!$B$14:$B$50,0),MATCH('Desagregacion virtual'!$K$16,'Ofertas insignia'!$B$13:$Y$13,0)),"")</f>
        <v/>
      </c>
      <c r="L67" s="89" t="str">
        <f>+IFERROR(INDEX('Ofertas insignia'!$B$14:$Y$50,MATCH('Desagregacion virtual'!$B67,'Ofertas insignia'!$B$14:$B$50,0),MATCH('Desagregacion virtual'!$L$16,'Ofertas insignia'!$B$13:$Y$13,0)),"")</f>
        <v/>
      </c>
    </row>
    <row r="68" spans="1:13" x14ac:dyDescent="0.25">
      <c r="K68" s="89" t="str">
        <f>+IFERROR(INDEX('Ofertas insignia'!$B$14:$Y$50,MATCH('Desagregacion virtual'!$B68,'Ofertas insignia'!$B$14:$B$50,0),MATCH('Desagregacion virtual'!$K$16,'Ofertas insignia'!$B$13:$Y$13,0)),"")</f>
        <v/>
      </c>
      <c r="L68" s="89" t="str">
        <f>+IFERROR(INDEX('Ofertas insignia'!$B$14:$Y$50,MATCH('Desagregacion virtual'!$B68,'Ofertas insignia'!$B$14:$B$50,0),MATCH('Desagregacion virtual'!$L$16,'Ofertas insignia'!$B$13:$Y$13,0)),"")</f>
        <v/>
      </c>
    </row>
    <row r="69" spans="1:13" x14ac:dyDescent="0.25">
      <c r="K69" s="89" t="str">
        <f>+IFERROR(INDEX('Ofertas insignia'!$B$14:$Y$50,MATCH('Desagregacion virtual'!$B69,'Ofertas insignia'!$B$14:$B$50,0),MATCH('Desagregacion virtual'!$K$16,'Ofertas insignia'!$B$13:$Y$13,0)),"")</f>
        <v/>
      </c>
      <c r="L69" s="89" t="str">
        <f>+IFERROR(INDEX('Ofertas insignia'!$B$14:$Y$50,MATCH('Desagregacion virtual'!$B69,'Ofertas insignia'!$B$14:$B$50,0),MATCH('Desagregacion virtual'!$L$16,'Ofertas insignia'!$B$13:$Y$13,0)),"")</f>
        <v/>
      </c>
    </row>
    <row r="70" spans="1:13" x14ac:dyDescent="0.25">
      <c r="K70" s="89" t="str">
        <f>+IFERROR(INDEX('Ofertas insignia'!$B$14:$Y$50,MATCH('Desagregacion virtual'!$B70,'Ofertas insignia'!$B$14:$B$50,0),MATCH('Desagregacion virtual'!$K$16,'Ofertas insignia'!$B$13:$Y$13,0)),"")</f>
        <v/>
      </c>
      <c r="L70" s="89" t="str">
        <f>+IFERROR(INDEX('Ofertas insignia'!$B$14:$Y$50,MATCH('Desagregacion virtual'!$B70,'Ofertas insignia'!$B$14:$B$50,0),MATCH('Desagregacion virtual'!$L$16,'Ofertas insignia'!$B$13:$Y$13,0)),"")</f>
        <v/>
      </c>
    </row>
    <row r="71" spans="1:13" x14ac:dyDescent="0.25">
      <c r="K71" s="89" t="str">
        <f>+IFERROR(INDEX('Ofertas insignia'!$B$14:$Y$50,MATCH('Desagregacion virtual'!$B71,'Ofertas insignia'!$B$14:$B$50,0),MATCH('Desagregacion virtual'!$K$16,'Ofertas insignia'!$B$13:$Y$13,0)),"")</f>
        <v/>
      </c>
      <c r="L71" s="89" t="str">
        <f>+IFERROR(INDEX('Ofertas insignia'!$B$14:$Y$50,MATCH('Desagregacion virtual'!$B71,'Ofertas insignia'!$B$14:$B$50,0),MATCH('Desagregacion virtual'!$L$16,'Ofertas insignia'!$B$13:$Y$13,0)),"")</f>
        <v/>
      </c>
    </row>
    <row r="72" spans="1:13" x14ac:dyDescent="0.25">
      <c r="K72" s="89" t="str">
        <f>+IFERROR(INDEX('Ofertas insignia'!$B$14:$Y$50,MATCH('Desagregacion virtual'!$B72,'Ofertas insignia'!$B$14:$B$50,0),MATCH('Desagregacion virtual'!$K$16,'Ofertas insignia'!$B$13:$Y$13,0)),"")</f>
        <v/>
      </c>
      <c r="L72" s="89" t="str">
        <f>+IFERROR(INDEX('Ofertas insignia'!$B$14:$Y$50,MATCH('Desagregacion virtual'!$B72,'Ofertas insignia'!$B$14:$B$50,0),MATCH('Desagregacion virtual'!$L$16,'Ofertas insignia'!$B$13:$Y$13,0)),"")</f>
        <v/>
      </c>
    </row>
    <row r="73" spans="1:13" x14ac:dyDescent="0.25">
      <c r="K73" s="89" t="str">
        <f>+IFERROR(INDEX('Ofertas insignia'!$B$14:$Y$50,MATCH('Desagregacion virtual'!$B73,'Ofertas insignia'!$B$14:$B$50,0),MATCH('Desagregacion virtual'!$K$16,'Ofertas insignia'!$B$13:$Y$13,0)),"")</f>
        <v/>
      </c>
      <c r="L73" s="89" t="str">
        <f>+IFERROR(INDEX('Ofertas insignia'!$B$14:$Y$50,MATCH('Desagregacion virtual'!$B73,'Ofertas insignia'!$B$14:$B$50,0),MATCH('Desagregacion virtual'!$L$16,'Ofertas insignia'!$B$13:$Y$13,0)),"")</f>
        <v/>
      </c>
    </row>
    <row r="74" spans="1:13" x14ac:dyDescent="0.25">
      <c r="K74" s="89" t="str">
        <f>+IFERROR(INDEX('Ofertas insignia'!$B$14:$Y$50,MATCH('Desagregacion virtual'!$B74,'Ofertas insignia'!$B$14:$B$50,0),MATCH('Desagregacion virtual'!$K$16,'Ofertas insignia'!$B$13:$Y$13,0)),"")</f>
        <v/>
      </c>
      <c r="L74" s="89" t="str">
        <f>+IFERROR(INDEX('Ofertas insignia'!$B$14:$Y$50,MATCH('Desagregacion virtual'!$B74,'Ofertas insignia'!$B$14:$B$50,0),MATCH('Desagregacion virtual'!$L$16,'Ofertas insignia'!$B$13:$Y$13,0)),"")</f>
        <v/>
      </c>
    </row>
    <row r="75" spans="1:13" x14ac:dyDescent="0.25">
      <c r="K75" s="89" t="str">
        <f>+IFERROR(INDEX('Ofertas insignia'!$B$14:$Y$50,MATCH('Desagregacion virtual'!$B75,'Ofertas insignia'!$B$14:$B$50,0),MATCH('Desagregacion virtual'!$K$16,'Ofertas insignia'!$B$13:$Y$13,0)),"")</f>
        <v/>
      </c>
      <c r="L75" s="89" t="str">
        <f>+IFERROR(INDEX('Ofertas insignia'!$B$14:$Y$50,MATCH('Desagregacion virtual'!$B75,'Ofertas insignia'!$B$14:$B$50,0),MATCH('Desagregacion virtual'!$L$16,'Ofertas insignia'!$B$13:$Y$13,0)),"")</f>
        <v/>
      </c>
    </row>
    <row r="76" spans="1:13" x14ac:dyDescent="0.25">
      <c r="K76" s="89" t="str">
        <f>+IFERROR(INDEX('Ofertas insignia'!$B$14:$Y$50,MATCH('Desagregacion virtual'!$B76,'Ofertas insignia'!$B$14:$B$50,0),MATCH('Desagregacion virtual'!$K$16,'Ofertas insignia'!$B$13:$Y$13,0)),"")</f>
        <v/>
      </c>
      <c r="L76" s="89" t="str">
        <f>+IFERROR(INDEX('Ofertas insignia'!$B$14:$Y$50,MATCH('Desagregacion virtual'!$B76,'Ofertas insignia'!$B$14:$B$50,0),MATCH('Desagregacion virtual'!$L$16,'Ofertas insignia'!$B$13:$Y$13,0)),"")</f>
        <v/>
      </c>
    </row>
    <row r="77" spans="1:13" x14ac:dyDescent="0.25">
      <c r="K77" s="89" t="str">
        <f>+IFERROR(INDEX('Ofertas insignia'!$B$14:$Y$50,MATCH('Desagregacion virtual'!$B77,'Ofertas insignia'!$B$14:$B$50,0),MATCH('Desagregacion virtual'!$K$16,'Ofertas insignia'!$B$13:$Y$13,0)),"")</f>
        <v/>
      </c>
      <c r="L77" s="89" t="str">
        <f>+IFERROR(INDEX('Ofertas insignia'!$B$14:$Y$50,MATCH('Desagregacion virtual'!$B77,'Ofertas insignia'!$B$14:$B$50,0),MATCH('Desagregacion virtual'!$L$16,'Ofertas insignia'!$B$13:$Y$13,0)),"")</f>
        <v/>
      </c>
    </row>
    <row r="78" spans="1:13" x14ac:dyDescent="0.25">
      <c r="K78" s="89" t="str">
        <f>+IFERROR(INDEX('Ofertas insignia'!$B$14:$Y$50,MATCH('Desagregacion virtual'!$B78,'Ofertas insignia'!$B$14:$B$50,0),MATCH('Desagregacion virtual'!$K$16,'Ofertas insignia'!$B$13:$Y$13,0)),"")</f>
        <v/>
      </c>
      <c r="L78" s="89" t="str">
        <f>+IFERROR(INDEX('Ofertas insignia'!$B$14:$Y$50,MATCH('Desagregacion virtual'!$B78,'Ofertas insignia'!$B$14:$B$50,0),MATCH('Desagregacion virtual'!$L$16,'Ofertas insignia'!$B$13:$Y$13,0)),"")</f>
        <v/>
      </c>
    </row>
    <row r="79" spans="1:13" x14ac:dyDescent="0.25">
      <c r="K79" s="89" t="str">
        <f>+IFERROR(INDEX('Ofertas insignia'!$B$14:$Y$50,MATCH('Desagregacion virtual'!$B79,'Ofertas insignia'!$B$14:$B$50,0),MATCH('Desagregacion virtual'!$K$16,'Ofertas insignia'!$B$13:$Y$13,0)),"")</f>
        <v/>
      </c>
      <c r="L79" s="89" t="str">
        <f>+IFERROR(INDEX('Ofertas insignia'!$B$14:$Y$50,MATCH('Desagregacion virtual'!$B79,'Ofertas insignia'!$B$14:$B$50,0),MATCH('Desagregacion virtual'!$L$16,'Ofertas insignia'!$B$13:$Y$13,0)),"")</f>
        <v/>
      </c>
    </row>
    <row r="80" spans="1:13" x14ac:dyDescent="0.25">
      <c r="K80" s="89" t="str">
        <f>+IFERROR(INDEX('Ofertas insignia'!$B$14:$Y$50,MATCH('Desagregacion virtual'!$B80,'Ofertas insignia'!$B$14:$B$50,0),MATCH('Desagregacion virtual'!$K$16,'Ofertas insignia'!$B$13:$Y$13,0)),"")</f>
        <v/>
      </c>
      <c r="L80" s="89" t="str">
        <f>+IFERROR(INDEX('Ofertas insignia'!$B$14:$Y$50,MATCH('Desagregacion virtual'!$B80,'Ofertas insignia'!$B$14:$B$50,0),MATCH('Desagregacion virtual'!$L$16,'Ofertas insignia'!$B$13:$Y$13,0)),"")</f>
        <v/>
      </c>
    </row>
    <row r="81" spans="11:12" x14ac:dyDescent="0.25">
      <c r="K81" s="89" t="str">
        <f>+IFERROR(INDEX('Ofertas insignia'!$B$14:$Y$50,MATCH('Desagregacion virtual'!$B81,'Ofertas insignia'!$B$14:$B$50,0),MATCH('Desagregacion virtual'!$K$16,'Ofertas insignia'!$B$13:$Y$13,0)),"")</f>
        <v/>
      </c>
      <c r="L81" s="89" t="str">
        <f>+IFERROR(INDEX('Ofertas insignia'!$B$14:$Y$50,MATCH('Desagregacion virtual'!$B81,'Ofertas insignia'!$B$14:$B$50,0),MATCH('Desagregacion virtual'!$L$16,'Ofertas insignia'!$B$13:$Y$13,0)),"")</f>
        <v/>
      </c>
    </row>
    <row r="82" spans="11:12" x14ac:dyDescent="0.25">
      <c r="K82" s="89" t="str">
        <f>+IFERROR(INDEX('Ofertas insignia'!$B$14:$Y$50,MATCH('Desagregacion virtual'!$B82,'Ofertas insignia'!$B$14:$B$50,0),MATCH('Desagregacion virtual'!$K$16,'Ofertas insignia'!$B$13:$Y$13,0)),"")</f>
        <v/>
      </c>
      <c r="L82" s="89" t="str">
        <f>+IFERROR(INDEX('Ofertas insignia'!$B$14:$Y$50,MATCH('Desagregacion virtual'!$B82,'Ofertas insignia'!$B$14:$B$50,0),MATCH('Desagregacion virtual'!$L$16,'Ofertas insignia'!$B$13:$Y$13,0)),"")</f>
        <v/>
      </c>
    </row>
    <row r="83" spans="11:12" x14ac:dyDescent="0.25">
      <c r="K83" s="89" t="str">
        <f>+IFERROR(INDEX('Ofertas insignia'!$B$14:$Y$50,MATCH('Desagregacion virtual'!$B83,'Ofertas insignia'!$B$14:$B$50,0),MATCH('Desagregacion virtual'!$K$16,'Ofertas insignia'!$B$13:$Y$13,0)),"")</f>
        <v/>
      </c>
      <c r="L83" s="89" t="str">
        <f>+IFERROR(INDEX('Ofertas insignia'!$B$14:$Y$50,MATCH('Desagregacion virtual'!$B83,'Ofertas insignia'!$B$14:$B$50,0),MATCH('Desagregacion virtual'!$L$16,'Ofertas insignia'!$B$13:$Y$13,0)),"")</f>
        <v/>
      </c>
    </row>
    <row r="84" spans="11:12" x14ac:dyDescent="0.25">
      <c r="K84" s="89" t="str">
        <f>+IFERROR(INDEX('Ofertas insignia'!$B$14:$Y$50,MATCH('Desagregacion virtual'!$B84,'Ofertas insignia'!$B$14:$B$50,0),MATCH('Desagregacion virtual'!$K$16,'Ofertas insignia'!$B$13:$Y$13,0)),"")</f>
        <v/>
      </c>
      <c r="L84" s="89" t="str">
        <f>+IFERROR(INDEX('Ofertas insignia'!$B$14:$Y$50,MATCH('Desagregacion virtual'!$B84,'Ofertas insignia'!$B$14:$B$50,0),MATCH('Desagregacion virtual'!$L$16,'Ofertas insignia'!$B$13:$Y$13,0)),"")</f>
        <v/>
      </c>
    </row>
    <row r="85" spans="11:12" x14ac:dyDescent="0.25">
      <c r="K85" s="89" t="str">
        <f>+IFERROR(INDEX('Ofertas insignia'!$B$14:$Y$50,MATCH('Desagregacion virtual'!$B85,'Ofertas insignia'!$B$14:$B$50,0),MATCH('Desagregacion virtual'!$K$16,'Ofertas insignia'!$B$13:$Y$13,0)),"")</f>
        <v/>
      </c>
      <c r="L85" s="89" t="str">
        <f>+IFERROR(INDEX('Ofertas insignia'!$B$14:$Y$50,MATCH('Desagregacion virtual'!$B85,'Ofertas insignia'!$B$14:$B$50,0),MATCH('Desagregacion virtual'!$L$16,'Ofertas insignia'!$B$13:$Y$13,0)),"")</f>
        <v/>
      </c>
    </row>
    <row r="86" spans="11:12" x14ac:dyDescent="0.25">
      <c r="K86" s="89" t="str">
        <f>+IFERROR(INDEX('Ofertas insignia'!$B$14:$Y$50,MATCH('Desagregacion virtual'!$B86,'Ofertas insignia'!$B$14:$B$50,0),MATCH('Desagregacion virtual'!$K$16,'Ofertas insignia'!$B$13:$Y$13,0)),"")</f>
        <v/>
      </c>
      <c r="L86" s="89" t="str">
        <f>+IFERROR(INDEX('Ofertas insignia'!$B$14:$Y$50,MATCH('Desagregacion virtual'!$B86,'Ofertas insignia'!$B$14:$B$50,0),MATCH('Desagregacion virtual'!$L$16,'Ofertas insignia'!$B$13:$Y$13,0)),"")</f>
        <v/>
      </c>
    </row>
    <row r="87" spans="11:12" x14ac:dyDescent="0.25">
      <c r="K87" s="89" t="str">
        <f>+IFERROR(INDEX('Ofertas insignia'!$B$14:$Y$50,MATCH('Desagregacion virtual'!$B87,'Ofertas insignia'!$B$14:$B$50,0),MATCH('Desagregacion virtual'!$K$16,'Ofertas insignia'!$B$13:$Y$13,0)),"")</f>
        <v/>
      </c>
      <c r="L87" s="89" t="str">
        <f>+IFERROR(INDEX('Ofertas insignia'!$B$14:$Y$50,MATCH('Desagregacion virtual'!$B87,'Ofertas insignia'!$B$14:$B$50,0),MATCH('Desagregacion virtual'!$L$16,'Ofertas insignia'!$B$13:$Y$13,0)),"")</f>
        <v/>
      </c>
    </row>
    <row r="88" spans="11:12" x14ac:dyDescent="0.25">
      <c r="K88" s="89" t="str">
        <f>+IFERROR(INDEX('Ofertas insignia'!$B$14:$Y$50,MATCH('Desagregacion virtual'!$B88,'Ofertas insignia'!$B$14:$B$50,0),MATCH('Desagregacion virtual'!$K$16,'Ofertas insignia'!$B$13:$Y$13,0)),"")</f>
        <v/>
      </c>
      <c r="L88" s="89" t="str">
        <f>+IFERROR(INDEX('Ofertas insignia'!$B$14:$Y$50,MATCH('Desagregacion virtual'!$B88,'Ofertas insignia'!$B$14:$B$50,0),MATCH('Desagregacion virtual'!$L$16,'Ofertas insignia'!$B$13:$Y$13,0)),"")</f>
        <v/>
      </c>
    </row>
    <row r="89" spans="11:12" x14ac:dyDescent="0.25">
      <c r="K89" s="89" t="str">
        <f>+IFERROR(INDEX('Ofertas insignia'!$B$14:$Y$50,MATCH('Desagregacion virtual'!$B89,'Ofertas insignia'!$B$14:$B$50,0),MATCH('Desagregacion virtual'!$K$16,'Ofertas insignia'!$B$13:$Y$13,0)),"")</f>
        <v/>
      </c>
      <c r="L89" s="89" t="str">
        <f>+IFERROR(INDEX('Ofertas insignia'!$B$14:$Y$50,MATCH('Desagregacion virtual'!$B89,'Ofertas insignia'!$B$14:$B$50,0),MATCH('Desagregacion virtual'!$L$16,'Ofertas insignia'!$B$13:$Y$13,0)),"")</f>
        <v/>
      </c>
    </row>
    <row r="90" spans="11:12" x14ac:dyDescent="0.25">
      <c r="K90" s="89" t="str">
        <f>+IFERROR(INDEX('Ofertas insignia'!$B$14:$Y$50,MATCH('Desagregacion virtual'!$B90,'Ofertas insignia'!$B$14:$B$50,0),MATCH('Desagregacion virtual'!$K$16,'Ofertas insignia'!$B$13:$Y$13,0)),"")</f>
        <v/>
      </c>
      <c r="L90" s="89" t="str">
        <f>+IFERROR(INDEX('Ofertas insignia'!$B$14:$Y$50,MATCH('Desagregacion virtual'!$B90,'Ofertas insignia'!$B$14:$B$50,0),MATCH('Desagregacion virtual'!$L$16,'Ofertas insignia'!$B$13:$Y$13,0)),"")</f>
        <v/>
      </c>
    </row>
    <row r="91" spans="11:12" x14ac:dyDescent="0.25">
      <c r="K91" s="89" t="str">
        <f>+IFERROR(INDEX('Ofertas insignia'!$B$14:$Y$50,MATCH('Desagregacion virtual'!$B91,'Ofertas insignia'!$B$14:$B$50,0),MATCH('Desagregacion virtual'!$K$16,'Ofertas insignia'!$B$13:$Y$13,0)),"")</f>
        <v/>
      </c>
      <c r="L91" s="89" t="str">
        <f>+IFERROR(INDEX('Ofertas insignia'!$B$14:$Y$50,MATCH('Desagregacion virtual'!$B91,'Ofertas insignia'!$B$14:$B$50,0),MATCH('Desagregacion virtual'!$L$16,'Ofertas insignia'!$B$13:$Y$13,0)),"")</f>
        <v/>
      </c>
    </row>
    <row r="92" spans="11:12" x14ac:dyDescent="0.25">
      <c r="K92" s="89" t="str">
        <f>+IFERROR(INDEX('Ofertas insignia'!$B$14:$Y$50,MATCH('Desagregacion virtual'!$B92,'Ofertas insignia'!$B$14:$B$50,0),MATCH('Desagregacion virtual'!$K$16,'Ofertas insignia'!$B$13:$Y$13,0)),"")</f>
        <v/>
      </c>
      <c r="L92" s="89" t="str">
        <f>+IFERROR(INDEX('Ofertas insignia'!$B$14:$Y$50,MATCH('Desagregacion virtual'!$B92,'Ofertas insignia'!$B$14:$B$50,0),MATCH('Desagregacion virtual'!$L$16,'Ofertas insignia'!$B$13:$Y$13,0)),"")</f>
        <v/>
      </c>
    </row>
    <row r="93" spans="11:12" x14ac:dyDescent="0.25">
      <c r="K93" s="89" t="str">
        <f>+IFERROR(INDEX('Ofertas insignia'!$B$14:$Y$50,MATCH('Desagregacion virtual'!$B93,'Ofertas insignia'!$B$14:$B$50,0),MATCH('Desagregacion virtual'!$K$16,'Ofertas insignia'!$B$13:$Y$13,0)),"")</f>
        <v/>
      </c>
      <c r="L93" s="89" t="str">
        <f>+IFERROR(INDEX('Ofertas insignia'!$B$14:$Y$50,MATCH('Desagregacion virtual'!$B93,'Ofertas insignia'!$B$14:$B$50,0),MATCH('Desagregacion virtual'!$L$16,'Ofertas insignia'!$B$13:$Y$13,0)),"")</f>
        <v/>
      </c>
    </row>
    <row r="94" spans="11:12" x14ac:dyDescent="0.25">
      <c r="K94" s="89" t="str">
        <f>+IFERROR(INDEX('Ofertas insignia'!$B$14:$Y$50,MATCH('Desagregacion virtual'!$B94,'Ofertas insignia'!$B$14:$B$50,0),MATCH('Desagregacion virtual'!$K$16,'Ofertas insignia'!$B$13:$Y$13,0)),"")</f>
        <v/>
      </c>
      <c r="L94" s="89" t="str">
        <f>+IFERROR(INDEX('Ofertas insignia'!$B$14:$Y$50,MATCH('Desagregacion virtual'!$B94,'Ofertas insignia'!$B$14:$B$50,0),MATCH('Desagregacion virtual'!$L$16,'Ofertas insignia'!$B$13:$Y$13,0)),"")</f>
        <v/>
      </c>
    </row>
    <row r="95" spans="11:12" x14ac:dyDescent="0.25">
      <c r="K95" s="89" t="str">
        <f>+IFERROR(INDEX('Ofertas insignia'!$B$14:$Y$50,MATCH('Desagregacion virtual'!$B95,'Ofertas insignia'!$B$14:$B$50,0),MATCH('Desagregacion virtual'!$K$16,'Ofertas insignia'!$B$13:$Y$13,0)),"")</f>
        <v/>
      </c>
      <c r="L95" s="89" t="str">
        <f>+IFERROR(INDEX('Ofertas insignia'!$B$14:$Y$50,MATCH('Desagregacion virtual'!$B95,'Ofertas insignia'!$B$14:$B$50,0),MATCH('Desagregacion virtual'!$L$16,'Ofertas insignia'!$B$13:$Y$13,0)),"")</f>
        <v/>
      </c>
    </row>
    <row r="96" spans="11:12" x14ac:dyDescent="0.25">
      <c r="K96" s="89" t="str">
        <f>+IFERROR(INDEX('Ofertas insignia'!$B$14:$Y$50,MATCH('Desagregacion virtual'!$B96,'Ofertas insignia'!$B$14:$B$50,0),MATCH('Desagregacion virtual'!$K$16,'Ofertas insignia'!$B$13:$Y$13,0)),"")</f>
        <v/>
      </c>
      <c r="L96" s="89" t="str">
        <f>+IFERROR(INDEX('Ofertas insignia'!$B$14:$Y$50,MATCH('Desagregacion virtual'!$B96,'Ofertas insignia'!$B$14:$B$50,0),MATCH('Desagregacion virtual'!$L$16,'Ofertas insignia'!$B$13:$Y$13,0)),"")</f>
        <v/>
      </c>
    </row>
    <row r="97" spans="11:12" x14ac:dyDescent="0.25">
      <c r="K97" s="89" t="str">
        <f>+IFERROR(INDEX('Ofertas insignia'!$B$14:$Y$50,MATCH('Desagregacion virtual'!$B97,'Ofertas insignia'!$B$14:$B$50,0),MATCH('Desagregacion virtual'!$K$16,'Ofertas insignia'!$B$13:$Y$13,0)),"")</f>
        <v/>
      </c>
      <c r="L97" s="89" t="str">
        <f>+IFERROR(INDEX('Ofertas insignia'!$B$14:$Y$50,MATCH('Desagregacion virtual'!$B97,'Ofertas insignia'!$B$14:$B$50,0),MATCH('Desagregacion virtual'!$L$16,'Ofertas insignia'!$B$13:$Y$13,0)),"")</f>
        <v/>
      </c>
    </row>
    <row r="98" spans="11:12" x14ac:dyDescent="0.25">
      <c r="K98" s="89" t="str">
        <f>+IFERROR(INDEX('Ofertas insignia'!$B$14:$Y$50,MATCH('Desagregacion virtual'!$B98,'Ofertas insignia'!$B$14:$B$50,0),MATCH('Desagregacion virtual'!$K$16,'Ofertas insignia'!$B$13:$Y$13,0)),"")</f>
        <v/>
      </c>
      <c r="L98" s="89" t="str">
        <f>+IFERROR(INDEX('Ofertas insignia'!$B$14:$Y$50,MATCH('Desagregacion virtual'!$B98,'Ofertas insignia'!$B$14:$B$50,0),MATCH('Desagregacion virtual'!$L$16,'Ofertas insignia'!$B$13:$Y$13,0)),"")</f>
        <v/>
      </c>
    </row>
    <row r="99" spans="11:12" x14ac:dyDescent="0.25">
      <c r="K99" s="89" t="str">
        <f>+IFERROR(INDEX('Ofertas insignia'!$B$14:$Y$50,MATCH('Desagregacion virtual'!$B99,'Ofertas insignia'!$B$14:$B$50,0),MATCH('Desagregacion virtual'!$K$16,'Ofertas insignia'!$B$13:$Y$13,0)),"")</f>
        <v/>
      </c>
      <c r="L99" s="89" t="str">
        <f>+IFERROR(INDEX('Ofertas insignia'!$B$14:$Y$50,MATCH('Desagregacion virtual'!$B99,'Ofertas insignia'!$B$14:$B$50,0),MATCH('Desagregacion virtual'!$L$16,'Ofertas insignia'!$B$13:$Y$13,0)),"")</f>
        <v/>
      </c>
    </row>
    <row r="100" spans="11:12" x14ac:dyDescent="0.25">
      <c r="K100" s="89" t="str">
        <f>+IFERROR(INDEX('Ofertas insignia'!$B$14:$Y$50,MATCH('Desagregacion virtual'!$B100,'Ofertas insignia'!$B$14:$B$50,0),MATCH('Desagregacion virtual'!$K$16,'Ofertas insignia'!$B$13:$Y$13,0)),"")</f>
        <v/>
      </c>
      <c r="L100" s="89" t="str">
        <f>+IFERROR(INDEX('Ofertas insignia'!$B$14:$Y$50,MATCH('Desagregacion virtual'!$B100,'Ofertas insignia'!$B$14:$B$50,0),MATCH('Desagregacion virtual'!$L$16,'Ofertas insignia'!$B$13:$Y$13,0)),"")</f>
        <v/>
      </c>
    </row>
    <row r="101" spans="11:12" x14ac:dyDescent="0.25">
      <c r="K101" s="89" t="str">
        <f>+IFERROR(INDEX('Ofertas insignia'!$B$14:$Y$50,MATCH('Desagregacion virtual'!$B101,'Ofertas insignia'!$B$14:$B$50,0),MATCH('Desagregacion virtual'!$K$16,'Ofertas insignia'!$B$13:$Y$13,0)),"")</f>
        <v/>
      </c>
      <c r="L101" s="89" t="str">
        <f>+IFERROR(INDEX('Ofertas insignia'!$B$14:$Y$50,MATCH('Desagregacion virtual'!$B101,'Ofertas insignia'!$B$14:$B$50,0),MATCH('Desagregacion virtual'!$L$16,'Ofertas insignia'!$B$13:$Y$13,0)),"")</f>
        <v/>
      </c>
    </row>
    <row r="102" spans="11:12" x14ac:dyDescent="0.25">
      <c r="K102" s="89" t="str">
        <f>+IFERROR(INDEX('Ofertas insignia'!$B$14:$Y$50,MATCH('Desagregacion virtual'!$B102,'Ofertas insignia'!$B$14:$B$50,0),MATCH('Desagregacion virtual'!$K$16,'Ofertas insignia'!$B$13:$Y$13,0)),"")</f>
        <v/>
      </c>
      <c r="L102" s="89" t="str">
        <f>+IFERROR(INDEX('Ofertas insignia'!$B$14:$Y$50,MATCH('Desagregacion virtual'!$B102,'Ofertas insignia'!$B$14:$B$50,0),MATCH('Desagregacion virtual'!$L$16,'Ofertas insignia'!$B$13:$Y$13,0)),"")</f>
        <v/>
      </c>
    </row>
    <row r="103" spans="11:12" x14ac:dyDescent="0.25">
      <c r="K103" s="89" t="str">
        <f>+IFERROR(INDEX('Ofertas insignia'!$B$14:$Y$50,MATCH('Desagregacion virtual'!$B103,'Ofertas insignia'!$B$14:$B$50,0),MATCH('Desagregacion virtual'!$K$16,'Ofertas insignia'!$B$13:$Y$13,0)),"")</f>
        <v/>
      </c>
      <c r="L103" s="89" t="str">
        <f>+IFERROR(INDEX('Ofertas insignia'!$B$14:$Y$50,MATCH('Desagregacion virtual'!$B103,'Ofertas insignia'!$B$14:$B$50,0),MATCH('Desagregacion virtual'!$L$16,'Ofertas insignia'!$B$13:$Y$13,0)),"")</f>
        <v/>
      </c>
    </row>
    <row r="104" spans="11:12" x14ac:dyDescent="0.25">
      <c r="K104" s="89" t="str">
        <f>+IFERROR(INDEX('Ofertas insignia'!$B$14:$Y$50,MATCH('Desagregacion virtual'!$B104,'Ofertas insignia'!$B$14:$B$50,0),MATCH('Desagregacion virtual'!$K$16,'Ofertas insignia'!$B$13:$Y$13,0)),"")</f>
        <v/>
      </c>
      <c r="L104" s="89" t="str">
        <f>+IFERROR(INDEX('Ofertas insignia'!$B$14:$Y$50,MATCH('Desagregacion virtual'!$B104,'Ofertas insignia'!$B$14:$B$50,0),MATCH('Desagregacion virtual'!$L$16,'Ofertas insignia'!$B$13:$Y$13,0)),"")</f>
        <v/>
      </c>
    </row>
    <row r="105" spans="11:12" x14ac:dyDescent="0.25">
      <c r="K105" s="89" t="str">
        <f>+IFERROR(INDEX('Ofertas insignia'!$B$14:$Y$50,MATCH('Desagregacion virtual'!$B105,'Ofertas insignia'!$B$14:$B$50,0),MATCH('Desagregacion virtual'!$K$16,'Ofertas insignia'!$B$13:$Y$13,0)),"")</f>
        <v/>
      </c>
      <c r="L105" s="89" t="str">
        <f>+IFERROR(INDEX('Ofertas insignia'!$B$14:$Y$50,MATCH('Desagregacion virtual'!$B105,'Ofertas insignia'!$B$14:$B$50,0),MATCH('Desagregacion virtual'!$L$16,'Ofertas insignia'!$B$13:$Y$13,0)),"")</f>
        <v/>
      </c>
    </row>
    <row r="106" spans="11:12" x14ac:dyDescent="0.25">
      <c r="K106" s="89" t="str">
        <f>+IFERROR(INDEX('Ofertas insignia'!$B$14:$Y$50,MATCH('Desagregacion virtual'!$B106,'Ofertas insignia'!$B$14:$B$50,0),MATCH('Desagregacion virtual'!$K$16,'Ofertas insignia'!$B$13:$Y$13,0)),"")</f>
        <v/>
      </c>
      <c r="L106" s="89" t="str">
        <f>+IFERROR(INDEX('Ofertas insignia'!$B$14:$Y$50,MATCH('Desagregacion virtual'!$B106,'Ofertas insignia'!$B$14:$B$50,0),MATCH('Desagregacion virtual'!$L$16,'Ofertas insignia'!$B$13:$Y$13,0)),"")</f>
        <v/>
      </c>
    </row>
    <row r="107" spans="11:12" x14ac:dyDescent="0.25">
      <c r="K107" s="89" t="str">
        <f>+IFERROR(INDEX('Ofertas insignia'!$B$14:$Y$50,MATCH('Desagregacion virtual'!$B107,'Ofertas insignia'!$B$14:$B$50,0),MATCH('Desagregacion virtual'!$K$16,'Ofertas insignia'!$B$13:$Y$13,0)),"")</f>
        <v/>
      </c>
      <c r="L107" s="89" t="str">
        <f>+IFERROR(INDEX('Ofertas insignia'!$B$14:$Y$50,MATCH('Desagregacion virtual'!$B107,'Ofertas insignia'!$B$14:$B$50,0),MATCH('Desagregacion virtual'!$L$16,'Ofertas insignia'!$B$13:$Y$13,0)),"")</f>
        <v/>
      </c>
    </row>
    <row r="108" spans="11:12" x14ac:dyDescent="0.25">
      <c r="K108" s="89" t="str">
        <f>+IFERROR(INDEX('Ofertas insignia'!$B$14:$Y$50,MATCH('Desagregacion virtual'!$B108,'Ofertas insignia'!$B$14:$B$50,0),MATCH('Desagregacion virtual'!$K$16,'Ofertas insignia'!$B$13:$Y$13,0)),"")</f>
        <v/>
      </c>
      <c r="L108" s="89" t="str">
        <f>+IFERROR(INDEX('Ofertas insignia'!$B$14:$Y$50,MATCH('Desagregacion virtual'!$B108,'Ofertas insignia'!$B$14:$B$50,0),MATCH('Desagregacion virtual'!$L$16,'Ofertas insignia'!$B$13:$Y$13,0)),"")</f>
        <v/>
      </c>
    </row>
    <row r="109" spans="11:12" x14ac:dyDescent="0.25">
      <c r="K109" s="89" t="str">
        <f>+IFERROR(INDEX('Ofertas insignia'!$B$14:$Y$50,MATCH('Desagregacion virtual'!$B109,'Ofertas insignia'!$B$14:$B$50,0),MATCH('Desagregacion virtual'!$K$16,'Ofertas insignia'!$B$13:$Y$13,0)),"")</f>
        <v/>
      </c>
      <c r="L109" s="89" t="str">
        <f>+IFERROR(INDEX('Ofertas insignia'!$B$14:$Y$50,MATCH('Desagregacion virtual'!$B109,'Ofertas insignia'!$B$14:$B$50,0),MATCH('Desagregacion virtual'!$L$16,'Ofertas insignia'!$B$13:$Y$13,0)),"")</f>
        <v/>
      </c>
    </row>
    <row r="110" spans="11:12" x14ac:dyDescent="0.25">
      <c r="K110" s="89" t="str">
        <f>+IFERROR(INDEX('Ofertas insignia'!$B$14:$Y$50,MATCH('Desagregacion virtual'!$B110,'Ofertas insignia'!$B$14:$B$50,0),MATCH('Desagregacion virtual'!$K$16,'Ofertas insignia'!$B$13:$Y$13,0)),"")</f>
        <v/>
      </c>
      <c r="L110" s="89" t="str">
        <f>+IFERROR(INDEX('Ofertas insignia'!$B$14:$Y$50,MATCH('Desagregacion virtual'!$B110,'Ofertas insignia'!$B$14:$B$50,0),MATCH('Desagregacion virtual'!$L$16,'Ofertas insignia'!$B$13:$Y$13,0)),"")</f>
        <v/>
      </c>
    </row>
    <row r="111" spans="11:12" x14ac:dyDescent="0.25">
      <c r="K111" s="89" t="str">
        <f>+IFERROR(INDEX('Ofertas insignia'!$B$14:$Y$50,MATCH('Desagregacion virtual'!$B111,'Ofertas insignia'!$B$14:$B$50,0),MATCH('Desagregacion virtual'!$K$16,'Ofertas insignia'!$B$13:$Y$13,0)),"")</f>
        <v/>
      </c>
      <c r="L111" s="89" t="str">
        <f>+IFERROR(INDEX('Ofertas insignia'!$B$14:$Y$50,MATCH('Desagregacion virtual'!$B111,'Ofertas insignia'!$B$14:$B$50,0),MATCH('Desagregacion virtual'!$L$16,'Ofertas insignia'!$B$13:$Y$13,0)),"")</f>
        <v/>
      </c>
    </row>
    <row r="112" spans="11:12" x14ac:dyDescent="0.25">
      <c r="K112" s="89" t="str">
        <f>+IFERROR(INDEX('Ofertas insignia'!$B$14:$Y$50,MATCH('Desagregacion virtual'!$B112,'Ofertas insignia'!$B$14:$B$50,0),MATCH('Desagregacion virtual'!$K$16,'Ofertas insignia'!$B$13:$Y$13,0)),"")</f>
        <v/>
      </c>
      <c r="L112" s="89" t="str">
        <f>+IFERROR(INDEX('Ofertas insignia'!$B$14:$Y$50,MATCH('Desagregacion virtual'!$B112,'Ofertas insignia'!$B$14:$B$50,0),MATCH('Desagregacion virtual'!$L$16,'Ofertas insignia'!$B$13:$Y$13,0)),"")</f>
        <v/>
      </c>
    </row>
    <row r="113" spans="11:12" x14ac:dyDescent="0.25">
      <c r="K113" s="89" t="str">
        <f>+IFERROR(INDEX('Ofertas insignia'!$B$14:$Y$50,MATCH('Desagregacion virtual'!$B113,'Ofertas insignia'!$B$14:$B$50,0),MATCH('Desagregacion virtual'!$K$16,'Ofertas insignia'!$B$13:$Y$13,0)),"")</f>
        <v/>
      </c>
      <c r="L113" s="89" t="str">
        <f>+IFERROR(INDEX('Ofertas insignia'!$B$14:$Y$50,MATCH('Desagregacion virtual'!$B113,'Ofertas insignia'!$B$14:$B$50,0),MATCH('Desagregacion virtual'!$L$16,'Ofertas insignia'!$B$13:$Y$13,0)),"")</f>
        <v/>
      </c>
    </row>
    <row r="114" spans="11:12" x14ac:dyDescent="0.25">
      <c r="K114" s="89" t="str">
        <f>+IFERROR(INDEX('Ofertas insignia'!$B$14:$Y$50,MATCH('Desagregacion virtual'!$B114,'Ofertas insignia'!$B$14:$B$50,0),MATCH('Desagregacion virtual'!$K$16,'Ofertas insignia'!$B$13:$Y$13,0)),"")</f>
        <v/>
      </c>
      <c r="L114" s="89" t="str">
        <f>+IFERROR(INDEX('Ofertas insignia'!$B$14:$Y$50,MATCH('Desagregacion virtual'!$B114,'Ofertas insignia'!$B$14:$B$50,0),MATCH('Desagregacion virtual'!$L$16,'Ofertas insignia'!$B$13:$Y$13,0)),"")</f>
        <v/>
      </c>
    </row>
    <row r="115" spans="11:12" x14ac:dyDescent="0.25">
      <c r="K115" s="89" t="str">
        <f>+IFERROR(INDEX('Ofertas insignia'!$B$14:$Y$50,MATCH('Desagregacion virtual'!$B115,'Ofertas insignia'!$B$14:$B$50,0),MATCH('Desagregacion virtual'!$K$16,'Ofertas insignia'!$B$13:$Y$13,0)),"")</f>
        <v/>
      </c>
      <c r="L115" s="89" t="str">
        <f>+IFERROR(INDEX('Ofertas insignia'!$B$14:$Y$50,MATCH('Desagregacion virtual'!$B115,'Ofertas insignia'!$B$14:$B$50,0),MATCH('Desagregacion virtual'!$L$16,'Ofertas insignia'!$B$13:$Y$13,0)),"")</f>
        <v/>
      </c>
    </row>
    <row r="116" spans="11:12" x14ac:dyDescent="0.25">
      <c r="K116" s="89" t="str">
        <f>+IFERROR(INDEX('Ofertas insignia'!$B$14:$Y$50,MATCH('Desagregacion virtual'!$B116,'Ofertas insignia'!$B$14:$B$50,0),MATCH('Desagregacion virtual'!$K$16,'Ofertas insignia'!$B$13:$Y$13,0)),"")</f>
        <v/>
      </c>
      <c r="L116" s="89" t="str">
        <f>+IFERROR(INDEX('Ofertas insignia'!$B$14:$Y$50,MATCH('Desagregacion virtual'!$B116,'Ofertas insignia'!$B$14:$B$50,0),MATCH('Desagregacion virtual'!$L$16,'Ofertas insignia'!$B$13:$Y$13,0)),"")</f>
        <v/>
      </c>
    </row>
    <row r="117" spans="11:12" x14ac:dyDescent="0.25">
      <c r="K117" s="89" t="str">
        <f>+IFERROR(INDEX('Ofertas insignia'!$B$14:$Y$50,MATCH('Desagregacion virtual'!$B117,'Ofertas insignia'!$B$14:$B$50,0),MATCH('Desagregacion virtual'!$K$16,'Ofertas insignia'!$B$13:$Y$13,0)),"")</f>
        <v/>
      </c>
      <c r="L117" s="89" t="str">
        <f>+IFERROR(INDEX('Ofertas insignia'!$B$14:$Y$50,MATCH('Desagregacion virtual'!$B117,'Ofertas insignia'!$B$14:$B$50,0),MATCH('Desagregacion virtual'!$L$16,'Ofertas insignia'!$B$13:$Y$13,0)),"")</f>
        <v/>
      </c>
    </row>
    <row r="118" spans="11:12" x14ac:dyDescent="0.25">
      <c r="K118" s="89" t="str">
        <f>+IFERROR(INDEX('Ofertas insignia'!$B$14:$Y$50,MATCH('Desagregacion virtual'!$B118,'Ofertas insignia'!$B$14:$B$50,0),MATCH('Desagregacion virtual'!$K$16,'Ofertas insignia'!$B$13:$Y$13,0)),"")</f>
        <v/>
      </c>
      <c r="L118" s="89" t="str">
        <f>+IFERROR(INDEX('Ofertas insignia'!$B$14:$Y$50,MATCH('Desagregacion virtual'!$B118,'Ofertas insignia'!$B$14:$B$50,0),MATCH('Desagregacion virtual'!$L$16,'Ofertas insignia'!$B$13:$Y$13,0)),"")</f>
        <v/>
      </c>
    </row>
    <row r="119" spans="11:12" x14ac:dyDescent="0.25">
      <c r="K119" s="89" t="str">
        <f>+IFERROR(INDEX('Ofertas insignia'!$B$14:$Y$50,MATCH('Desagregacion virtual'!$B119,'Ofertas insignia'!$B$14:$B$50,0),MATCH('Desagregacion virtual'!$K$16,'Ofertas insignia'!$B$13:$Y$13,0)),"")</f>
        <v/>
      </c>
      <c r="L119" s="89" t="str">
        <f>+IFERROR(INDEX('Ofertas insignia'!$B$14:$Y$50,MATCH('Desagregacion virtual'!$B119,'Ofertas insignia'!$B$14:$B$50,0),MATCH('Desagregacion virtual'!$L$16,'Ofertas insignia'!$B$13:$Y$13,0)),"")</f>
        <v/>
      </c>
    </row>
    <row r="120" spans="11:12" x14ac:dyDescent="0.25">
      <c r="K120" s="89" t="str">
        <f>+IFERROR(INDEX('Ofertas insignia'!$B$14:$Y$50,MATCH('Desagregacion virtual'!$B120,'Ofertas insignia'!$B$14:$B$50,0),MATCH('Desagregacion virtual'!$K$16,'Ofertas insignia'!$B$13:$Y$13,0)),"")</f>
        <v/>
      </c>
      <c r="L120" s="89" t="str">
        <f>+IFERROR(INDEX('Ofertas insignia'!$B$14:$Y$50,MATCH('Desagregacion virtual'!$B120,'Ofertas insignia'!$B$14:$B$50,0),MATCH('Desagregacion virtual'!$L$16,'Ofertas insignia'!$B$13:$Y$13,0)),"")</f>
        <v/>
      </c>
    </row>
    <row r="121" spans="11:12" x14ac:dyDescent="0.25">
      <c r="K121" s="89" t="str">
        <f>+IFERROR(INDEX('Ofertas insignia'!$B$14:$Y$50,MATCH('Desagregacion virtual'!$B121,'Ofertas insignia'!$B$14:$B$50,0),MATCH('Desagregacion virtual'!$K$16,'Ofertas insignia'!$B$13:$Y$13,0)),"")</f>
        <v/>
      </c>
      <c r="L121" s="89" t="str">
        <f>+IFERROR(INDEX('Ofertas insignia'!$B$14:$Y$50,MATCH('Desagregacion virtual'!$B121,'Ofertas insignia'!$B$14:$B$50,0),MATCH('Desagregacion virtual'!$L$16,'Ofertas insignia'!$B$13:$Y$13,0)),"")</f>
        <v/>
      </c>
    </row>
    <row r="122" spans="11:12" x14ac:dyDescent="0.25">
      <c r="K122" s="89" t="str">
        <f>+IFERROR(INDEX('Ofertas insignia'!$B$14:$Y$50,MATCH('Desagregacion virtual'!$B122,'Ofertas insignia'!$B$14:$B$50,0),MATCH('Desagregacion virtual'!$K$16,'Ofertas insignia'!$B$13:$Y$13,0)),"")</f>
        <v/>
      </c>
      <c r="L122" s="89" t="str">
        <f>+IFERROR(INDEX('Ofertas insignia'!$B$14:$Y$50,MATCH('Desagregacion virtual'!$B122,'Ofertas insignia'!$B$14:$B$50,0),MATCH('Desagregacion virtual'!$L$16,'Ofertas insignia'!$B$13:$Y$13,0)),"")</f>
        <v/>
      </c>
    </row>
    <row r="123" spans="11:12" x14ac:dyDescent="0.25">
      <c r="K123" s="89" t="str">
        <f>+IFERROR(INDEX('Ofertas insignia'!$B$14:$Y$50,MATCH('Desagregacion virtual'!$B123,'Ofertas insignia'!$B$14:$B$50,0),MATCH('Desagregacion virtual'!$K$16,'Ofertas insignia'!$B$13:$Y$13,0)),"")</f>
        <v/>
      </c>
      <c r="L123" s="89" t="str">
        <f>+IFERROR(INDEX('Ofertas insignia'!$B$14:$Y$50,MATCH('Desagregacion virtual'!$B123,'Ofertas insignia'!$B$14:$B$50,0),MATCH('Desagregacion virtual'!$L$16,'Ofertas insignia'!$B$13:$Y$13,0)),"")</f>
        <v/>
      </c>
    </row>
    <row r="124" spans="11:12" x14ac:dyDescent="0.25">
      <c r="K124" s="89" t="str">
        <f>+IFERROR(INDEX('Ofertas insignia'!$B$14:$Y$50,MATCH('Desagregacion virtual'!$B124,'Ofertas insignia'!$B$14:$B$50,0),MATCH('Desagregacion virtual'!$K$16,'Ofertas insignia'!$B$13:$Y$13,0)),"")</f>
        <v/>
      </c>
      <c r="L124" s="89" t="str">
        <f>+IFERROR(INDEX('Ofertas insignia'!$B$14:$Y$50,MATCH('Desagregacion virtual'!$B124,'Ofertas insignia'!$B$14:$B$50,0),MATCH('Desagregacion virtual'!$L$16,'Ofertas insignia'!$B$13:$Y$13,0)),"")</f>
        <v/>
      </c>
    </row>
    <row r="125" spans="11:12" x14ac:dyDescent="0.25">
      <c r="K125" s="89" t="str">
        <f>+IFERROR(INDEX('Ofertas insignia'!$B$14:$Y$50,MATCH('Desagregacion virtual'!$B125,'Ofertas insignia'!$B$14:$B$50,0),MATCH('Desagregacion virtual'!$K$16,'Ofertas insignia'!$B$13:$Y$13,0)),"")</f>
        <v/>
      </c>
      <c r="L125" s="89" t="str">
        <f>+IFERROR(INDEX('Ofertas insignia'!$B$14:$Y$50,MATCH('Desagregacion virtual'!$B125,'Ofertas insignia'!$B$14:$B$50,0),MATCH('Desagregacion virtual'!$L$16,'Ofertas insignia'!$B$13:$Y$13,0)),"")</f>
        <v/>
      </c>
    </row>
    <row r="126" spans="11:12" x14ac:dyDescent="0.25">
      <c r="K126" s="89" t="str">
        <f>+IFERROR(INDEX('Ofertas insignia'!$B$14:$Y$50,MATCH('Desagregacion virtual'!$B126,'Ofertas insignia'!$B$14:$B$50,0),MATCH('Desagregacion virtual'!$K$16,'Ofertas insignia'!$B$13:$Y$13,0)),"")</f>
        <v/>
      </c>
      <c r="L126" s="89" t="str">
        <f>+IFERROR(INDEX('Ofertas insignia'!$B$14:$Y$50,MATCH('Desagregacion virtual'!$B126,'Ofertas insignia'!$B$14:$B$50,0),MATCH('Desagregacion virtual'!$L$16,'Ofertas insignia'!$B$13:$Y$13,0)),"")</f>
        <v/>
      </c>
    </row>
    <row r="127" spans="11:12" x14ac:dyDescent="0.25">
      <c r="K127" s="89" t="str">
        <f>+IFERROR(INDEX('Ofertas insignia'!$B$14:$Y$50,MATCH('Desagregacion virtual'!$B127,'Ofertas insignia'!$B$14:$B$50,0),MATCH('Desagregacion virtual'!$K$16,'Ofertas insignia'!$B$13:$Y$13,0)),"")</f>
        <v/>
      </c>
      <c r="L127" s="89" t="str">
        <f>+IFERROR(INDEX('Ofertas insignia'!$B$14:$Y$50,MATCH('Desagregacion virtual'!$B127,'Ofertas insignia'!$B$14:$B$50,0),MATCH('Desagregacion virtual'!$L$16,'Ofertas insignia'!$B$13:$Y$13,0)),"")</f>
        <v/>
      </c>
    </row>
    <row r="128" spans="11:12" x14ac:dyDescent="0.25">
      <c r="K128" s="89" t="str">
        <f>+IFERROR(INDEX('Ofertas insignia'!$B$14:$Y$50,MATCH('Desagregacion virtual'!$B128,'Ofertas insignia'!$B$14:$B$50,0),MATCH('Desagregacion virtual'!$K$16,'Ofertas insignia'!$B$13:$Y$13,0)),"")</f>
        <v/>
      </c>
      <c r="L128" s="89" t="str">
        <f>+IFERROR(INDEX('Ofertas insignia'!$B$14:$Y$50,MATCH('Desagregacion virtual'!$B128,'Ofertas insignia'!$B$14:$B$50,0),MATCH('Desagregacion virtual'!$L$16,'Ofertas insignia'!$B$13:$Y$13,0)),"")</f>
        <v/>
      </c>
    </row>
    <row r="129" spans="11:12" x14ac:dyDescent="0.25">
      <c r="K129" s="89" t="str">
        <f>+IFERROR(INDEX('Ofertas insignia'!$B$14:$Y$50,MATCH('Desagregacion virtual'!$B129,'Ofertas insignia'!$B$14:$B$50,0),MATCH('Desagregacion virtual'!$K$16,'Ofertas insignia'!$B$13:$Y$13,0)),"")</f>
        <v/>
      </c>
      <c r="L129" s="89" t="str">
        <f>+IFERROR(INDEX('Ofertas insignia'!$B$14:$Y$50,MATCH('Desagregacion virtual'!$B129,'Ofertas insignia'!$B$14:$B$50,0),MATCH('Desagregacion virtual'!$L$16,'Ofertas insignia'!$B$13:$Y$13,0)),"")</f>
        <v/>
      </c>
    </row>
    <row r="130" spans="11:12" x14ac:dyDescent="0.25">
      <c r="K130" s="89" t="str">
        <f>+IFERROR(INDEX('Ofertas insignia'!$B$14:$Y$50,MATCH('Desagregacion virtual'!$B130,'Ofertas insignia'!$B$14:$B$50,0),MATCH('Desagregacion virtual'!$K$16,'Ofertas insignia'!$B$13:$Y$13,0)),"")</f>
        <v/>
      </c>
      <c r="L130" s="89" t="str">
        <f>+IFERROR(INDEX('Ofertas insignia'!$B$14:$Y$50,MATCH('Desagregacion virtual'!$B130,'Ofertas insignia'!$B$14:$B$50,0),MATCH('Desagregacion virtual'!$L$16,'Ofertas insignia'!$B$13:$Y$13,0)),"")</f>
        <v/>
      </c>
    </row>
    <row r="131" spans="11:12" x14ac:dyDescent="0.25">
      <c r="K131" s="89" t="str">
        <f>+IFERROR(INDEX('Ofertas insignia'!$B$14:$Y$50,MATCH('Desagregacion virtual'!$B131,'Ofertas insignia'!$B$14:$B$50,0),MATCH('Desagregacion virtual'!$K$16,'Ofertas insignia'!$B$13:$Y$13,0)),"")</f>
        <v/>
      </c>
      <c r="L131" s="89" t="str">
        <f>+IFERROR(INDEX('Ofertas insignia'!$B$14:$Y$50,MATCH('Desagregacion virtual'!$B131,'Ofertas insignia'!$B$14:$B$50,0),MATCH('Desagregacion virtual'!$L$16,'Ofertas insignia'!$B$13:$Y$13,0)),"")</f>
        <v/>
      </c>
    </row>
    <row r="132" spans="11:12" x14ac:dyDescent="0.25">
      <c r="K132" s="89" t="str">
        <f>+IFERROR(INDEX('Ofertas insignia'!$B$14:$Y$50,MATCH('Desagregacion virtual'!$B132,'Ofertas insignia'!$B$14:$B$50,0),MATCH('Desagregacion virtual'!$K$16,'Ofertas insignia'!$B$13:$Y$13,0)),"")</f>
        <v/>
      </c>
      <c r="L132" s="89" t="str">
        <f>+IFERROR(INDEX('Ofertas insignia'!$B$14:$Y$50,MATCH('Desagregacion virtual'!$B132,'Ofertas insignia'!$B$14:$B$50,0),MATCH('Desagregacion virtual'!$L$16,'Ofertas insignia'!$B$13:$Y$13,0)),"")</f>
        <v/>
      </c>
    </row>
    <row r="133" spans="11:12" x14ac:dyDescent="0.25">
      <c r="K133" s="89" t="str">
        <f>+IFERROR(INDEX('Ofertas insignia'!$B$14:$Y$50,MATCH('Desagregacion virtual'!$B133,'Ofertas insignia'!$B$14:$B$50,0),MATCH('Desagregacion virtual'!$K$16,'Ofertas insignia'!$B$13:$Y$13,0)),"")</f>
        <v/>
      </c>
      <c r="L133" s="89" t="str">
        <f>+IFERROR(INDEX('Ofertas insignia'!$B$14:$Y$50,MATCH('Desagregacion virtual'!$B133,'Ofertas insignia'!$B$14:$B$50,0),MATCH('Desagregacion virtual'!$L$16,'Ofertas insignia'!$B$13:$Y$13,0)),"")</f>
        <v/>
      </c>
    </row>
    <row r="134" spans="11:12" x14ac:dyDescent="0.25">
      <c r="K134" s="89" t="str">
        <f>+IFERROR(INDEX('Ofertas insignia'!$B$14:$Y$50,MATCH('Desagregacion virtual'!$B134,'Ofertas insignia'!$B$14:$B$50,0),MATCH('Desagregacion virtual'!$K$16,'Ofertas insignia'!$B$13:$Y$13,0)),"")</f>
        <v/>
      </c>
      <c r="L134" s="89" t="str">
        <f>+IFERROR(INDEX('Ofertas insignia'!$B$14:$Y$50,MATCH('Desagregacion virtual'!$B134,'Ofertas insignia'!$B$14:$B$50,0),MATCH('Desagregacion virtual'!$L$16,'Ofertas insignia'!$B$13:$Y$13,0)),"")</f>
        <v/>
      </c>
    </row>
    <row r="135" spans="11:12" x14ac:dyDescent="0.25">
      <c r="K135" s="89" t="str">
        <f>+IFERROR(INDEX('Ofertas insignia'!$B$14:$Y$50,MATCH('Desagregacion virtual'!$B135,'Ofertas insignia'!$B$14:$B$50,0),MATCH('Desagregacion virtual'!$K$16,'Ofertas insignia'!$B$13:$Y$13,0)),"")</f>
        <v/>
      </c>
      <c r="L135" s="89" t="str">
        <f>+IFERROR(INDEX('Ofertas insignia'!$B$14:$Y$50,MATCH('Desagregacion virtual'!$B135,'Ofertas insignia'!$B$14:$B$50,0),MATCH('Desagregacion virtual'!$L$16,'Ofertas insignia'!$B$13:$Y$13,0)),"")</f>
        <v/>
      </c>
    </row>
    <row r="136" spans="11:12" x14ac:dyDescent="0.25">
      <c r="K136" s="89" t="str">
        <f>+IFERROR(INDEX('Ofertas insignia'!$B$14:$Y$50,MATCH('Desagregacion virtual'!$B136,'Ofertas insignia'!$B$14:$B$50,0),MATCH('Desagregacion virtual'!$K$16,'Ofertas insignia'!$B$13:$Y$13,0)),"")</f>
        <v/>
      </c>
      <c r="L136" s="89" t="str">
        <f>+IFERROR(INDEX('Ofertas insignia'!$B$14:$Y$50,MATCH('Desagregacion virtual'!$B136,'Ofertas insignia'!$B$14:$B$50,0),MATCH('Desagregacion virtual'!$L$16,'Ofertas insignia'!$B$13:$Y$13,0)),"")</f>
        <v/>
      </c>
    </row>
    <row r="137" spans="11:12" x14ac:dyDescent="0.25">
      <c r="K137" s="89" t="str">
        <f>+IFERROR(INDEX('Ofertas insignia'!$B$14:$Y$50,MATCH('Desagregacion virtual'!$B137,'Ofertas insignia'!$B$14:$B$50,0),MATCH('Desagregacion virtual'!$K$16,'Ofertas insignia'!$B$13:$Y$13,0)),"")</f>
        <v/>
      </c>
      <c r="L137" s="89" t="str">
        <f>+IFERROR(INDEX('Ofertas insignia'!$B$14:$Y$50,MATCH('Desagregacion virtual'!$B137,'Ofertas insignia'!$B$14:$B$50,0),MATCH('Desagregacion virtual'!$L$16,'Ofertas insignia'!$B$13:$Y$13,0)),"")</f>
        <v/>
      </c>
    </row>
    <row r="138" spans="11:12" x14ac:dyDescent="0.25">
      <c r="K138" s="89" t="str">
        <f>+IFERROR(INDEX('Ofertas insignia'!$B$14:$Y$50,MATCH('Desagregacion virtual'!$B138,'Ofertas insignia'!$B$14:$B$50,0),MATCH('Desagregacion virtual'!$K$16,'Ofertas insignia'!$B$13:$Y$13,0)),"")</f>
        <v/>
      </c>
      <c r="L138" s="89" t="str">
        <f>+IFERROR(INDEX('Ofertas insignia'!$B$14:$Y$50,MATCH('Desagregacion virtual'!$B138,'Ofertas insignia'!$B$14:$B$50,0),MATCH('Desagregacion virtual'!$L$16,'Ofertas insignia'!$B$13:$Y$13,0)),"")</f>
        <v/>
      </c>
    </row>
    <row r="139" spans="11:12" x14ac:dyDescent="0.25">
      <c r="K139" s="89" t="str">
        <f>+IFERROR(INDEX('Ofertas insignia'!$B$14:$Y$50,MATCH('Desagregacion virtual'!$B139,'Ofertas insignia'!$B$14:$B$50,0),MATCH('Desagregacion virtual'!$K$16,'Ofertas insignia'!$B$13:$Y$13,0)),"")</f>
        <v/>
      </c>
      <c r="L139" s="89" t="str">
        <f>+IFERROR(INDEX('Ofertas insignia'!$B$14:$Y$50,MATCH('Desagregacion virtual'!$B139,'Ofertas insignia'!$B$14:$B$50,0),MATCH('Desagregacion virtual'!$L$16,'Ofertas insignia'!$B$13:$Y$13,0)),"")</f>
        <v/>
      </c>
    </row>
    <row r="140" spans="11:12" x14ac:dyDescent="0.25">
      <c r="K140" s="89" t="str">
        <f>+IFERROR(INDEX('Ofertas insignia'!$B$14:$Y$50,MATCH('Desagregacion virtual'!$B140,'Ofertas insignia'!$B$14:$B$50,0),MATCH('Desagregacion virtual'!$K$16,'Ofertas insignia'!$B$13:$Y$13,0)),"")</f>
        <v/>
      </c>
      <c r="L140" s="89" t="str">
        <f>+IFERROR(INDEX('Ofertas insignia'!$B$14:$Y$50,MATCH('Desagregacion virtual'!$B140,'Ofertas insignia'!$B$14:$B$50,0),MATCH('Desagregacion virtual'!$L$16,'Ofertas insignia'!$B$13:$Y$13,0)),"")</f>
        <v/>
      </c>
    </row>
    <row r="141" spans="11:12" x14ac:dyDescent="0.25">
      <c r="K141" s="89" t="str">
        <f>+IFERROR(INDEX('Ofertas insignia'!$B$14:$Y$50,MATCH('Desagregacion virtual'!$B141,'Ofertas insignia'!$B$14:$B$50,0),MATCH('Desagregacion virtual'!$K$16,'Ofertas insignia'!$B$13:$Y$13,0)),"")</f>
        <v/>
      </c>
      <c r="L141" s="89" t="str">
        <f>+IFERROR(INDEX('Ofertas insignia'!$B$14:$Y$50,MATCH('Desagregacion virtual'!$B141,'Ofertas insignia'!$B$14:$B$50,0),MATCH('Desagregacion virtual'!$L$16,'Ofertas insignia'!$B$13:$Y$13,0)),"")</f>
        <v/>
      </c>
    </row>
    <row r="142" spans="11:12" x14ac:dyDescent="0.25">
      <c r="K142" s="89" t="str">
        <f>+IFERROR(INDEX('Ofertas insignia'!$B$14:$Y$50,MATCH('Desagregacion virtual'!$B142,'Ofertas insignia'!$B$14:$B$50,0),MATCH('Desagregacion virtual'!$K$16,'Ofertas insignia'!$B$13:$Y$13,0)),"")</f>
        <v/>
      </c>
      <c r="L142" s="89" t="str">
        <f>+IFERROR(INDEX('Ofertas insignia'!$B$14:$Y$50,MATCH('Desagregacion virtual'!$B142,'Ofertas insignia'!$B$14:$B$50,0),MATCH('Desagregacion virtual'!$L$16,'Ofertas insignia'!$B$13:$Y$13,0)),"")</f>
        <v/>
      </c>
    </row>
    <row r="143" spans="11:12" x14ac:dyDescent="0.25">
      <c r="K143" s="89" t="str">
        <f>+IFERROR(INDEX('Ofertas insignia'!$B$14:$Y$50,MATCH('Desagregacion virtual'!$B143,'Ofertas insignia'!$B$14:$B$50,0),MATCH('Desagregacion virtual'!$K$16,'Ofertas insignia'!$B$13:$Y$13,0)),"")</f>
        <v/>
      </c>
      <c r="L143" s="89" t="str">
        <f>+IFERROR(INDEX('Ofertas insignia'!$B$14:$Y$50,MATCH('Desagregacion virtual'!$B143,'Ofertas insignia'!$B$14:$B$50,0),MATCH('Desagregacion virtual'!$L$16,'Ofertas insignia'!$B$13:$Y$13,0)),"")</f>
        <v/>
      </c>
    </row>
    <row r="144" spans="11:12" x14ac:dyDescent="0.25">
      <c r="K144" s="89" t="str">
        <f>+IFERROR(INDEX('Ofertas insignia'!$B$14:$Y$50,MATCH('Desagregacion virtual'!$B144,'Ofertas insignia'!$B$14:$B$50,0),MATCH('Desagregacion virtual'!$K$16,'Ofertas insignia'!$B$13:$Y$13,0)),"")</f>
        <v/>
      </c>
      <c r="L144" s="89" t="str">
        <f>+IFERROR(INDEX('Ofertas insignia'!$B$14:$Y$50,MATCH('Desagregacion virtual'!$B144,'Ofertas insignia'!$B$14:$B$50,0),MATCH('Desagregacion virtual'!$L$16,'Ofertas insignia'!$B$13:$Y$13,0)),"")</f>
        <v/>
      </c>
    </row>
    <row r="145" spans="11:12" x14ac:dyDescent="0.25">
      <c r="K145" s="89" t="str">
        <f>+IFERROR(INDEX('Ofertas insignia'!$B$14:$Y$50,MATCH('Desagregacion virtual'!$B145,'Ofertas insignia'!$B$14:$B$50,0),MATCH('Desagregacion virtual'!$K$16,'Ofertas insignia'!$B$13:$Y$13,0)),"")</f>
        <v/>
      </c>
      <c r="L145" s="89" t="str">
        <f>+IFERROR(INDEX('Ofertas insignia'!$B$14:$Y$50,MATCH('Desagregacion virtual'!$B145,'Ofertas insignia'!$B$14:$B$50,0),MATCH('Desagregacion virtual'!$L$16,'Ofertas insignia'!$B$13:$Y$13,0)),"")</f>
        <v/>
      </c>
    </row>
    <row r="146" spans="11:12" x14ac:dyDescent="0.25">
      <c r="K146" s="89" t="str">
        <f>+IFERROR(INDEX('Ofertas insignia'!$B$14:$Y$50,MATCH('Desagregacion virtual'!$B146,'Ofertas insignia'!$B$14:$B$50,0),MATCH('Desagregacion virtual'!$K$16,'Ofertas insignia'!$B$13:$Y$13,0)),"")</f>
        <v/>
      </c>
      <c r="L146" s="89" t="str">
        <f>+IFERROR(INDEX('Ofertas insignia'!$B$14:$Y$50,MATCH('Desagregacion virtual'!$B146,'Ofertas insignia'!$B$14:$B$50,0),MATCH('Desagregacion virtual'!$L$16,'Ofertas insignia'!$B$13:$Y$13,0)),"")</f>
        <v/>
      </c>
    </row>
    <row r="147" spans="11:12" x14ac:dyDescent="0.25">
      <c r="K147" s="89" t="str">
        <f>+IFERROR(INDEX('Ofertas insignia'!$B$14:$Y$50,MATCH('Desagregacion virtual'!$B147,'Ofertas insignia'!$B$14:$B$50,0),MATCH('Desagregacion virtual'!$K$16,'Ofertas insignia'!$B$13:$Y$13,0)),"")</f>
        <v/>
      </c>
      <c r="L147" s="89" t="str">
        <f>+IFERROR(INDEX('Ofertas insignia'!$B$14:$Y$50,MATCH('Desagregacion virtual'!$B147,'Ofertas insignia'!$B$14:$B$50,0),MATCH('Desagregacion virtual'!$L$16,'Ofertas insignia'!$B$13:$Y$13,0)),"")</f>
        <v/>
      </c>
    </row>
    <row r="148" spans="11:12" x14ac:dyDescent="0.25">
      <c r="K148" s="89" t="str">
        <f>+IFERROR(INDEX('Ofertas insignia'!$B$14:$Y$50,MATCH('Desagregacion virtual'!$B148,'Ofertas insignia'!$B$14:$B$50,0),MATCH('Desagregacion virtual'!$K$16,'Ofertas insignia'!$B$13:$Y$13,0)),"")</f>
        <v/>
      </c>
      <c r="L148" s="89" t="str">
        <f>+IFERROR(INDEX('Ofertas insignia'!$B$14:$Y$50,MATCH('Desagregacion virtual'!$B148,'Ofertas insignia'!$B$14:$B$50,0),MATCH('Desagregacion virtual'!$L$16,'Ofertas insignia'!$B$13:$Y$13,0)),"")</f>
        <v/>
      </c>
    </row>
    <row r="149" spans="11:12" x14ac:dyDescent="0.25">
      <c r="K149" s="89" t="str">
        <f>+IFERROR(INDEX('Ofertas insignia'!$B$14:$Y$50,MATCH('Desagregacion virtual'!$B149,'Ofertas insignia'!$B$14:$B$50,0),MATCH('Desagregacion virtual'!$K$16,'Ofertas insignia'!$B$13:$Y$13,0)),"")</f>
        <v/>
      </c>
      <c r="L149" s="89" t="str">
        <f>+IFERROR(INDEX('Ofertas insignia'!$B$14:$Y$50,MATCH('Desagregacion virtual'!$B149,'Ofertas insignia'!$B$14:$B$50,0),MATCH('Desagregacion virtual'!$L$16,'Ofertas insignia'!$B$13:$Y$13,0)),"")</f>
        <v/>
      </c>
    </row>
    <row r="150" spans="11:12" x14ac:dyDescent="0.25">
      <c r="K150" s="89" t="str">
        <f>+IFERROR(INDEX('Ofertas insignia'!$B$14:$Y$50,MATCH('Desagregacion virtual'!$B150,'Ofertas insignia'!$B$14:$B$50,0),MATCH('Desagregacion virtual'!$K$16,'Ofertas insignia'!$B$13:$Y$13,0)),"")</f>
        <v/>
      </c>
      <c r="L150" s="89" t="str">
        <f>+IFERROR(INDEX('Ofertas insignia'!$B$14:$Y$50,MATCH('Desagregacion virtual'!$B150,'Ofertas insignia'!$B$14:$B$50,0),MATCH('Desagregacion virtual'!$L$16,'Ofertas insignia'!$B$13:$Y$13,0)),"")</f>
        <v/>
      </c>
    </row>
    <row r="151" spans="11:12" x14ac:dyDescent="0.25">
      <c r="K151" s="89" t="str">
        <f>+IFERROR(INDEX('Ofertas insignia'!$B$14:$Y$50,MATCH('Desagregacion virtual'!$B151,'Ofertas insignia'!$B$14:$B$50,0),MATCH('Desagregacion virtual'!$K$16,'Ofertas insignia'!$B$13:$Y$13,0)),"")</f>
        <v/>
      </c>
      <c r="L151" s="89" t="str">
        <f>+IFERROR(INDEX('Ofertas insignia'!$B$14:$Y$50,MATCH('Desagregacion virtual'!$B151,'Ofertas insignia'!$B$14:$B$50,0),MATCH('Desagregacion virtual'!$L$16,'Ofertas insignia'!$B$13:$Y$13,0)),"")</f>
        <v/>
      </c>
    </row>
    <row r="152" spans="11:12" x14ac:dyDescent="0.25">
      <c r="K152" s="89" t="str">
        <f>+IFERROR(INDEX('Ofertas insignia'!$B$14:$Y$50,MATCH('Desagregacion virtual'!$B152,'Ofertas insignia'!$B$14:$B$50,0),MATCH('Desagregacion virtual'!$K$16,'Ofertas insignia'!$B$13:$Y$13,0)),"")</f>
        <v/>
      </c>
      <c r="L152" s="89" t="str">
        <f>+IFERROR(INDEX('Ofertas insignia'!$B$14:$Y$50,MATCH('Desagregacion virtual'!$B152,'Ofertas insignia'!$B$14:$B$50,0),MATCH('Desagregacion virtual'!$L$16,'Ofertas insignia'!$B$13:$Y$13,0)),"")</f>
        <v/>
      </c>
    </row>
    <row r="153" spans="11:12" x14ac:dyDescent="0.25">
      <c r="K153" s="89" t="str">
        <f>+IFERROR(INDEX('Ofertas insignia'!$B$14:$Y$50,MATCH('Desagregacion virtual'!$B153,'Ofertas insignia'!$B$14:$B$50,0),MATCH('Desagregacion virtual'!$K$16,'Ofertas insignia'!$B$13:$Y$13,0)),"")</f>
        <v/>
      </c>
      <c r="L153" s="89" t="str">
        <f>+IFERROR(INDEX('Ofertas insignia'!$B$14:$Y$50,MATCH('Desagregacion virtual'!$B153,'Ofertas insignia'!$B$14:$B$50,0),MATCH('Desagregacion virtual'!$L$16,'Ofertas insignia'!$B$13:$Y$13,0)),"")</f>
        <v/>
      </c>
    </row>
    <row r="154" spans="11:12" x14ac:dyDescent="0.25">
      <c r="K154" s="89" t="str">
        <f>+IFERROR(INDEX('Ofertas insignia'!$B$14:$Y$50,MATCH('Desagregacion virtual'!$B154,'Ofertas insignia'!$B$14:$B$50,0),MATCH('Desagregacion virtual'!$K$16,'Ofertas insignia'!$B$13:$Y$13,0)),"")</f>
        <v/>
      </c>
      <c r="L154" s="89" t="str">
        <f>+IFERROR(INDEX('Ofertas insignia'!$B$14:$Y$50,MATCH('Desagregacion virtual'!$B154,'Ofertas insignia'!$B$14:$B$50,0),MATCH('Desagregacion virtual'!$L$16,'Ofertas insignia'!$B$13:$Y$13,0)),"")</f>
        <v/>
      </c>
    </row>
    <row r="155" spans="11:12" x14ac:dyDescent="0.25">
      <c r="K155" s="89" t="str">
        <f>+IFERROR(INDEX('Ofertas insignia'!$B$14:$Y$50,MATCH('Desagregacion virtual'!$B155,'Ofertas insignia'!$B$14:$B$50,0),MATCH('Desagregacion virtual'!$K$16,'Ofertas insignia'!$B$13:$Y$13,0)),"")</f>
        <v/>
      </c>
      <c r="L155" s="89" t="str">
        <f>+IFERROR(INDEX('Ofertas insignia'!$B$14:$Y$50,MATCH('Desagregacion virtual'!$B155,'Ofertas insignia'!$B$14:$B$50,0),MATCH('Desagregacion virtual'!$L$16,'Ofertas insignia'!$B$13:$Y$13,0)),"")</f>
        <v/>
      </c>
    </row>
    <row r="156" spans="11:12" x14ac:dyDescent="0.25">
      <c r="K156" s="89" t="str">
        <f>+IFERROR(INDEX('Ofertas insignia'!$B$14:$Y$50,MATCH('Desagregacion virtual'!$B156,'Ofertas insignia'!$B$14:$B$50,0),MATCH('Desagregacion virtual'!$K$16,'Ofertas insignia'!$B$13:$Y$13,0)),"")</f>
        <v/>
      </c>
      <c r="L156" s="89" t="str">
        <f>+IFERROR(INDEX('Ofertas insignia'!$B$14:$Y$50,MATCH('Desagregacion virtual'!$B156,'Ofertas insignia'!$B$14:$B$50,0),MATCH('Desagregacion virtual'!$L$16,'Ofertas insignia'!$B$13:$Y$13,0)),"")</f>
        <v/>
      </c>
    </row>
    <row r="157" spans="11:12" x14ac:dyDescent="0.25">
      <c r="K157" s="89" t="str">
        <f>+IFERROR(INDEX('Ofertas insignia'!$B$14:$Y$50,MATCH('Desagregacion virtual'!$B157,'Ofertas insignia'!$B$14:$B$50,0),MATCH('Desagregacion virtual'!$K$16,'Ofertas insignia'!$B$13:$Y$13,0)),"")</f>
        <v/>
      </c>
      <c r="L157" s="89" t="str">
        <f>+IFERROR(INDEX('Ofertas insignia'!$B$14:$Y$50,MATCH('Desagregacion virtual'!$B157,'Ofertas insignia'!$B$14:$B$50,0),MATCH('Desagregacion virtual'!$L$16,'Ofertas insignia'!$B$13:$Y$13,0)),"")</f>
        <v/>
      </c>
    </row>
    <row r="158" spans="11:12" x14ac:dyDescent="0.25">
      <c r="K158" s="89" t="str">
        <f>+IFERROR(INDEX('Ofertas insignia'!$B$14:$Y$50,MATCH('Desagregacion virtual'!$B158,'Ofertas insignia'!$B$14:$B$50,0),MATCH('Desagregacion virtual'!$K$16,'Ofertas insignia'!$B$13:$Y$13,0)),"")</f>
        <v/>
      </c>
      <c r="L158" s="89" t="str">
        <f>+IFERROR(INDEX('Ofertas insignia'!$B$14:$Y$50,MATCH('Desagregacion virtual'!$B158,'Ofertas insignia'!$B$14:$B$50,0),MATCH('Desagregacion virtual'!$L$16,'Ofertas insignia'!$B$13:$Y$13,0)),"")</f>
        <v/>
      </c>
    </row>
    <row r="159" spans="11:12" x14ac:dyDescent="0.25">
      <c r="K159" s="89" t="str">
        <f>+IFERROR(INDEX('Ofertas insignia'!$B$14:$Y$50,MATCH('Desagregacion virtual'!$B159,'Ofertas insignia'!$B$14:$B$50,0),MATCH('Desagregacion virtual'!$K$16,'Ofertas insignia'!$B$13:$Y$13,0)),"")</f>
        <v/>
      </c>
      <c r="L159" s="89" t="str">
        <f>+IFERROR(INDEX('Ofertas insignia'!$B$14:$Y$50,MATCH('Desagregacion virtual'!$B159,'Ofertas insignia'!$B$14:$B$50,0),MATCH('Desagregacion virtual'!$L$16,'Ofertas insignia'!$B$13:$Y$13,0)),"")</f>
        <v/>
      </c>
    </row>
    <row r="160" spans="11:12" x14ac:dyDescent="0.25">
      <c r="K160" s="89" t="str">
        <f>+IFERROR(INDEX('Ofertas insignia'!$B$14:$Y$50,MATCH('Desagregacion virtual'!$B160,'Ofertas insignia'!$B$14:$B$50,0),MATCH('Desagregacion virtual'!$K$16,'Ofertas insignia'!$B$13:$Y$13,0)),"")</f>
        <v/>
      </c>
      <c r="L160" s="89" t="str">
        <f>+IFERROR(INDEX('Ofertas insignia'!$B$14:$Y$50,MATCH('Desagregacion virtual'!$B160,'Ofertas insignia'!$B$14:$B$50,0),MATCH('Desagregacion virtual'!$L$16,'Ofertas insignia'!$B$13:$Y$13,0)),"")</f>
        <v/>
      </c>
    </row>
    <row r="161" spans="11:12" x14ac:dyDescent="0.25">
      <c r="K161" s="89" t="str">
        <f>+IFERROR(INDEX('Ofertas insignia'!$B$14:$Y$50,MATCH('Desagregacion virtual'!$B161,'Ofertas insignia'!$B$14:$B$50,0),MATCH('Desagregacion virtual'!$K$16,'Ofertas insignia'!$B$13:$Y$13,0)),"")</f>
        <v/>
      </c>
      <c r="L161" s="89" t="str">
        <f>+IFERROR(INDEX('Ofertas insignia'!$B$14:$Y$50,MATCH('Desagregacion virtual'!$B161,'Ofertas insignia'!$B$14:$B$50,0),MATCH('Desagregacion virtual'!$L$16,'Ofertas insignia'!$B$13:$Y$13,0)),"")</f>
        <v/>
      </c>
    </row>
    <row r="162" spans="11:12" x14ac:dyDescent="0.25">
      <c r="K162" s="89" t="str">
        <f>+IFERROR(INDEX('Ofertas insignia'!$B$14:$Y$50,MATCH('Desagregacion virtual'!$B162,'Ofertas insignia'!$B$14:$B$50,0),MATCH('Desagregacion virtual'!$K$16,'Ofertas insignia'!$B$13:$Y$13,0)),"")</f>
        <v/>
      </c>
      <c r="L162" s="89" t="str">
        <f>+IFERROR(INDEX('Ofertas insignia'!$B$14:$Y$50,MATCH('Desagregacion virtual'!$B162,'Ofertas insignia'!$B$14:$B$50,0),MATCH('Desagregacion virtual'!$L$16,'Ofertas insignia'!$B$13:$Y$13,0)),"")</f>
        <v/>
      </c>
    </row>
    <row r="163" spans="11:12" x14ac:dyDescent="0.25">
      <c r="K163" s="89" t="str">
        <f>+IFERROR(INDEX('Ofertas insignia'!$B$14:$Y$50,MATCH('Desagregacion virtual'!$B163,'Ofertas insignia'!$B$14:$B$50,0),MATCH('Desagregacion virtual'!$K$16,'Ofertas insignia'!$B$13:$Y$13,0)),"")</f>
        <v/>
      </c>
      <c r="L163" s="89" t="str">
        <f>+IFERROR(INDEX('Ofertas insignia'!$B$14:$Y$50,MATCH('Desagregacion virtual'!$B163,'Ofertas insignia'!$B$14:$B$50,0),MATCH('Desagregacion virtual'!$L$16,'Ofertas insignia'!$B$13:$Y$13,0)),"")</f>
        <v/>
      </c>
    </row>
    <row r="164" spans="11:12" x14ac:dyDescent="0.25">
      <c r="K164" s="89" t="str">
        <f>+IFERROR(INDEX('Ofertas insignia'!$B$14:$Y$50,MATCH('Desagregacion virtual'!$B164,'Ofertas insignia'!$B$14:$B$50,0),MATCH('Desagregacion virtual'!$K$16,'Ofertas insignia'!$B$13:$Y$13,0)),"")</f>
        <v/>
      </c>
      <c r="L164" s="89" t="str">
        <f>+IFERROR(INDEX('Ofertas insignia'!$B$14:$Y$50,MATCH('Desagregacion virtual'!$B164,'Ofertas insignia'!$B$14:$B$50,0),MATCH('Desagregacion virtual'!$L$16,'Ofertas insignia'!$B$13:$Y$13,0)),"")</f>
        <v/>
      </c>
    </row>
    <row r="165" spans="11:12" x14ac:dyDescent="0.25">
      <c r="K165" s="89" t="str">
        <f>+IFERROR(INDEX('Ofertas insignia'!$B$14:$Y$50,MATCH('Desagregacion virtual'!$B165,'Ofertas insignia'!$B$14:$B$50,0),MATCH('Desagregacion virtual'!$K$16,'Ofertas insignia'!$B$13:$Y$13,0)),"")</f>
        <v/>
      </c>
      <c r="L165" s="89" t="str">
        <f>+IFERROR(INDEX('Ofertas insignia'!$B$14:$Y$50,MATCH('Desagregacion virtual'!$B165,'Ofertas insignia'!$B$14:$B$50,0),MATCH('Desagregacion virtual'!$L$16,'Ofertas insignia'!$B$13:$Y$13,0)),"")</f>
        <v/>
      </c>
    </row>
    <row r="166" spans="11:12" x14ac:dyDescent="0.25">
      <c r="K166" s="89" t="str">
        <f>+IFERROR(INDEX('Ofertas insignia'!$B$14:$Y$50,MATCH('Desagregacion virtual'!$B166,'Ofertas insignia'!$B$14:$B$50,0),MATCH('Desagregacion virtual'!$K$16,'Ofertas insignia'!$B$13:$Y$13,0)),"")</f>
        <v/>
      </c>
      <c r="L166" s="89" t="str">
        <f>+IFERROR(INDEX('Ofertas insignia'!$B$14:$Y$50,MATCH('Desagregacion virtual'!$B166,'Ofertas insignia'!$B$14:$B$50,0),MATCH('Desagregacion virtual'!$L$16,'Ofertas insignia'!$B$13:$Y$13,0)),"")</f>
        <v/>
      </c>
    </row>
    <row r="167" spans="11:12" x14ac:dyDescent="0.25">
      <c r="K167" s="89" t="str">
        <f>+IFERROR(INDEX('Ofertas insignia'!$B$14:$Y$50,MATCH('Desagregacion virtual'!$B167,'Ofertas insignia'!$B$14:$B$50,0),MATCH('Desagregacion virtual'!$K$16,'Ofertas insignia'!$B$13:$Y$13,0)),"")</f>
        <v/>
      </c>
      <c r="L167" s="89" t="str">
        <f>+IFERROR(INDEX('Ofertas insignia'!$B$14:$Y$50,MATCH('Desagregacion virtual'!$B167,'Ofertas insignia'!$B$14:$B$50,0),MATCH('Desagregacion virtual'!$L$16,'Ofertas insignia'!$B$13:$Y$13,0)),"")</f>
        <v/>
      </c>
    </row>
    <row r="168" spans="11:12" x14ac:dyDescent="0.25">
      <c r="K168" s="89" t="str">
        <f>+IFERROR(INDEX('Ofertas insignia'!$B$14:$Y$50,MATCH('Desagregacion virtual'!$B168,'Ofertas insignia'!$B$14:$B$50,0),MATCH('Desagregacion virtual'!$K$16,'Ofertas insignia'!$B$13:$Y$13,0)),"")</f>
        <v/>
      </c>
      <c r="L168" s="89" t="str">
        <f>+IFERROR(INDEX('Ofertas insignia'!$B$14:$Y$50,MATCH('Desagregacion virtual'!$B168,'Ofertas insignia'!$B$14:$B$50,0),MATCH('Desagregacion virtual'!$L$16,'Ofertas insignia'!$B$13:$Y$13,0)),"")</f>
        <v/>
      </c>
    </row>
    <row r="169" spans="11:12" x14ac:dyDescent="0.25">
      <c r="K169" s="89" t="str">
        <f>+IFERROR(INDEX('Ofertas insignia'!$B$14:$Y$50,MATCH('Desagregacion virtual'!$B169,'Ofertas insignia'!$B$14:$B$50,0),MATCH('Desagregacion virtual'!$K$16,'Ofertas insignia'!$B$13:$Y$13,0)),"")</f>
        <v/>
      </c>
      <c r="L169" s="89" t="str">
        <f>+IFERROR(INDEX('Ofertas insignia'!$B$14:$Y$50,MATCH('Desagregacion virtual'!$B169,'Ofertas insignia'!$B$14:$B$50,0),MATCH('Desagregacion virtual'!$L$16,'Ofertas insignia'!$B$13:$Y$13,0)),"")</f>
        <v/>
      </c>
    </row>
    <row r="170" spans="11:12" x14ac:dyDescent="0.25">
      <c r="K170" s="89" t="str">
        <f>+IFERROR(INDEX('Ofertas insignia'!$B$14:$Y$50,MATCH('Desagregacion virtual'!$B170,'Ofertas insignia'!$B$14:$B$50,0),MATCH('Desagregacion virtual'!$K$16,'Ofertas insignia'!$B$13:$Y$13,0)),"")</f>
        <v/>
      </c>
      <c r="L170" s="89" t="str">
        <f>+IFERROR(INDEX('Ofertas insignia'!$B$14:$Y$50,MATCH('Desagregacion virtual'!$B170,'Ofertas insignia'!$B$14:$B$50,0),MATCH('Desagregacion virtual'!$L$16,'Ofertas insignia'!$B$13:$Y$13,0)),"")</f>
        <v/>
      </c>
    </row>
    <row r="171" spans="11:12" x14ac:dyDescent="0.25">
      <c r="K171" s="89" t="str">
        <f>+IFERROR(INDEX('Ofertas insignia'!$B$14:$Y$50,MATCH('Desagregacion virtual'!$B171,'Ofertas insignia'!$B$14:$B$50,0),MATCH('Desagregacion virtual'!$K$16,'Ofertas insignia'!$B$13:$Y$13,0)),"")</f>
        <v/>
      </c>
      <c r="L171" s="89" t="str">
        <f>+IFERROR(INDEX('Ofertas insignia'!$B$14:$Y$50,MATCH('Desagregacion virtual'!$B171,'Ofertas insignia'!$B$14:$B$50,0),MATCH('Desagregacion virtual'!$L$16,'Ofertas insignia'!$B$13:$Y$13,0)),"")</f>
        <v/>
      </c>
    </row>
    <row r="172" spans="11:12" x14ac:dyDescent="0.25">
      <c r="K172" s="89" t="str">
        <f>+IFERROR(INDEX('Ofertas insignia'!$B$14:$Y$50,MATCH('Desagregacion virtual'!$B172,'Ofertas insignia'!$B$14:$B$50,0),MATCH('Desagregacion virtual'!$K$16,'Ofertas insignia'!$B$13:$Y$13,0)),"")</f>
        <v/>
      </c>
      <c r="L172" s="89" t="str">
        <f>+IFERROR(INDEX('Ofertas insignia'!$B$14:$Y$50,MATCH('Desagregacion virtual'!$B172,'Ofertas insignia'!$B$14:$B$50,0),MATCH('Desagregacion virtual'!$L$16,'Ofertas insignia'!$B$13:$Y$13,0)),"")</f>
        <v/>
      </c>
    </row>
    <row r="173" spans="11:12" x14ac:dyDescent="0.25">
      <c r="K173" s="89" t="str">
        <f>+IFERROR(INDEX('Ofertas insignia'!$B$14:$Y$50,MATCH('Desagregacion virtual'!$B173,'Ofertas insignia'!$B$14:$B$50,0),MATCH('Desagregacion virtual'!$K$16,'Ofertas insignia'!$B$13:$Y$13,0)),"")</f>
        <v/>
      </c>
      <c r="L173" s="89" t="str">
        <f>+IFERROR(INDEX('Ofertas insignia'!$B$14:$Y$50,MATCH('Desagregacion virtual'!$B173,'Ofertas insignia'!$B$14:$B$50,0),MATCH('Desagregacion virtual'!$L$16,'Ofertas insignia'!$B$13:$Y$13,0)),"")</f>
        <v/>
      </c>
    </row>
    <row r="174" spans="11:12" x14ac:dyDescent="0.25">
      <c r="K174" s="89" t="str">
        <f>+IFERROR(INDEX('Ofertas insignia'!$B$14:$Y$50,MATCH('Desagregacion virtual'!$B174,'Ofertas insignia'!$B$14:$B$50,0),MATCH('Desagregacion virtual'!$K$16,'Ofertas insignia'!$B$13:$Y$13,0)),"")</f>
        <v/>
      </c>
      <c r="L174" s="89" t="str">
        <f>+IFERROR(INDEX('Ofertas insignia'!$B$14:$Y$50,MATCH('Desagregacion virtual'!$B174,'Ofertas insignia'!$B$14:$B$50,0),MATCH('Desagregacion virtual'!$L$16,'Ofertas insignia'!$B$13:$Y$13,0)),"")</f>
        <v/>
      </c>
    </row>
    <row r="175" spans="11:12" x14ac:dyDescent="0.25">
      <c r="K175" s="89" t="str">
        <f>+IFERROR(INDEX('Ofertas insignia'!$B$14:$Y$50,MATCH('Desagregacion virtual'!$B175,'Ofertas insignia'!$B$14:$B$50,0),MATCH('Desagregacion virtual'!$K$16,'Ofertas insignia'!$B$13:$Y$13,0)),"")</f>
        <v/>
      </c>
      <c r="L175" s="89" t="str">
        <f>+IFERROR(INDEX('Ofertas insignia'!$B$14:$Y$50,MATCH('Desagregacion virtual'!$B175,'Ofertas insignia'!$B$14:$B$50,0),MATCH('Desagregacion virtual'!$L$16,'Ofertas insignia'!$B$13:$Y$13,0)),"")</f>
        <v/>
      </c>
    </row>
    <row r="176" spans="11:12" x14ac:dyDescent="0.25">
      <c r="K176" s="89" t="str">
        <f>+IFERROR(INDEX('Ofertas insignia'!$B$14:$Y$50,MATCH('Desagregacion virtual'!$B176,'Ofertas insignia'!$B$14:$B$50,0),MATCH('Desagregacion virtual'!$K$16,'Ofertas insignia'!$B$13:$Y$13,0)),"")</f>
        <v/>
      </c>
      <c r="L176" s="89" t="str">
        <f>+IFERROR(INDEX('Ofertas insignia'!$B$14:$Y$50,MATCH('Desagregacion virtual'!$B176,'Ofertas insignia'!$B$14:$B$50,0),MATCH('Desagregacion virtual'!$L$16,'Ofertas insignia'!$B$13:$Y$13,0)),"")</f>
        <v/>
      </c>
    </row>
    <row r="177" spans="11:12" x14ac:dyDescent="0.25">
      <c r="K177" s="89" t="str">
        <f>+IFERROR(INDEX('Ofertas insignia'!$B$14:$Y$50,MATCH('Desagregacion virtual'!$B177,'Ofertas insignia'!$B$14:$B$50,0),MATCH('Desagregacion virtual'!$K$16,'Ofertas insignia'!$B$13:$Y$13,0)),"")</f>
        <v/>
      </c>
      <c r="L177" s="89" t="str">
        <f>+IFERROR(INDEX('Ofertas insignia'!$B$14:$Y$50,MATCH('Desagregacion virtual'!$B177,'Ofertas insignia'!$B$14:$B$50,0),MATCH('Desagregacion virtual'!$L$16,'Ofertas insignia'!$B$13:$Y$13,0)),"")</f>
        <v/>
      </c>
    </row>
    <row r="178" spans="11:12" x14ac:dyDescent="0.25">
      <c r="K178" s="89" t="str">
        <f>+IFERROR(INDEX('Ofertas insignia'!$B$14:$Y$50,MATCH('Desagregacion virtual'!$B178,'Ofertas insignia'!$B$14:$B$50,0),MATCH('Desagregacion virtual'!$K$16,'Ofertas insignia'!$B$13:$Y$13,0)),"")</f>
        <v/>
      </c>
      <c r="L178" s="89" t="str">
        <f>+IFERROR(INDEX('Ofertas insignia'!$B$14:$Y$50,MATCH('Desagregacion virtual'!$B178,'Ofertas insignia'!$B$14:$B$50,0),MATCH('Desagregacion virtual'!$L$16,'Ofertas insignia'!$B$13:$Y$13,0)),"")</f>
        <v/>
      </c>
    </row>
    <row r="179" spans="11:12" x14ac:dyDescent="0.25">
      <c r="K179" s="89" t="str">
        <f>+IFERROR(INDEX('Ofertas insignia'!$B$14:$Y$50,MATCH('Desagregacion virtual'!$B179,'Ofertas insignia'!$B$14:$B$50,0),MATCH('Desagregacion virtual'!$K$16,'Ofertas insignia'!$B$13:$Y$13,0)),"")</f>
        <v/>
      </c>
      <c r="L179" s="89" t="str">
        <f>+IFERROR(INDEX('Ofertas insignia'!$B$14:$Y$50,MATCH('Desagregacion virtual'!$B179,'Ofertas insignia'!$B$14:$B$50,0),MATCH('Desagregacion virtual'!$L$16,'Ofertas insignia'!$B$13:$Y$13,0)),"")</f>
        <v/>
      </c>
    </row>
    <row r="180" spans="11:12" x14ac:dyDescent="0.25">
      <c r="K180" s="89" t="str">
        <f>+IFERROR(INDEX('Ofertas insignia'!$B$14:$Y$50,MATCH('Desagregacion virtual'!$B180,'Ofertas insignia'!$B$14:$B$50,0),MATCH('Desagregacion virtual'!$K$16,'Ofertas insignia'!$B$13:$Y$13,0)),"")</f>
        <v/>
      </c>
      <c r="L180" s="89" t="str">
        <f>+IFERROR(INDEX('Ofertas insignia'!$B$14:$Y$50,MATCH('Desagregacion virtual'!$B180,'Ofertas insignia'!$B$14:$B$50,0),MATCH('Desagregacion virtual'!$L$16,'Ofertas insignia'!$B$13:$Y$13,0)),"")</f>
        <v/>
      </c>
    </row>
    <row r="181" spans="11:12" x14ac:dyDescent="0.25">
      <c r="K181" s="89" t="str">
        <f>+IFERROR(INDEX('Ofertas insignia'!$B$14:$Y$50,MATCH('Desagregacion virtual'!$B181,'Ofertas insignia'!$B$14:$B$50,0),MATCH('Desagregacion virtual'!$K$16,'Ofertas insignia'!$B$13:$Y$13,0)),"")</f>
        <v/>
      </c>
      <c r="L181" s="89" t="str">
        <f>+IFERROR(INDEX('Ofertas insignia'!$B$14:$Y$50,MATCH('Desagregacion virtual'!$B181,'Ofertas insignia'!$B$14:$B$50,0),MATCH('Desagregacion virtual'!$L$16,'Ofertas insignia'!$B$13:$Y$13,0)),"")</f>
        <v/>
      </c>
    </row>
    <row r="182" spans="11:12" x14ac:dyDescent="0.25">
      <c r="K182" s="89" t="str">
        <f>+IFERROR(INDEX('Ofertas insignia'!$B$14:$Y$50,MATCH('Desagregacion virtual'!$B182,'Ofertas insignia'!$B$14:$B$50,0),MATCH('Desagregacion virtual'!$K$16,'Ofertas insignia'!$B$13:$Y$13,0)),"")</f>
        <v/>
      </c>
      <c r="L182" s="89" t="str">
        <f>+IFERROR(INDEX('Ofertas insignia'!$B$14:$Y$50,MATCH('Desagregacion virtual'!$B182,'Ofertas insignia'!$B$14:$B$50,0),MATCH('Desagregacion virtual'!$L$16,'Ofertas insignia'!$B$13:$Y$13,0)),"")</f>
        <v/>
      </c>
    </row>
    <row r="183" spans="11:12" x14ac:dyDescent="0.25">
      <c r="K183" s="89" t="str">
        <f>+IFERROR(INDEX('Ofertas insignia'!$B$14:$Y$50,MATCH('Desagregacion virtual'!$B183,'Ofertas insignia'!$B$14:$B$50,0),MATCH('Desagregacion virtual'!$K$16,'Ofertas insignia'!$B$13:$Y$13,0)),"")</f>
        <v/>
      </c>
      <c r="L183" s="89" t="str">
        <f>+IFERROR(INDEX('Ofertas insignia'!$B$14:$Y$50,MATCH('Desagregacion virtual'!$B183,'Ofertas insignia'!$B$14:$B$50,0),MATCH('Desagregacion virtual'!$L$16,'Ofertas insignia'!$B$13:$Y$13,0)),"")</f>
        <v/>
      </c>
    </row>
    <row r="184" spans="11:12" x14ac:dyDescent="0.25">
      <c r="K184" s="89" t="str">
        <f>+IFERROR(INDEX('Ofertas insignia'!$B$14:$Y$50,MATCH('Desagregacion virtual'!$B184,'Ofertas insignia'!$B$14:$B$50,0),MATCH('Desagregacion virtual'!$K$16,'Ofertas insignia'!$B$13:$Y$13,0)),"")</f>
        <v/>
      </c>
      <c r="L184" s="89" t="str">
        <f>+IFERROR(INDEX('Ofertas insignia'!$B$14:$Y$50,MATCH('Desagregacion virtual'!$B184,'Ofertas insignia'!$B$14:$B$50,0),MATCH('Desagregacion virtual'!$L$16,'Ofertas insignia'!$B$13:$Y$13,0)),"")</f>
        <v/>
      </c>
    </row>
    <row r="185" spans="11:12" x14ac:dyDescent="0.25">
      <c r="K185" s="89" t="str">
        <f>+IFERROR(INDEX('Ofertas insignia'!$B$14:$Y$50,MATCH('Desagregacion virtual'!$B185,'Ofertas insignia'!$B$14:$B$50,0),MATCH('Desagregacion virtual'!$K$16,'Ofertas insignia'!$B$13:$Y$13,0)),"")</f>
        <v/>
      </c>
      <c r="L185" s="89" t="str">
        <f>+IFERROR(INDEX('Ofertas insignia'!$B$14:$Y$50,MATCH('Desagregacion virtual'!$B185,'Ofertas insignia'!$B$14:$B$50,0),MATCH('Desagregacion virtual'!$L$16,'Ofertas insignia'!$B$13:$Y$13,0)),"")</f>
        <v/>
      </c>
    </row>
    <row r="186" spans="11:12" x14ac:dyDescent="0.25">
      <c r="K186" s="89" t="str">
        <f>+IFERROR(INDEX('Ofertas insignia'!$B$14:$Y$50,MATCH('Desagregacion virtual'!$B186,'Ofertas insignia'!$B$14:$B$50,0),MATCH('Desagregacion virtual'!$K$16,'Ofertas insignia'!$B$13:$Y$13,0)),"")</f>
        <v/>
      </c>
      <c r="L186" s="89" t="str">
        <f>+IFERROR(INDEX('Ofertas insignia'!$B$14:$Y$50,MATCH('Desagregacion virtual'!$B186,'Ofertas insignia'!$B$14:$B$50,0),MATCH('Desagregacion virtual'!$L$16,'Ofertas insignia'!$B$13:$Y$13,0)),"")</f>
        <v/>
      </c>
    </row>
    <row r="187" spans="11:12" x14ac:dyDescent="0.25">
      <c r="K187" s="89" t="str">
        <f>+IFERROR(INDEX('Ofertas insignia'!$B$14:$Y$50,MATCH('Desagregacion virtual'!$B187,'Ofertas insignia'!$B$14:$B$50,0),MATCH('Desagregacion virtual'!$K$16,'Ofertas insignia'!$B$13:$Y$13,0)),"")</f>
        <v/>
      </c>
      <c r="L187" s="89" t="str">
        <f>+IFERROR(INDEX('Ofertas insignia'!$B$14:$Y$50,MATCH('Desagregacion virtual'!$B187,'Ofertas insignia'!$B$14:$B$50,0),MATCH('Desagregacion virtual'!$L$16,'Ofertas insignia'!$B$13:$Y$13,0)),"")</f>
        <v/>
      </c>
    </row>
    <row r="188" spans="11:12" x14ac:dyDescent="0.25">
      <c r="K188" s="89" t="str">
        <f>+IFERROR(INDEX('Ofertas insignia'!$B$14:$Y$50,MATCH('Desagregacion virtual'!$B188,'Ofertas insignia'!$B$14:$B$50,0),MATCH('Desagregacion virtual'!$K$16,'Ofertas insignia'!$B$13:$Y$13,0)),"")</f>
        <v/>
      </c>
      <c r="L188" s="89" t="str">
        <f>+IFERROR(INDEX('Ofertas insignia'!$B$14:$Y$50,MATCH('Desagregacion virtual'!$B188,'Ofertas insignia'!$B$14:$B$50,0),MATCH('Desagregacion virtual'!$L$16,'Ofertas insignia'!$B$13:$Y$13,0)),"")</f>
        <v/>
      </c>
    </row>
    <row r="189" spans="11:12" x14ac:dyDescent="0.25">
      <c r="K189" s="89" t="str">
        <f>+IFERROR(INDEX('Ofertas insignia'!$B$14:$Y$50,MATCH('Desagregacion virtual'!$B189,'Ofertas insignia'!$B$14:$B$50,0),MATCH('Desagregacion virtual'!$K$16,'Ofertas insignia'!$B$13:$Y$13,0)),"")</f>
        <v/>
      </c>
      <c r="L189" s="89" t="str">
        <f>+IFERROR(INDEX('Ofertas insignia'!$B$14:$Y$50,MATCH('Desagregacion virtual'!$B189,'Ofertas insignia'!$B$14:$B$50,0),MATCH('Desagregacion virtual'!$L$16,'Ofertas insignia'!$B$13:$Y$13,0)),"")</f>
        <v/>
      </c>
    </row>
    <row r="190" spans="11:12" x14ac:dyDescent="0.25">
      <c r="K190" s="89" t="str">
        <f>+IFERROR(INDEX('Ofertas insignia'!$B$14:$Y$50,MATCH('Desagregacion virtual'!$B190,'Ofertas insignia'!$B$14:$B$50,0),MATCH('Desagregacion virtual'!$K$16,'Ofertas insignia'!$B$13:$Y$13,0)),"")</f>
        <v/>
      </c>
      <c r="L190" s="89" t="str">
        <f>+IFERROR(INDEX('Ofertas insignia'!$B$14:$Y$50,MATCH('Desagregacion virtual'!$B190,'Ofertas insignia'!$B$14:$B$50,0),MATCH('Desagregacion virtual'!$L$16,'Ofertas insignia'!$B$13:$Y$13,0)),"")</f>
        <v/>
      </c>
    </row>
    <row r="191" spans="11:12" x14ac:dyDescent="0.25">
      <c r="K191" s="89" t="str">
        <f>+IFERROR(INDEX('Ofertas insignia'!$B$14:$Y$50,MATCH('Desagregacion virtual'!$B191,'Ofertas insignia'!$B$14:$B$50,0),MATCH('Desagregacion virtual'!$K$16,'Ofertas insignia'!$B$13:$Y$13,0)),"")</f>
        <v/>
      </c>
      <c r="L191" s="89" t="str">
        <f>+IFERROR(INDEX('Ofertas insignia'!$B$14:$Y$50,MATCH('Desagregacion virtual'!$B191,'Ofertas insignia'!$B$14:$B$50,0),MATCH('Desagregacion virtual'!$L$16,'Ofertas insignia'!$B$13:$Y$13,0)),"")</f>
        <v/>
      </c>
    </row>
    <row r="192" spans="11:12" x14ac:dyDescent="0.25">
      <c r="K192" s="89" t="str">
        <f>+IFERROR(INDEX('Ofertas insignia'!$B$14:$Y$50,MATCH('Desagregacion virtual'!$B192,'Ofertas insignia'!$B$14:$B$50,0),MATCH('Desagregacion virtual'!$K$16,'Ofertas insignia'!$B$13:$Y$13,0)),"")</f>
        <v/>
      </c>
      <c r="L192" s="89" t="str">
        <f>+IFERROR(INDEX('Ofertas insignia'!$B$14:$Y$50,MATCH('Desagregacion virtual'!$B192,'Ofertas insignia'!$B$14:$B$50,0),MATCH('Desagregacion virtual'!$L$16,'Ofertas insignia'!$B$13:$Y$13,0)),"")</f>
        <v/>
      </c>
    </row>
    <row r="193" spans="11:12" x14ac:dyDescent="0.25">
      <c r="K193" s="89" t="str">
        <f>+IFERROR(INDEX('Ofertas insignia'!$B$14:$Y$50,MATCH('Desagregacion virtual'!$B193,'Ofertas insignia'!$B$14:$B$50,0),MATCH('Desagregacion virtual'!$K$16,'Ofertas insignia'!$B$13:$Y$13,0)),"")</f>
        <v/>
      </c>
      <c r="L193" s="89" t="str">
        <f>+IFERROR(INDEX('Ofertas insignia'!$B$14:$Y$50,MATCH('Desagregacion virtual'!$B193,'Ofertas insignia'!$B$14:$B$50,0),MATCH('Desagregacion virtual'!$L$16,'Ofertas insignia'!$B$13:$Y$13,0)),"")</f>
        <v/>
      </c>
    </row>
    <row r="194" spans="11:12" x14ac:dyDescent="0.25">
      <c r="K194" s="89" t="str">
        <f>+IFERROR(INDEX('Ofertas insignia'!$B$14:$Y$50,MATCH('Desagregacion virtual'!$B194,'Ofertas insignia'!$B$14:$B$50,0),MATCH('Desagregacion virtual'!$K$16,'Ofertas insignia'!$B$13:$Y$13,0)),"")</f>
        <v/>
      </c>
      <c r="L194" s="89" t="str">
        <f>+IFERROR(INDEX('Ofertas insignia'!$B$14:$Y$50,MATCH('Desagregacion virtual'!$B194,'Ofertas insignia'!$B$14:$B$50,0),MATCH('Desagregacion virtual'!$L$16,'Ofertas insignia'!$B$13:$Y$13,0)),"")</f>
        <v/>
      </c>
    </row>
    <row r="195" spans="11:12" x14ac:dyDescent="0.25">
      <c r="K195" s="89" t="str">
        <f>+IFERROR(INDEX('Ofertas insignia'!$B$14:$Y$50,MATCH('Desagregacion virtual'!$B195,'Ofertas insignia'!$B$14:$B$50,0),MATCH('Desagregacion virtual'!$K$16,'Ofertas insignia'!$B$13:$Y$13,0)),"")</f>
        <v/>
      </c>
      <c r="L195" s="89" t="str">
        <f>+IFERROR(INDEX('Ofertas insignia'!$B$14:$Y$50,MATCH('Desagregacion virtual'!$B195,'Ofertas insignia'!$B$14:$B$50,0),MATCH('Desagregacion virtual'!$L$16,'Ofertas insignia'!$B$13:$Y$13,0)),"")</f>
        <v/>
      </c>
    </row>
    <row r="196" spans="11:12" x14ac:dyDescent="0.25">
      <c r="K196" s="89" t="str">
        <f>+IFERROR(INDEX('Ofertas insignia'!$B$14:$Y$50,MATCH('Desagregacion virtual'!$B196,'Ofertas insignia'!$B$14:$B$50,0),MATCH('Desagregacion virtual'!$K$16,'Ofertas insignia'!$B$13:$Y$13,0)),"")</f>
        <v/>
      </c>
      <c r="L196" s="89" t="str">
        <f>+IFERROR(INDEX('Ofertas insignia'!$B$14:$Y$50,MATCH('Desagregacion virtual'!$B196,'Ofertas insignia'!$B$14:$B$50,0),MATCH('Desagregacion virtual'!$L$16,'Ofertas insignia'!$B$13:$Y$13,0)),"")</f>
        <v/>
      </c>
    </row>
    <row r="197" spans="11:12" x14ac:dyDescent="0.25">
      <c r="K197" s="89" t="str">
        <f>+IFERROR(INDEX('Ofertas insignia'!$B$14:$Y$50,MATCH('Desagregacion virtual'!$B197,'Ofertas insignia'!$B$14:$B$50,0),MATCH('Desagregacion virtual'!$K$16,'Ofertas insignia'!$B$13:$Y$13,0)),"")</f>
        <v/>
      </c>
      <c r="L197" s="89" t="str">
        <f>+IFERROR(INDEX('Ofertas insignia'!$B$14:$Y$50,MATCH('Desagregacion virtual'!$B197,'Ofertas insignia'!$B$14:$B$50,0),MATCH('Desagregacion virtual'!$L$16,'Ofertas insignia'!$B$13:$Y$13,0)),"")</f>
        <v/>
      </c>
    </row>
    <row r="198" spans="11:12" x14ac:dyDescent="0.25">
      <c r="K198" s="89" t="str">
        <f>+IFERROR(INDEX('Ofertas insignia'!$B$14:$Y$50,MATCH('Desagregacion virtual'!$B198,'Ofertas insignia'!$B$14:$B$50,0),MATCH('Desagregacion virtual'!$K$16,'Ofertas insignia'!$B$13:$Y$13,0)),"")</f>
        <v/>
      </c>
      <c r="L198" s="89" t="str">
        <f>+IFERROR(INDEX('Ofertas insignia'!$B$14:$Y$50,MATCH('Desagregacion virtual'!$B198,'Ofertas insignia'!$B$14:$B$50,0),MATCH('Desagregacion virtual'!$L$16,'Ofertas insignia'!$B$13:$Y$13,0)),"")</f>
        <v/>
      </c>
    </row>
    <row r="199" spans="11:12" x14ac:dyDescent="0.25">
      <c r="K199" s="89" t="str">
        <f>+IFERROR(INDEX('Ofertas insignia'!$B$14:$Y$50,MATCH('Desagregacion virtual'!$B199,'Ofertas insignia'!$B$14:$B$50,0),MATCH('Desagregacion virtual'!$K$16,'Ofertas insignia'!$B$13:$Y$13,0)),"")</f>
        <v/>
      </c>
      <c r="L199" s="89" t="str">
        <f>+IFERROR(INDEX('Ofertas insignia'!$B$14:$Y$50,MATCH('Desagregacion virtual'!$B199,'Ofertas insignia'!$B$14:$B$50,0),MATCH('Desagregacion virtual'!$L$16,'Ofertas insignia'!$B$13:$Y$13,0)),"")</f>
        <v/>
      </c>
    </row>
    <row r="200" spans="11:12" x14ac:dyDescent="0.25">
      <c r="K200" s="89" t="str">
        <f>+IFERROR(INDEX('Ofertas insignia'!$B$14:$Y$50,MATCH('Desagregacion virtual'!$B200,'Ofertas insignia'!$B$14:$B$50,0),MATCH('Desagregacion virtual'!$K$16,'Ofertas insignia'!$B$13:$Y$13,0)),"")</f>
        <v/>
      </c>
      <c r="L200" s="89" t="str">
        <f>+IFERROR(INDEX('Ofertas insignia'!$B$14:$Y$50,MATCH('Desagregacion virtual'!$B200,'Ofertas insignia'!$B$14:$B$50,0),MATCH('Desagregacion virtual'!$L$16,'Ofertas insignia'!$B$13:$Y$13,0)),"")</f>
        <v/>
      </c>
    </row>
    <row r="201" spans="11:12" x14ac:dyDescent="0.25">
      <c r="K201" s="89" t="str">
        <f>+IFERROR(INDEX('Ofertas insignia'!$B$14:$Y$50,MATCH('Desagregacion virtual'!$B201,'Ofertas insignia'!$B$14:$B$50,0),MATCH('Desagregacion virtual'!$K$16,'Ofertas insignia'!$B$13:$Y$13,0)),"")</f>
        <v/>
      </c>
      <c r="L201" s="89" t="str">
        <f>+IFERROR(INDEX('Ofertas insignia'!$B$14:$Y$50,MATCH('Desagregacion virtual'!$B201,'Ofertas insignia'!$B$14:$B$50,0),MATCH('Desagregacion virtual'!$L$16,'Ofertas insignia'!$B$13:$Y$13,0)),"")</f>
        <v/>
      </c>
    </row>
    <row r="202" spans="11:12" x14ac:dyDescent="0.25">
      <c r="K202" s="89" t="str">
        <f>+IFERROR(INDEX('Ofertas insignia'!$B$14:$Y$50,MATCH('Desagregacion virtual'!$B202,'Ofertas insignia'!$B$14:$B$50,0),MATCH('Desagregacion virtual'!$K$16,'Ofertas insignia'!$B$13:$Y$13,0)),"")</f>
        <v/>
      </c>
      <c r="L202" s="89" t="str">
        <f>+IFERROR(INDEX('Ofertas insignia'!$B$14:$Y$50,MATCH('Desagregacion virtual'!$B202,'Ofertas insignia'!$B$14:$B$50,0),MATCH('Desagregacion virtual'!$L$16,'Ofertas insignia'!$B$13:$Y$13,0)),"")</f>
        <v/>
      </c>
    </row>
    <row r="203" spans="11:12" x14ac:dyDescent="0.25">
      <c r="K203" s="89" t="str">
        <f>+IFERROR(INDEX('Ofertas insignia'!$B$14:$Y$50,MATCH('Desagregacion virtual'!$B203,'Ofertas insignia'!$B$14:$B$50,0),MATCH('Desagregacion virtual'!$K$16,'Ofertas insignia'!$B$13:$Y$13,0)),"")</f>
        <v/>
      </c>
      <c r="L203" s="89" t="str">
        <f>+IFERROR(INDEX('Ofertas insignia'!$B$14:$Y$50,MATCH('Desagregacion virtual'!$B203,'Ofertas insignia'!$B$14:$B$50,0),MATCH('Desagregacion virtual'!$L$16,'Ofertas insignia'!$B$13:$Y$13,0)),"")</f>
        <v/>
      </c>
    </row>
    <row r="204" spans="11:12" x14ac:dyDescent="0.25">
      <c r="K204" s="89" t="str">
        <f>+IFERROR(INDEX('Ofertas insignia'!$B$14:$Y$50,MATCH('Desagregacion virtual'!$B204,'Ofertas insignia'!$B$14:$B$50,0),MATCH('Desagregacion virtual'!$K$16,'Ofertas insignia'!$B$13:$Y$13,0)),"")</f>
        <v/>
      </c>
      <c r="L204" s="89" t="str">
        <f>+IFERROR(INDEX('Ofertas insignia'!$B$14:$Y$50,MATCH('Desagregacion virtual'!$B204,'Ofertas insignia'!$B$14:$B$50,0),MATCH('Desagregacion virtual'!$L$16,'Ofertas insignia'!$B$13:$Y$13,0)),"")</f>
        <v/>
      </c>
    </row>
    <row r="205" spans="11:12" x14ac:dyDescent="0.25">
      <c r="K205" s="89" t="str">
        <f>+IFERROR(INDEX('Ofertas insignia'!$B$14:$Y$50,MATCH('Desagregacion virtual'!$B205,'Ofertas insignia'!$B$14:$B$50,0),MATCH('Desagregacion virtual'!$K$16,'Ofertas insignia'!$B$13:$Y$13,0)),"")</f>
        <v/>
      </c>
      <c r="L205" s="89" t="str">
        <f>+IFERROR(INDEX('Ofertas insignia'!$B$14:$Y$50,MATCH('Desagregacion virtual'!$B205,'Ofertas insignia'!$B$14:$B$50,0),MATCH('Desagregacion virtual'!$L$16,'Ofertas insignia'!$B$13:$Y$13,0)),"")</f>
        <v/>
      </c>
    </row>
    <row r="206" spans="11:12" x14ac:dyDescent="0.25">
      <c r="K206" s="89" t="str">
        <f>+IFERROR(INDEX('Ofertas insignia'!$B$14:$Y$50,MATCH('Desagregacion virtual'!$B206,'Ofertas insignia'!$B$14:$B$50,0),MATCH('Desagregacion virtual'!$K$16,'Ofertas insignia'!$B$13:$Y$13,0)),"")</f>
        <v/>
      </c>
      <c r="L206" s="89" t="str">
        <f>+IFERROR(INDEX('Ofertas insignia'!$B$14:$Y$50,MATCH('Desagregacion virtual'!$B206,'Ofertas insignia'!$B$14:$B$50,0),MATCH('Desagregacion virtual'!$L$16,'Ofertas insignia'!$B$13:$Y$13,0)),"")</f>
        <v/>
      </c>
    </row>
    <row r="207" spans="11:12" x14ac:dyDescent="0.25">
      <c r="K207" s="89" t="str">
        <f>+IFERROR(INDEX('Ofertas insignia'!$B$14:$Y$50,MATCH('Desagregacion virtual'!$B207,'Ofertas insignia'!$B$14:$B$50,0),MATCH('Desagregacion virtual'!$K$16,'Ofertas insignia'!$B$13:$Y$13,0)),"")</f>
        <v/>
      </c>
      <c r="L207" s="89" t="str">
        <f>+IFERROR(INDEX('Ofertas insignia'!$B$14:$Y$50,MATCH('Desagregacion virtual'!$B207,'Ofertas insignia'!$B$14:$B$50,0),MATCH('Desagregacion virtual'!$L$16,'Ofertas insignia'!$B$13:$Y$13,0)),"")</f>
        <v/>
      </c>
    </row>
    <row r="208" spans="11:12" x14ac:dyDescent="0.25">
      <c r="K208" s="89" t="str">
        <f>+IFERROR(INDEX('Ofertas insignia'!$B$14:$Y$50,MATCH('Desagregacion virtual'!$B208,'Ofertas insignia'!$B$14:$B$50,0),MATCH('Desagregacion virtual'!$K$16,'Ofertas insignia'!$B$13:$Y$13,0)),"")</f>
        <v/>
      </c>
      <c r="L208" s="89" t="str">
        <f>+IFERROR(INDEX('Ofertas insignia'!$B$14:$Y$50,MATCH('Desagregacion virtual'!$B208,'Ofertas insignia'!$B$14:$B$50,0),MATCH('Desagregacion virtual'!$L$16,'Ofertas insignia'!$B$13:$Y$13,0)),"")</f>
        <v/>
      </c>
    </row>
    <row r="209" spans="11:12" x14ac:dyDescent="0.25">
      <c r="K209" s="89" t="str">
        <f>+IFERROR(INDEX('Ofertas insignia'!$B$14:$Y$50,MATCH('Desagregacion virtual'!$B209,'Ofertas insignia'!$B$14:$B$50,0),MATCH('Desagregacion virtual'!$K$16,'Ofertas insignia'!$B$13:$Y$13,0)),"")</f>
        <v/>
      </c>
      <c r="L209" s="89" t="str">
        <f>+IFERROR(INDEX('Ofertas insignia'!$B$14:$Y$50,MATCH('Desagregacion virtual'!$B209,'Ofertas insignia'!$B$14:$B$50,0),MATCH('Desagregacion virtual'!$L$16,'Ofertas insignia'!$B$13:$Y$13,0)),"")</f>
        <v/>
      </c>
    </row>
    <row r="210" spans="11:12" x14ac:dyDescent="0.25">
      <c r="K210" s="89" t="str">
        <f>+IFERROR(INDEX('Ofertas insignia'!$B$14:$Y$50,MATCH('Desagregacion virtual'!$B210,'Ofertas insignia'!$B$14:$B$50,0),MATCH('Desagregacion virtual'!$K$16,'Ofertas insignia'!$B$13:$Y$13,0)),"")</f>
        <v/>
      </c>
      <c r="L210" s="89" t="str">
        <f>+IFERROR(INDEX('Ofertas insignia'!$B$14:$Y$50,MATCH('Desagregacion virtual'!$B210,'Ofertas insignia'!$B$14:$B$50,0),MATCH('Desagregacion virtual'!$L$16,'Ofertas insignia'!$B$13:$Y$13,0)),"")</f>
        <v/>
      </c>
    </row>
    <row r="211" spans="11:12" x14ac:dyDescent="0.25">
      <c r="K211" s="89" t="str">
        <f>+IFERROR(INDEX('Ofertas insignia'!$B$14:$Y$50,MATCH('Desagregacion virtual'!$B211,'Ofertas insignia'!$B$14:$B$50,0),MATCH('Desagregacion virtual'!$K$16,'Ofertas insignia'!$B$13:$Y$13,0)),"")</f>
        <v/>
      </c>
      <c r="L211" s="89" t="str">
        <f>+IFERROR(INDEX('Ofertas insignia'!$B$14:$Y$50,MATCH('Desagregacion virtual'!$B211,'Ofertas insignia'!$B$14:$B$50,0),MATCH('Desagregacion virtual'!$L$16,'Ofertas insignia'!$B$13:$Y$13,0)),"")</f>
        <v/>
      </c>
    </row>
  </sheetData>
  <mergeCells count="4">
    <mergeCell ref="B8:C8"/>
    <mergeCell ref="E8:F8"/>
    <mergeCell ref="B9:C9"/>
    <mergeCell ref="E9:F9"/>
  </mergeCells>
  <conditionalFormatting sqref="C12">
    <cfRule type="containsText" dxfId="49" priority="2" operator="containsText" text="NO APLICA">
      <formula>NOT(ISERROR(SEARCH("NO APLICA",C12)))</formula>
    </cfRule>
  </conditionalFormatting>
  <conditionalFormatting sqref="F12">
    <cfRule type="containsText" dxfId="48" priority="1" operator="containsText" text="NO APLICA">
      <formula>NOT(ISERROR(SEARCH("NO APLICA",F12)))</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BF6A7F-E7C6-4B09-8033-4C5E52AF2799}">
          <x14:formula1>
            <xm:f>'Consolidado Resultados'!$B$14:$B$19</xm:f>
          </x14:formula1>
          <xm:sqref>C3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D5121B912868449A3C5ACBE470BFC5" ma:contentTypeVersion="0" ma:contentTypeDescription="Crear nuevo documento." ma:contentTypeScope="" ma:versionID="815d36a22a4b62884af4297906ef7370">
  <xsd:schema xmlns:xsd="http://www.w3.org/2001/XMLSchema" xmlns:xs="http://www.w3.org/2001/XMLSchema" xmlns:p="http://schemas.microsoft.com/office/2006/metadata/properties" targetNamespace="http://schemas.microsoft.com/office/2006/metadata/properties" ma:root="true" ma:fieldsID="dad187ede1053dd323176c0832b9836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C1DFB3-026E-416D-9C20-275230841CE7}">
  <ds:schemaRefs>
    <ds:schemaRef ds:uri="http://schemas.microsoft.com/sharepoint/v3/contenttype/forms"/>
  </ds:schemaRefs>
</ds:datastoreItem>
</file>

<file path=customXml/itemProps2.xml><?xml version="1.0" encoding="utf-8"?>
<ds:datastoreItem xmlns:ds="http://schemas.openxmlformats.org/officeDocument/2006/customXml" ds:itemID="{2049AF27-E965-4079-90F9-BC0007EF5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249BE78-D3F8-4869-AA2E-5ADE30AED093}">
  <ds:schemaRefs>
    <ds:schemaRef ds:uri="http://schemas.openxmlformats.org/package/2006/metadata/core-properties"/>
    <ds:schemaRef ds:uri="http://schemas.microsoft.com/office/infopath/2007/PartnerControls"/>
    <ds:schemaRef ds:uri="http://www.w3.org/XML/1998/namespace"/>
    <ds:schemaRef ds:uri="http://schemas.microsoft.com/office/2006/documentManagement/types"/>
    <ds:schemaRef ds:uri="http://purl.org/dc/terms/"/>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Descripción</vt:lpstr>
      <vt:lpstr>Resultados &gt;&gt;</vt:lpstr>
      <vt:lpstr>Resumen</vt:lpstr>
      <vt:lpstr>SAIB Nacional</vt:lpstr>
      <vt:lpstr>SAIB Regional</vt:lpstr>
      <vt:lpstr>SAIB Local</vt:lpstr>
      <vt:lpstr>Desagregacion compartida</vt:lpstr>
      <vt:lpstr>Desagregacion total</vt:lpstr>
      <vt:lpstr>Desagregacion virtual</vt:lpstr>
      <vt:lpstr>Requerimiento de información &gt;&gt;</vt:lpstr>
      <vt:lpstr>Ofertas insignia</vt:lpstr>
      <vt:lpstr>Consolidado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Munoz</dc:creator>
  <cp:lastModifiedBy>DGDTR</cp:lastModifiedBy>
  <dcterms:created xsi:type="dcterms:W3CDTF">2021-11-08T17:29:44Z</dcterms:created>
  <dcterms:modified xsi:type="dcterms:W3CDTF">2021-12-07T03:07:28Z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0x0101003CD5121B912868449A3C5ACBE470BFC5</vt:lpwstr>
  </property>
</Properties>
</file>