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ers\julio.sanchez\Documents\Consultas Publicas 2019\CTM\Doc Portal\"/>
    </mc:Choice>
  </mc:AlternateContent>
  <bookViews>
    <workbookView xWindow="0" yWindow="0" windowWidth="14175" windowHeight="12270"/>
  </bookViews>
  <sheets>
    <sheet name="Bene estimados por cond tec" sheetId="1" r:id="rId1"/>
    <sheet name="Tráfico Anual Fijo" sheetId="2" r:id="rId2"/>
    <sheet name="Tráfico Anual Móvil" sheetId="3" r:id="rId3"/>
  </sheets>
  <externalReferences>
    <externalReference r:id="rId4"/>
  </externalReferences>
  <definedNames>
    <definedName name="Fixed.Connections">[1]Mercado!$Q$521:$CD$521</definedName>
    <definedName name="Fixed.operator.market.share">[1]Control!$I$30:$BV$30</definedName>
    <definedName name="Fixed.Retail.Services">[1]Listas!$G$6:$G$35</definedName>
    <definedName name="Fixed.Retail.Services.Units">[1]Listas!$H$6:$H$35</definedName>
    <definedName name="Fixed.Retail.Services.Volumes">[1]Mercado!$Q$524:$CD$553</definedName>
    <definedName name="Market.Retail.Services.Proporcion.Urbano">[1]Mercado!$Q$598:$CD$627</definedName>
    <definedName name="Market.Years">[1]Listas!$B$6:$B$76</definedName>
    <definedName name="Mobile.operator.market.share">[1]Control!$I$31:$BW$31</definedName>
    <definedName name="Mobile.Retail.Services">[1]Listas!$D$6:$D$35</definedName>
    <definedName name="Mobile.Retail.Services.Units">[1]Listas!$E$6:$E$35</definedName>
    <definedName name="Mobile.Retail.Services.Volumes">[1]Mercado!$Q$561:$CD$590</definedName>
    <definedName name="Mobile.subscribers">[1]Mercado!$Q$557:$CD$557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43" i="3" l="1"/>
  <c r="BO104" i="3"/>
  <c r="BP104" i="3"/>
  <c r="BO103" i="3"/>
  <c r="BP103" i="3"/>
  <c r="BO102" i="3"/>
  <c r="BP102" i="3"/>
  <c r="BO101" i="3"/>
  <c r="BP101" i="3"/>
  <c r="BO100" i="3"/>
  <c r="BP100" i="3"/>
  <c r="BO99" i="3"/>
  <c r="BP99" i="3"/>
  <c r="BO98" i="3"/>
  <c r="BP98" i="3"/>
  <c r="BO97" i="3"/>
  <c r="BP97" i="3"/>
  <c r="BO96" i="3"/>
  <c r="BP96" i="3"/>
  <c r="BO95" i="3"/>
  <c r="BP95" i="3"/>
  <c r="BO94" i="3"/>
  <c r="BP94" i="3"/>
  <c r="BO93" i="3"/>
  <c r="BP93" i="3"/>
  <c r="BO92" i="3"/>
  <c r="BP92" i="3"/>
  <c r="BO91" i="3"/>
  <c r="BP91" i="3"/>
  <c r="BO90" i="3"/>
  <c r="BP90" i="3"/>
  <c r="BO89" i="3"/>
  <c r="BP89" i="3"/>
  <c r="BO88" i="3"/>
  <c r="BP88" i="3"/>
  <c r="BO87" i="3"/>
  <c r="BP87" i="3"/>
  <c r="BO86" i="3"/>
  <c r="BP86" i="3"/>
  <c r="BO85" i="3"/>
  <c r="BP85" i="3"/>
  <c r="BO84" i="3"/>
  <c r="BP84" i="3"/>
  <c r="BO83" i="3"/>
  <c r="BP83" i="3"/>
  <c r="BO82" i="3"/>
  <c r="BP82" i="3"/>
  <c r="BO81" i="3"/>
  <c r="BP81" i="3"/>
  <c r="BO80" i="3"/>
  <c r="BP80" i="3"/>
  <c r="BO79" i="3"/>
  <c r="BP79" i="3"/>
  <c r="BO78" i="3"/>
  <c r="BP78" i="3"/>
  <c r="BO77" i="3"/>
  <c r="BP77" i="3"/>
  <c r="BO76" i="3"/>
  <c r="BP76" i="3"/>
  <c r="BO75" i="3"/>
  <c r="BP75" i="3"/>
  <c r="BO70" i="3" l="1"/>
  <c r="BP70" i="3"/>
  <c r="BO62" i="3"/>
  <c r="BP62" i="3"/>
  <c r="BO61" i="3"/>
  <c r="BP61" i="3"/>
  <c r="BO54" i="3"/>
  <c r="BP54" i="3"/>
  <c r="BO52" i="3"/>
  <c r="BO51" i="3" s="1"/>
  <c r="BP52" i="3"/>
  <c r="BP51" i="3" s="1"/>
  <c r="F178" i="3"/>
  <c r="F213" i="3" s="1"/>
  <c r="F177" i="3"/>
  <c r="F176" i="3"/>
  <c r="F175" i="3"/>
  <c r="F174" i="3"/>
  <c r="F173" i="3"/>
  <c r="F172" i="3"/>
  <c r="F171" i="3"/>
  <c r="F170" i="3"/>
  <c r="F169" i="3"/>
  <c r="F168" i="3"/>
  <c r="F167" i="3"/>
  <c r="F166" i="3"/>
  <c r="F165" i="3"/>
  <c r="F164" i="3"/>
  <c r="F163" i="3"/>
  <c r="F162" i="3"/>
  <c r="F161" i="3"/>
  <c r="F160" i="3"/>
  <c r="F159" i="3"/>
  <c r="F158" i="3"/>
  <c r="F157" i="3"/>
  <c r="F156" i="3"/>
  <c r="F155" i="3"/>
  <c r="F154" i="3"/>
  <c r="F153" i="3"/>
  <c r="F152" i="3"/>
  <c r="F151" i="3"/>
  <c r="F150" i="3"/>
  <c r="F149" i="3"/>
  <c r="F148" i="3"/>
  <c r="F147" i="3"/>
  <c r="F146" i="3"/>
  <c r="F145" i="3"/>
  <c r="F144" i="3"/>
  <c r="F143" i="3"/>
  <c r="F142" i="3"/>
  <c r="F141" i="3"/>
  <c r="F140" i="3"/>
  <c r="F139" i="3"/>
  <c r="F138" i="3"/>
  <c r="F137" i="3"/>
  <c r="F136" i="3"/>
  <c r="F135" i="3"/>
  <c r="F134" i="3"/>
  <c r="F133" i="3"/>
  <c r="F132" i="3"/>
  <c r="F131" i="3"/>
  <c r="F130" i="3"/>
  <c r="F129" i="3"/>
  <c r="F128" i="3"/>
  <c r="F127" i="3"/>
  <c r="F126" i="3"/>
  <c r="F125" i="3"/>
  <c r="F124" i="3"/>
  <c r="F123" i="3"/>
  <c r="F122" i="3"/>
  <c r="F121" i="3"/>
  <c r="F120" i="3"/>
  <c r="F119" i="3"/>
  <c r="F118" i="3"/>
  <c r="F117" i="3"/>
  <c r="F116" i="3"/>
  <c r="F115" i="3"/>
  <c r="F114" i="3"/>
  <c r="S43" i="3"/>
  <c r="T43" i="3"/>
  <c r="U43" i="3"/>
  <c r="V43" i="3"/>
  <c r="W43" i="3"/>
  <c r="X43" i="3"/>
  <c r="Y43" i="3"/>
  <c r="Z43" i="3"/>
  <c r="AA43" i="3"/>
  <c r="AB43" i="3"/>
  <c r="AD43" i="3"/>
  <c r="AE43" i="3"/>
  <c r="AF43" i="3"/>
  <c r="AG43" i="3"/>
  <c r="AH43" i="3"/>
  <c r="AI43" i="3"/>
  <c r="AJ43" i="3"/>
  <c r="AK43" i="3"/>
  <c r="AL43" i="3"/>
  <c r="AM43" i="3"/>
  <c r="AN43" i="3"/>
  <c r="AO43" i="3"/>
  <c r="AP43" i="3"/>
  <c r="AQ43" i="3"/>
  <c r="AR43" i="3"/>
  <c r="AS43" i="3"/>
  <c r="AT43" i="3"/>
  <c r="AU43" i="3"/>
  <c r="AV43" i="3"/>
  <c r="AW43" i="3"/>
  <c r="AX43" i="3"/>
  <c r="AY43" i="3"/>
  <c r="AZ43" i="3"/>
  <c r="BA43" i="3"/>
  <c r="BB43" i="3"/>
  <c r="BC43" i="3"/>
  <c r="BD43" i="3"/>
  <c r="BE43" i="3"/>
  <c r="BF43" i="3"/>
  <c r="BG43" i="3"/>
  <c r="BH43" i="3"/>
  <c r="BI43" i="3"/>
  <c r="BJ43" i="3"/>
  <c r="BK43" i="3"/>
  <c r="BL43" i="3"/>
  <c r="BM43" i="3"/>
  <c r="BN43" i="3"/>
  <c r="BO43" i="3"/>
  <c r="BP43" i="3"/>
  <c r="R43" i="3"/>
  <c r="Q43" i="3"/>
  <c r="P43" i="3"/>
  <c r="O43" i="3"/>
  <c r="BN56" i="2"/>
  <c r="BO56" i="2"/>
  <c r="BN57" i="2"/>
  <c r="BO57" i="2"/>
  <c r="BN58" i="2"/>
  <c r="BO58" i="2"/>
  <c r="BN59" i="2"/>
  <c r="BO59" i="2"/>
  <c r="BN60" i="2"/>
  <c r="BO60" i="2"/>
  <c r="BN61" i="2"/>
  <c r="BO61" i="2"/>
  <c r="BN62" i="2"/>
  <c r="BO62" i="2"/>
  <c r="BN63" i="2"/>
  <c r="BO63" i="2"/>
  <c r="BN64" i="2"/>
  <c r="BO64" i="2"/>
  <c r="BN65" i="2"/>
  <c r="BO65" i="2"/>
  <c r="BN66" i="2"/>
  <c r="BO66" i="2"/>
  <c r="BN67" i="2"/>
  <c r="BO67" i="2"/>
  <c r="BN68" i="2"/>
  <c r="BO68" i="2"/>
  <c r="BN69" i="2"/>
  <c r="BO69" i="2"/>
  <c r="BN70" i="2"/>
  <c r="BO70" i="2"/>
  <c r="BN71" i="2"/>
  <c r="BO71" i="2"/>
  <c r="BN72" i="2"/>
  <c r="BO72" i="2"/>
  <c r="BN73" i="2"/>
  <c r="BO73" i="2"/>
  <c r="BN74" i="2"/>
  <c r="BO74" i="2"/>
  <c r="BN75" i="2"/>
  <c r="BO75" i="2"/>
  <c r="BN76" i="2"/>
  <c r="BO76" i="2"/>
  <c r="BN77" i="2"/>
  <c r="BO77" i="2"/>
  <c r="BN78" i="2"/>
  <c r="BO78" i="2"/>
  <c r="BN79" i="2"/>
  <c r="BO79" i="2"/>
  <c r="BN80" i="2"/>
  <c r="BO80" i="2"/>
  <c r="BN81" i="2"/>
  <c r="BO81" i="2"/>
  <c r="BN82" i="2"/>
  <c r="BO82" i="2"/>
  <c r="BN83" i="2"/>
  <c r="BO83" i="2"/>
  <c r="BN84" i="2"/>
  <c r="BO84" i="2"/>
  <c r="BN85" i="2"/>
  <c r="BO85" i="2"/>
  <c r="BN52" i="2"/>
  <c r="BO52" i="2"/>
  <c r="AC43" i="2"/>
  <c r="AD43" i="2"/>
  <c r="AE43" i="2"/>
  <c r="AF43" i="2"/>
  <c r="AG43" i="2"/>
  <c r="AH43" i="2"/>
  <c r="AI43" i="2"/>
  <c r="AJ43" i="2"/>
  <c r="AK43" i="2"/>
  <c r="AL43" i="2"/>
  <c r="AM43" i="2"/>
  <c r="AN43" i="2"/>
  <c r="AO43" i="2"/>
  <c r="AP43" i="2"/>
  <c r="AQ43" i="2"/>
  <c r="AR43" i="2"/>
  <c r="AS43" i="2"/>
  <c r="AT43" i="2"/>
  <c r="AU43" i="2"/>
  <c r="AV43" i="2"/>
  <c r="AW43" i="2"/>
  <c r="AX43" i="2"/>
  <c r="AY43" i="2"/>
  <c r="AZ43" i="2"/>
  <c r="BA43" i="2"/>
  <c r="BB43" i="2"/>
  <c r="BC43" i="2"/>
  <c r="BD43" i="2"/>
  <c r="BE43" i="2"/>
  <c r="BF43" i="2"/>
  <c r="BG43" i="2"/>
  <c r="BH43" i="2"/>
  <c r="BI43" i="2"/>
  <c r="BJ43" i="2"/>
  <c r="BK43" i="2"/>
  <c r="BL43" i="2"/>
  <c r="BM43" i="2"/>
  <c r="BN43" i="2"/>
  <c r="BO43" i="2"/>
  <c r="AB43" i="2"/>
  <c r="AA43" i="2"/>
  <c r="Z43" i="2"/>
  <c r="Y43" i="2"/>
  <c r="BP64" i="3" l="1"/>
  <c r="BO64" i="3"/>
  <c r="BO66" i="3" s="1"/>
  <c r="BP65" i="3"/>
  <c r="BP68" i="3" s="1"/>
  <c r="BP66" i="3"/>
  <c r="BP67" i="3"/>
  <c r="BP56" i="3"/>
  <c r="BP58" i="3"/>
  <c r="BO56" i="3"/>
  <c r="BO58" i="3"/>
  <c r="BP55" i="3"/>
  <c r="BP59" i="3" s="1"/>
  <c r="BP57" i="3"/>
  <c r="BO55" i="3"/>
  <c r="BO59" i="3" s="1"/>
  <c r="BO57" i="3"/>
  <c r="F182" i="3"/>
  <c r="F190" i="3"/>
  <c r="F198" i="3"/>
  <c r="F210" i="3"/>
  <c r="F179" i="3"/>
  <c r="F187" i="3"/>
  <c r="F195" i="3"/>
  <c r="F199" i="3"/>
  <c r="F207" i="3"/>
  <c r="F180" i="3"/>
  <c r="F184" i="3"/>
  <c r="F188" i="3"/>
  <c r="F192" i="3"/>
  <c r="F196" i="3"/>
  <c r="F200" i="3"/>
  <c r="F204" i="3"/>
  <c r="F208" i="3"/>
  <c r="F212" i="3"/>
  <c r="F186" i="3"/>
  <c r="F194" i="3"/>
  <c r="F202" i="3"/>
  <c r="F206" i="3"/>
  <c r="F183" i="3"/>
  <c r="F191" i="3"/>
  <c r="F203" i="3"/>
  <c r="F211" i="3"/>
  <c r="F181" i="3"/>
  <c r="F185" i="3"/>
  <c r="F189" i="3"/>
  <c r="F193" i="3"/>
  <c r="F197" i="3"/>
  <c r="F201" i="3"/>
  <c r="F205" i="3"/>
  <c r="F209" i="3"/>
  <c r="BO65" i="3" l="1"/>
  <c r="BO67" i="3"/>
  <c r="BO68" i="3" l="1"/>
  <c r="D25" i="1" l="1"/>
  <c r="D24" i="1"/>
  <c r="C7" i="1" l="1"/>
  <c r="D7" i="1" s="1"/>
  <c r="C19" i="1" l="1"/>
  <c r="C17" i="1"/>
  <c r="F13" i="1"/>
  <c r="C12" i="1"/>
  <c r="C11" i="1"/>
  <c r="BK52" i="3"/>
  <c r="BK51" i="3" s="1"/>
  <c r="BE52" i="2" l="1"/>
  <c r="BK96" i="3"/>
  <c r="P62" i="3"/>
  <c r="AJ52" i="3"/>
  <c r="AJ51" i="3" s="1"/>
  <c r="BK90" i="3"/>
  <c r="T52" i="3"/>
  <c r="T51" i="3" s="1"/>
  <c r="AN52" i="3"/>
  <c r="AN51" i="3" s="1"/>
  <c r="BL52" i="3"/>
  <c r="BL51" i="3" s="1"/>
  <c r="X52" i="3"/>
  <c r="X51" i="3" s="1"/>
  <c r="BK82" i="3"/>
  <c r="BK86" i="3"/>
  <c r="AF52" i="3"/>
  <c r="AF51" i="3" s="1"/>
  <c r="AZ52" i="3"/>
  <c r="AZ51" i="3" s="1"/>
  <c r="BK100" i="3"/>
  <c r="BK92" i="3"/>
  <c r="BK84" i="3"/>
  <c r="BK83" i="3"/>
  <c r="BK88" i="3"/>
  <c r="BK102" i="3"/>
  <c r="BK94" i="3"/>
  <c r="BK98" i="3"/>
  <c r="AR52" i="3"/>
  <c r="AR51" i="3" s="1"/>
  <c r="BH52" i="3"/>
  <c r="BH51" i="3" s="1"/>
  <c r="BM79" i="2"/>
  <c r="AG71" i="2"/>
  <c r="BJ69" i="2"/>
  <c r="AO77" i="2"/>
  <c r="Y52" i="2"/>
  <c r="BL61" i="3"/>
  <c r="BL62" i="3"/>
  <c r="BL70" i="3"/>
  <c r="BD70" i="3"/>
  <c r="AF70" i="3"/>
  <c r="BK70" i="3"/>
  <c r="AF82" i="3"/>
  <c r="BL82" i="3"/>
  <c r="AF83" i="3"/>
  <c r="BD83" i="3"/>
  <c r="BL83" i="3"/>
  <c r="X84" i="3"/>
  <c r="AB84" i="3"/>
  <c r="BD84" i="3"/>
  <c r="BH84" i="3"/>
  <c r="BL84" i="3"/>
  <c r="X85" i="3"/>
  <c r="BK85" i="3"/>
  <c r="BK87" i="3"/>
  <c r="BK89" i="3"/>
  <c r="BK91" i="3"/>
  <c r="BK93" i="3"/>
  <c r="BK95" i="3"/>
  <c r="BK97" i="3"/>
  <c r="BK99" i="3"/>
  <c r="BK101" i="3"/>
  <c r="BK103" i="3"/>
  <c r="X61" i="3"/>
  <c r="BD62" i="3"/>
  <c r="BL104" i="3"/>
  <c r="BD104" i="3"/>
  <c r="AF104" i="3"/>
  <c r="BL103" i="3"/>
  <c r="BH103" i="3"/>
  <c r="AJ103" i="3"/>
  <c r="AF103" i="3"/>
  <c r="BL102" i="3"/>
  <c r="BD102" i="3"/>
  <c r="X102" i="3"/>
  <c r="BL101" i="3"/>
  <c r="BD101" i="3"/>
  <c r="X101" i="3"/>
  <c r="BL100" i="3"/>
  <c r="BD100" i="3"/>
  <c r="AF100" i="3"/>
  <c r="BL99" i="3"/>
  <c r="BH99" i="3"/>
  <c r="AJ99" i="3"/>
  <c r="AF99" i="3"/>
  <c r="BL98" i="3"/>
  <c r="BD98" i="3"/>
  <c r="X98" i="3"/>
  <c r="BL97" i="3"/>
  <c r="BD97" i="3"/>
  <c r="X97" i="3"/>
  <c r="BL96" i="3"/>
  <c r="BD96" i="3"/>
  <c r="AJ96" i="3"/>
  <c r="AF96" i="3"/>
  <c r="BL95" i="3"/>
  <c r="BH95" i="3"/>
  <c r="AJ95" i="3"/>
  <c r="AF95" i="3"/>
  <c r="BL94" i="3"/>
  <c r="BD94" i="3"/>
  <c r="X94" i="3"/>
  <c r="BL93" i="3"/>
  <c r="BD93" i="3"/>
  <c r="X93" i="3"/>
  <c r="BL92" i="3"/>
  <c r="BD92" i="3"/>
  <c r="AJ92" i="3"/>
  <c r="AF92" i="3"/>
  <c r="BL91" i="3"/>
  <c r="BH91" i="3"/>
  <c r="AJ91" i="3"/>
  <c r="AF91" i="3"/>
  <c r="BL90" i="3"/>
  <c r="BD90" i="3"/>
  <c r="X90" i="3"/>
  <c r="BL89" i="3"/>
  <c r="BD89" i="3"/>
  <c r="X89" i="3"/>
  <c r="BL88" i="3"/>
  <c r="BD88" i="3"/>
  <c r="AJ88" i="3"/>
  <c r="AF88" i="3"/>
  <c r="BL87" i="3"/>
  <c r="BH87" i="3"/>
  <c r="AJ87" i="3"/>
  <c r="AF87" i="3"/>
  <c r="BL86" i="3"/>
  <c r="BD86" i="3"/>
  <c r="X86" i="3"/>
  <c r="BL85" i="3"/>
  <c r="BD85" i="3"/>
  <c r="BK104" i="3"/>
  <c r="BK62" i="3"/>
  <c r="BK61" i="3"/>
  <c r="BH61" i="3"/>
  <c r="Y52" i="3"/>
  <c r="Y51" i="3" s="1"/>
  <c r="AG52" i="3"/>
  <c r="AG51" i="3" s="1"/>
  <c r="AO52" i="3"/>
  <c r="AO51" i="3" s="1"/>
  <c r="AS52" i="3"/>
  <c r="AS51" i="3" s="1"/>
  <c r="AW52" i="3"/>
  <c r="AW51" i="3" s="1"/>
  <c r="BA52" i="3"/>
  <c r="BA51" i="3" s="1"/>
  <c r="BI52" i="3"/>
  <c r="BI51" i="3" s="1"/>
  <c r="BM52" i="3"/>
  <c r="BM51" i="3" s="1"/>
  <c r="V52" i="3"/>
  <c r="V51" i="3" s="1"/>
  <c r="Z52" i="3"/>
  <c r="Z51" i="3" s="1"/>
  <c r="AD52" i="3"/>
  <c r="AD51" i="3" s="1"/>
  <c r="AH52" i="3"/>
  <c r="AH51" i="3" s="1"/>
  <c r="AL52" i="3"/>
  <c r="AL51" i="3" s="1"/>
  <c r="AP52" i="3"/>
  <c r="AP51" i="3" s="1"/>
  <c r="AT52" i="3"/>
  <c r="AT51" i="3" s="1"/>
  <c r="AX52" i="3"/>
  <c r="AX51" i="3" s="1"/>
  <c r="BB52" i="3"/>
  <c r="BB51" i="3" s="1"/>
  <c r="BF52" i="3"/>
  <c r="BF51" i="3" s="1"/>
  <c r="BJ52" i="3"/>
  <c r="BJ51" i="3" s="1"/>
  <c r="BN52" i="3"/>
  <c r="BN51" i="3" s="1"/>
  <c r="S84" i="3"/>
  <c r="W52" i="3"/>
  <c r="W51" i="3" s="1"/>
  <c r="AE52" i="3"/>
  <c r="AE51" i="3" s="1"/>
  <c r="AI52" i="3"/>
  <c r="AI51" i="3" s="1"/>
  <c r="AQ52" i="3"/>
  <c r="AQ51" i="3" s="1"/>
  <c r="AU52" i="3"/>
  <c r="AU51" i="3" s="1"/>
  <c r="AG58" i="2"/>
  <c r="AW58" i="2"/>
  <c r="Y60" i="2"/>
  <c r="BE60" i="2"/>
  <c r="BE64" i="2"/>
  <c r="AW66" i="2"/>
  <c r="Y71" i="2"/>
  <c r="BE71" i="2"/>
  <c r="AG73" i="2"/>
  <c r="Y75" i="2"/>
  <c r="BE75" i="2"/>
  <c r="AG82" i="2"/>
  <c r="BE56" i="2"/>
  <c r="AG62" i="2"/>
  <c r="AW62" i="2"/>
  <c r="V68" i="2"/>
  <c r="AW69" i="2"/>
  <c r="AW73" i="2"/>
  <c r="AG77" i="2"/>
  <c r="AW77" i="2"/>
  <c r="Y79" i="2"/>
  <c r="BE79" i="2"/>
  <c r="AW81" i="2"/>
  <c r="Y65" i="2"/>
  <c r="BE65" i="2"/>
  <c r="AW67" i="2"/>
  <c r="Y68" i="2"/>
  <c r="BE68" i="2"/>
  <c r="AW70" i="2"/>
  <c r="AW74" i="2"/>
  <c r="AW56" i="2"/>
  <c r="Y58" i="2"/>
  <c r="BE58" i="2"/>
  <c r="AW60" i="2"/>
  <c r="BE85" i="2"/>
  <c r="AW85" i="2"/>
  <c r="AG85" i="2"/>
  <c r="Y85" i="2"/>
  <c r="BE84" i="2"/>
  <c r="AW84" i="2"/>
  <c r="Y84" i="2"/>
  <c r="BE83" i="2"/>
  <c r="AW83" i="2"/>
  <c r="AG83" i="2"/>
  <c r="Y83" i="2"/>
  <c r="BE82" i="2"/>
  <c r="AW82" i="2"/>
  <c r="AT84" i="2"/>
  <c r="AL84" i="2"/>
  <c r="AD84" i="2"/>
  <c r="V84" i="2"/>
  <c r="BB82" i="2"/>
  <c r="AT82" i="2"/>
  <c r="BB67" i="2"/>
  <c r="AT67" i="2"/>
  <c r="AD67" i="2"/>
  <c r="V67" i="2"/>
  <c r="AT66" i="2"/>
  <c r="V66" i="2"/>
  <c r="BB65" i="2"/>
  <c r="AT65" i="2"/>
  <c r="AL65" i="2"/>
  <c r="AD65" i="2"/>
  <c r="V65" i="2"/>
  <c r="AT64" i="2"/>
  <c r="AL64" i="2"/>
  <c r="V64" i="2"/>
  <c r="BB63" i="2"/>
  <c r="AT63" i="2"/>
  <c r="AD63" i="2"/>
  <c r="V63" i="2"/>
  <c r="AT62" i="2"/>
  <c r="V62" i="2"/>
  <c r="BB61" i="2"/>
  <c r="AT61" i="2"/>
  <c r="AL61" i="2"/>
  <c r="AD61" i="2"/>
  <c r="V61" i="2"/>
  <c r="AT60" i="2"/>
  <c r="AL60" i="2"/>
  <c r="V60" i="2"/>
  <c r="BB59" i="2"/>
  <c r="AT59" i="2"/>
  <c r="AD59" i="2"/>
  <c r="V59" i="2"/>
  <c r="AT58" i="2"/>
  <c r="V58" i="2"/>
  <c r="BB57" i="2"/>
  <c r="AT57" i="2"/>
  <c r="AL57" i="2"/>
  <c r="AD57" i="2"/>
  <c r="V57" i="2"/>
  <c r="AT56" i="2"/>
  <c r="BB85" i="2"/>
  <c r="AT85" i="2"/>
  <c r="V85" i="2"/>
  <c r="AT83" i="2"/>
  <c r="AD83" i="2"/>
  <c r="V83" i="2"/>
  <c r="V82" i="2"/>
  <c r="BJ81" i="2"/>
  <c r="BB81" i="2"/>
  <c r="AT81" i="2"/>
  <c r="AD81" i="2"/>
  <c r="V81" i="2"/>
  <c r="AT80" i="2"/>
  <c r="V80" i="2"/>
  <c r="BB79" i="2"/>
  <c r="AT79" i="2"/>
  <c r="AL79" i="2"/>
  <c r="AD79" i="2"/>
  <c r="V79" i="2"/>
  <c r="AT78" i="2"/>
  <c r="AL78" i="2"/>
  <c r="V78" i="2"/>
  <c r="BB77" i="2"/>
  <c r="AT77" i="2"/>
  <c r="AD77" i="2"/>
  <c r="V77" i="2"/>
  <c r="AT76" i="2"/>
  <c r="V76" i="2"/>
  <c r="BB75" i="2"/>
  <c r="AT75" i="2"/>
  <c r="AL75" i="2"/>
  <c r="AD75" i="2"/>
  <c r="V75" i="2"/>
  <c r="AT74" i="2"/>
  <c r="AL74" i="2"/>
  <c r="V74" i="2"/>
  <c r="BB73" i="2"/>
  <c r="AT73" i="2"/>
  <c r="AD73" i="2"/>
  <c r="V73" i="2"/>
  <c r="AT72" i="2"/>
  <c r="V72" i="2"/>
  <c r="BB71" i="2"/>
  <c r="AT71" i="2"/>
  <c r="AL71" i="2"/>
  <c r="AD71" i="2"/>
  <c r="V71" i="2"/>
  <c r="AT70" i="2"/>
  <c r="AL70" i="2"/>
  <c r="V70" i="2"/>
  <c r="BB69" i="2"/>
  <c r="AT69" i="2"/>
  <c r="AD69" i="2"/>
  <c r="V69" i="2"/>
  <c r="AT68" i="2"/>
  <c r="Y57" i="2"/>
  <c r="BE57" i="2"/>
  <c r="AW59" i="2"/>
  <c r="BE61" i="2"/>
  <c r="AW63" i="2"/>
  <c r="AG70" i="2"/>
  <c r="Y72" i="2"/>
  <c r="BE72" i="2"/>
  <c r="Y76" i="2"/>
  <c r="BE76" i="2"/>
  <c r="AG78" i="2"/>
  <c r="AW78" i="2"/>
  <c r="Y80" i="2"/>
  <c r="BE80" i="2"/>
  <c r="V56" i="2"/>
  <c r="BM56" i="2"/>
  <c r="AG60" i="2"/>
  <c r="Y62" i="2"/>
  <c r="BE62" i="2"/>
  <c r="AW64" i="2"/>
  <c r="Y66" i="2"/>
  <c r="BE66" i="2"/>
  <c r="Y69" i="2"/>
  <c r="BE69" i="2"/>
  <c r="AW71" i="2"/>
  <c r="Y73" i="2"/>
  <c r="BE73" i="2"/>
  <c r="AW75" i="2"/>
  <c r="BE77" i="2"/>
  <c r="AG79" i="2"/>
  <c r="AW79" i="2"/>
  <c r="Y81" i="2"/>
  <c r="BE81" i="2"/>
  <c r="V52" i="2"/>
  <c r="AD52" i="2"/>
  <c r="AL52" i="2"/>
  <c r="AT52" i="2"/>
  <c r="Y56" i="2"/>
  <c r="AO56" i="2"/>
  <c r="AW57" i="2"/>
  <c r="Y59" i="2"/>
  <c r="BE59" i="2"/>
  <c r="AG61" i="2"/>
  <c r="AW61" i="2"/>
  <c r="Y63" i="2"/>
  <c r="BE63" i="2"/>
  <c r="AW65" i="2"/>
  <c r="BE67" i="2"/>
  <c r="AW68" i="2"/>
  <c r="Y70" i="2"/>
  <c r="BE70" i="2"/>
  <c r="AG72" i="2"/>
  <c r="AW72" i="2"/>
  <c r="Y74" i="2"/>
  <c r="BE74" i="2"/>
  <c r="AW76" i="2"/>
  <c r="BE78" i="2"/>
  <c r="AG80" i="2"/>
  <c r="AW80" i="2"/>
  <c r="Y82" i="2"/>
  <c r="Z52" i="2"/>
  <c r="AH52" i="2"/>
  <c r="AX52" i="2"/>
  <c r="AF61" i="3" l="1"/>
  <c r="BE70" i="3"/>
  <c r="BE52" i="3"/>
  <c r="BE51" i="3" s="1"/>
  <c r="AB62" i="3"/>
  <c r="AB52" i="3"/>
  <c r="AB51" i="3" s="1"/>
  <c r="BD61" i="3"/>
  <c r="BD52" i="3"/>
  <c r="BD51" i="3" s="1"/>
  <c r="BG83" i="3"/>
  <c r="BG52" i="3"/>
  <c r="BG51" i="3" s="1"/>
  <c r="AA95" i="3"/>
  <c r="AA52" i="3"/>
  <c r="AA51" i="3" s="1"/>
  <c r="AK70" i="3"/>
  <c r="AK52" i="3"/>
  <c r="AK51" i="3" s="1"/>
  <c r="U70" i="3"/>
  <c r="U52" i="3"/>
  <c r="U51" i="3" s="1"/>
  <c r="BA102" i="3"/>
  <c r="U102" i="3"/>
  <c r="AK98" i="3"/>
  <c r="BA94" i="3"/>
  <c r="U94" i="3"/>
  <c r="AK90" i="3"/>
  <c r="BA86" i="3"/>
  <c r="U86" i="3"/>
  <c r="AQ85" i="3"/>
  <c r="BN83" i="3"/>
  <c r="AX83" i="3"/>
  <c r="AH83" i="3"/>
  <c r="R83" i="3"/>
  <c r="R86" i="3"/>
  <c r="AH86" i="3"/>
  <c r="AX86" i="3"/>
  <c r="BN86" i="3"/>
  <c r="R90" i="3"/>
  <c r="AH90" i="3"/>
  <c r="AX90" i="3"/>
  <c r="BN90" i="3"/>
  <c r="R94" i="3"/>
  <c r="AH94" i="3"/>
  <c r="AX94" i="3"/>
  <c r="BN94" i="3"/>
  <c r="R98" i="3"/>
  <c r="BC83" i="3"/>
  <c r="BC52" i="3"/>
  <c r="BC51" i="3" s="1"/>
  <c r="AM84" i="3"/>
  <c r="AM52" i="3"/>
  <c r="AM51" i="3" s="1"/>
  <c r="AY83" i="3"/>
  <c r="AY52" i="3"/>
  <c r="AY51" i="3" s="1"/>
  <c r="AC70" i="3"/>
  <c r="AC52" i="3"/>
  <c r="AC51" i="3" s="1"/>
  <c r="AV62" i="3"/>
  <c r="AV52" i="3"/>
  <c r="AV51" i="3" s="1"/>
  <c r="C6" i="1"/>
  <c r="D6" i="1" s="1"/>
  <c r="C18" i="1" s="1"/>
  <c r="BM80" i="2"/>
  <c r="AO78" i="2"/>
  <c r="BJ77" i="2"/>
  <c r="BJ83" i="2"/>
  <c r="AW52" i="2"/>
  <c r="BJ52" i="2"/>
  <c r="BJ73" i="2"/>
  <c r="AO67" i="2"/>
  <c r="BI70" i="3"/>
  <c r="AO70" i="3"/>
  <c r="BH62" i="3"/>
  <c r="BH88" i="3"/>
  <c r="BH92" i="3"/>
  <c r="BH96" i="3"/>
  <c r="BH100" i="3"/>
  <c r="BH104" i="3"/>
  <c r="BH83" i="3"/>
  <c r="BH85" i="3"/>
  <c r="AN86" i="3"/>
  <c r="BH89" i="3"/>
  <c r="AN90" i="3"/>
  <c r="BH93" i="3"/>
  <c r="AN94" i="3"/>
  <c r="BH97" i="3"/>
  <c r="AN98" i="3"/>
  <c r="BH101" i="3"/>
  <c r="AN102" i="3"/>
  <c r="BH82" i="3"/>
  <c r="BH70" i="3"/>
  <c r="BH86" i="3"/>
  <c r="AN87" i="3"/>
  <c r="BD87" i="3"/>
  <c r="BH90" i="3"/>
  <c r="AN91" i="3"/>
  <c r="BD91" i="3"/>
  <c r="BH94" i="3"/>
  <c r="AN95" i="3"/>
  <c r="BD95" i="3"/>
  <c r="BH98" i="3"/>
  <c r="BD99" i="3"/>
  <c r="BH102" i="3"/>
  <c r="BD103" i="3"/>
  <c r="X62" i="3"/>
  <c r="BD82" i="3"/>
  <c r="AN62" i="3"/>
  <c r="AN61" i="3"/>
  <c r="AJ62" i="3"/>
  <c r="AJ61" i="3"/>
  <c r="AN85" i="3"/>
  <c r="AJ82" i="3"/>
  <c r="AI97" i="3"/>
  <c r="AL69" i="2"/>
  <c r="AL73" i="2"/>
  <c r="AL77" i="2"/>
  <c r="AL81" i="2"/>
  <c r="AL85" i="2"/>
  <c r="AL59" i="2"/>
  <c r="AL63" i="2"/>
  <c r="AL67" i="2"/>
  <c r="AL82" i="2"/>
  <c r="AJ86" i="3"/>
  <c r="AB88" i="3"/>
  <c r="AN89" i="3"/>
  <c r="AJ90" i="3"/>
  <c r="AB92" i="3"/>
  <c r="AN93" i="3"/>
  <c r="AJ94" i="3"/>
  <c r="AB96" i="3"/>
  <c r="AN97" i="3"/>
  <c r="AJ98" i="3"/>
  <c r="AB100" i="3"/>
  <c r="AN101" i="3"/>
  <c r="AJ102" i="3"/>
  <c r="AB104" i="3"/>
  <c r="AJ85" i="3"/>
  <c r="AN84" i="3"/>
  <c r="AJ70" i="3"/>
  <c r="AN99" i="3"/>
  <c r="AJ100" i="3"/>
  <c r="AN103" i="3"/>
  <c r="AJ104" i="3"/>
  <c r="AJ84" i="3"/>
  <c r="AN83" i="3"/>
  <c r="AN70" i="3"/>
  <c r="BI81" i="2"/>
  <c r="Y78" i="2"/>
  <c r="AC73" i="2"/>
  <c r="AG68" i="2"/>
  <c r="Y67" i="2"/>
  <c r="AC62" i="2"/>
  <c r="AG57" i="2"/>
  <c r="AG56" i="2"/>
  <c r="BB52" i="2"/>
  <c r="BI80" i="2"/>
  <c r="Y77" i="2"/>
  <c r="AC72" i="2"/>
  <c r="AC68" i="2"/>
  <c r="AC65" i="2"/>
  <c r="AL56" i="2"/>
  <c r="BI52" i="2"/>
  <c r="AC52" i="2"/>
  <c r="W52" i="2"/>
  <c r="Y61" i="2"/>
  <c r="AL68" i="2"/>
  <c r="BB68" i="2"/>
  <c r="AD70" i="2"/>
  <c r="AL72" i="2"/>
  <c r="BB72" i="2"/>
  <c r="AD74" i="2"/>
  <c r="AL76" i="2"/>
  <c r="BB76" i="2"/>
  <c r="AD78" i="2"/>
  <c r="AL80" i="2"/>
  <c r="BB80" i="2"/>
  <c r="AD82" i="2"/>
  <c r="AL83" i="2"/>
  <c r="AD85" i="2"/>
  <c r="AL58" i="2"/>
  <c r="BB58" i="2"/>
  <c r="AD60" i="2"/>
  <c r="AL62" i="2"/>
  <c r="BB62" i="2"/>
  <c r="AD64" i="2"/>
  <c r="AL66" i="2"/>
  <c r="BB66" i="2"/>
  <c r="BB84" i="2"/>
  <c r="AG84" i="2"/>
  <c r="AD56" i="2"/>
  <c r="AG59" i="2"/>
  <c r="AG81" i="2"/>
  <c r="AG66" i="2"/>
  <c r="Y64" i="2"/>
  <c r="BA70" i="3"/>
  <c r="AF86" i="3"/>
  <c r="X88" i="3"/>
  <c r="AN88" i="3"/>
  <c r="AJ89" i="3"/>
  <c r="AF90" i="3"/>
  <c r="X92" i="3"/>
  <c r="AN92" i="3"/>
  <c r="AJ93" i="3"/>
  <c r="AF94" i="3"/>
  <c r="X96" i="3"/>
  <c r="AN96" i="3"/>
  <c r="AJ97" i="3"/>
  <c r="AF98" i="3"/>
  <c r="X100" i="3"/>
  <c r="AN100" i="3"/>
  <c r="AJ101" i="3"/>
  <c r="AF102" i="3"/>
  <c r="X104" i="3"/>
  <c r="AN104" i="3"/>
  <c r="AF84" i="3"/>
  <c r="AJ83" i="3"/>
  <c r="AN82" i="3"/>
  <c r="X82" i="3"/>
  <c r="AS104" i="3"/>
  <c r="BI101" i="3"/>
  <c r="AC101" i="3"/>
  <c r="AS97" i="3"/>
  <c r="BI93" i="3"/>
  <c r="AC93" i="3"/>
  <c r="AS89" i="3"/>
  <c r="BI85" i="3"/>
  <c r="AB83" i="3"/>
  <c r="S87" i="3"/>
  <c r="R52" i="2"/>
  <c r="Q76" i="2"/>
  <c r="Q65" i="2"/>
  <c r="Q75" i="2"/>
  <c r="Q71" i="2"/>
  <c r="Q74" i="2"/>
  <c r="Q59" i="2"/>
  <c r="N69" i="2"/>
  <c r="BF70" i="2"/>
  <c r="N73" i="2"/>
  <c r="BF74" i="2"/>
  <c r="N77" i="2"/>
  <c r="BF78" i="2"/>
  <c r="N81" i="2"/>
  <c r="BF56" i="2"/>
  <c r="N59" i="2"/>
  <c r="BF60" i="2"/>
  <c r="N63" i="2"/>
  <c r="BF64" i="2"/>
  <c r="N67" i="2"/>
  <c r="N84" i="2"/>
  <c r="BF85" i="2"/>
  <c r="Q83" i="2"/>
  <c r="Q70" i="2"/>
  <c r="Q62" i="2"/>
  <c r="O88" i="3"/>
  <c r="X87" i="3"/>
  <c r="AF89" i="3"/>
  <c r="X91" i="3"/>
  <c r="AF93" i="3"/>
  <c r="X95" i="3"/>
  <c r="AF97" i="3"/>
  <c r="X99" i="3"/>
  <c r="AF101" i="3"/>
  <c r="X103" i="3"/>
  <c r="AF85" i="3"/>
  <c r="X83" i="3"/>
  <c r="X70" i="3"/>
  <c r="AK79" i="2"/>
  <c r="Q72" i="2"/>
  <c r="Q61" i="2"/>
  <c r="AK78" i="2"/>
  <c r="AK63" i="2"/>
  <c r="AM52" i="2"/>
  <c r="BC52" i="2"/>
  <c r="T52" i="2"/>
  <c r="AJ52" i="2"/>
  <c r="AZ52" i="2"/>
  <c r="Q82" i="2"/>
  <c r="AC79" i="2"/>
  <c r="Q78" i="2"/>
  <c r="AK73" i="2"/>
  <c r="AK58" i="2"/>
  <c r="AC56" i="2"/>
  <c r="AH69" i="2"/>
  <c r="N70" i="2"/>
  <c r="Z71" i="2"/>
  <c r="BF71" i="2"/>
  <c r="AH73" i="2"/>
  <c r="N74" i="2"/>
  <c r="Z75" i="2"/>
  <c r="BF75" i="2"/>
  <c r="AH77" i="2"/>
  <c r="N78" i="2"/>
  <c r="BF79" i="2"/>
  <c r="AH81" i="2"/>
  <c r="N82" i="2"/>
  <c r="BF82" i="2"/>
  <c r="S58" i="2"/>
  <c r="AI58" i="2"/>
  <c r="AY58" i="2"/>
  <c r="BF57" i="2"/>
  <c r="N60" i="2"/>
  <c r="BF61" i="2"/>
  <c r="N64" i="2"/>
  <c r="BF65" i="2"/>
  <c r="N68" i="2"/>
  <c r="Q84" i="2"/>
  <c r="Q64" i="2"/>
  <c r="Q67" i="2"/>
  <c r="Q58" i="2"/>
  <c r="Q77" i="2"/>
  <c r="AB87" i="3"/>
  <c r="AB91" i="3"/>
  <c r="AB95" i="3"/>
  <c r="AB99" i="3"/>
  <c r="AB103" i="3"/>
  <c r="AF62" i="3"/>
  <c r="AG52" i="2"/>
  <c r="AU83" i="3"/>
  <c r="AY89" i="3"/>
  <c r="AI84" i="3"/>
  <c r="AA85" i="3"/>
  <c r="Z79" i="2"/>
  <c r="W57" i="2"/>
  <c r="AM57" i="2"/>
  <c r="BC57" i="2"/>
  <c r="W61" i="2"/>
  <c r="AM61" i="2"/>
  <c r="BC61" i="2"/>
  <c r="S62" i="2"/>
  <c r="BI77" i="2"/>
  <c r="AC69" i="2"/>
  <c r="BI66" i="2"/>
  <c r="AC58" i="2"/>
  <c r="BI76" i="2"/>
  <c r="AZ61" i="3"/>
  <c r="AZ62" i="3"/>
  <c r="AV61" i="3"/>
  <c r="T61" i="3"/>
  <c r="T62" i="3"/>
  <c r="P52" i="3"/>
  <c r="P51" i="3"/>
  <c r="P61" i="3"/>
  <c r="AM84" i="2"/>
  <c r="AC77" i="2"/>
  <c r="BI69" i="2"/>
  <c r="AC66" i="2"/>
  <c r="BI58" i="2"/>
  <c r="P70" i="3"/>
  <c r="AV70" i="3"/>
  <c r="AI62" i="2"/>
  <c r="AY62" i="2"/>
  <c r="W65" i="2"/>
  <c r="AM65" i="2"/>
  <c r="BC65" i="2"/>
  <c r="S66" i="2"/>
  <c r="AI66" i="2"/>
  <c r="AY66" i="2"/>
  <c r="W69" i="2"/>
  <c r="AM69" i="2"/>
  <c r="BC69" i="2"/>
  <c r="S70" i="2"/>
  <c r="AI70" i="2"/>
  <c r="AY70" i="2"/>
  <c r="W73" i="2"/>
  <c r="AM73" i="2"/>
  <c r="BC73" i="2"/>
  <c r="S74" i="2"/>
  <c r="AI74" i="2"/>
  <c r="AY74" i="2"/>
  <c r="W77" i="2"/>
  <c r="AM77" i="2"/>
  <c r="BC77" i="2"/>
  <c r="S78" i="2"/>
  <c r="AI78" i="2"/>
  <c r="AY78" i="2"/>
  <c r="W81" i="2"/>
  <c r="AM81" i="2"/>
  <c r="BC81" i="2"/>
  <c r="S82" i="2"/>
  <c r="AI82" i="2"/>
  <c r="AM85" i="2"/>
  <c r="Z57" i="2"/>
  <c r="AH59" i="2"/>
  <c r="Z61" i="2"/>
  <c r="AH63" i="2"/>
  <c r="Z65" i="2"/>
  <c r="AH67" i="2"/>
  <c r="T57" i="2"/>
  <c r="AJ57" i="2"/>
  <c r="AZ57" i="2"/>
  <c r="P58" i="2"/>
  <c r="AF58" i="2"/>
  <c r="AV58" i="2"/>
  <c r="BL58" i="2"/>
  <c r="T61" i="2"/>
  <c r="AJ61" i="2"/>
  <c r="AZ61" i="2"/>
  <c r="P62" i="2"/>
  <c r="AF62" i="2"/>
  <c r="AV62" i="2"/>
  <c r="BL62" i="2"/>
  <c r="T65" i="2"/>
  <c r="AJ65" i="2"/>
  <c r="AZ65" i="2"/>
  <c r="P66" i="2"/>
  <c r="AF66" i="2"/>
  <c r="AV66" i="2"/>
  <c r="BL66" i="2"/>
  <c r="T69" i="2"/>
  <c r="AJ69" i="2"/>
  <c r="AZ69" i="2"/>
  <c r="AZ85" i="3"/>
  <c r="P86" i="3"/>
  <c r="AV86" i="3"/>
  <c r="T89" i="3"/>
  <c r="AZ89" i="3"/>
  <c r="P90" i="3"/>
  <c r="AV90" i="3"/>
  <c r="T93" i="3"/>
  <c r="AZ93" i="3"/>
  <c r="P94" i="3"/>
  <c r="AV94" i="3"/>
  <c r="T97" i="3"/>
  <c r="AZ97" i="3"/>
  <c r="P98" i="3"/>
  <c r="AV98" i="3"/>
  <c r="T101" i="3"/>
  <c r="AZ101" i="3"/>
  <c r="P102" i="3"/>
  <c r="AV102" i="3"/>
  <c r="T85" i="3"/>
  <c r="AV82" i="3"/>
  <c r="P82" i="3"/>
  <c r="BI57" i="2"/>
  <c r="AC75" i="2"/>
  <c r="AC60" i="2"/>
  <c r="Z68" i="2"/>
  <c r="Z72" i="2"/>
  <c r="Z76" i="2"/>
  <c r="Z80" i="2"/>
  <c r="Z84" i="2"/>
  <c r="W58" i="2"/>
  <c r="AM58" i="2"/>
  <c r="BC58" i="2"/>
  <c r="W62" i="2"/>
  <c r="AM62" i="2"/>
  <c r="BC62" i="2"/>
  <c r="Q70" i="3"/>
  <c r="AH98" i="3"/>
  <c r="AX98" i="3"/>
  <c r="BN98" i="3"/>
  <c r="R102" i="3"/>
  <c r="AH102" i="3"/>
  <c r="AX102" i="3"/>
  <c r="BN102" i="3"/>
  <c r="AA104" i="3"/>
  <c r="AQ104" i="3"/>
  <c r="T86" i="3"/>
  <c r="AZ86" i="3"/>
  <c r="P87" i="3"/>
  <c r="AV87" i="3"/>
  <c r="AR88" i="3"/>
  <c r="T90" i="3"/>
  <c r="AZ90" i="3"/>
  <c r="P91" i="3"/>
  <c r="AV91" i="3"/>
  <c r="AR92" i="3"/>
  <c r="T94" i="3"/>
  <c r="AZ94" i="3"/>
  <c r="P95" i="3"/>
  <c r="AV95" i="3"/>
  <c r="AR96" i="3"/>
  <c r="T98" i="3"/>
  <c r="AZ98" i="3"/>
  <c r="P99" i="3"/>
  <c r="AV99" i="3"/>
  <c r="AR100" i="3"/>
  <c r="T102" i="3"/>
  <c r="AZ102" i="3"/>
  <c r="P103" i="3"/>
  <c r="AV103" i="3"/>
  <c r="AR104" i="3"/>
  <c r="P85" i="3"/>
  <c r="AZ84" i="3"/>
  <c r="T84" i="3"/>
  <c r="T70" i="3"/>
  <c r="AZ70" i="3"/>
  <c r="S82" i="3"/>
  <c r="AU100" i="3"/>
  <c r="BK54" i="3"/>
  <c r="BK57" i="3" s="1"/>
  <c r="BK77" i="3" s="1"/>
  <c r="BJ59" i="2"/>
  <c r="BJ63" i="2"/>
  <c r="BJ67" i="2"/>
  <c r="BM83" i="2"/>
  <c r="AO85" i="2"/>
  <c r="BM64" i="2"/>
  <c r="AO72" i="2"/>
  <c r="BM59" i="2"/>
  <c r="AO57" i="2"/>
  <c r="BM77" i="2"/>
  <c r="AO71" i="2"/>
  <c r="AO64" i="2"/>
  <c r="BM58" i="2"/>
  <c r="BM66" i="2"/>
  <c r="T87" i="3"/>
  <c r="AZ87" i="3"/>
  <c r="P88" i="3"/>
  <c r="AV88" i="3"/>
  <c r="T91" i="3"/>
  <c r="AZ91" i="3"/>
  <c r="P92" i="3"/>
  <c r="AV92" i="3"/>
  <c r="T95" i="3"/>
  <c r="AZ95" i="3"/>
  <c r="P96" i="3"/>
  <c r="AV96" i="3"/>
  <c r="T99" i="3"/>
  <c r="AZ99" i="3"/>
  <c r="P100" i="3"/>
  <c r="AV100" i="3"/>
  <c r="T103" i="3"/>
  <c r="AZ103" i="3"/>
  <c r="P104" i="3"/>
  <c r="AV104" i="3"/>
  <c r="AV84" i="3"/>
  <c r="P84" i="3"/>
  <c r="AZ83" i="3"/>
  <c r="T83" i="3"/>
  <c r="S103" i="3"/>
  <c r="BG99" i="3"/>
  <c r="AQ93" i="3"/>
  <c r="P70" i="2"/>
  <c r="AF70" i="2"/>
  <c r="AV70" i="2"/>
  <c r="BL70" i="2"/>
  <c r="T73" i="2"/>
  <c r="AJ73" i="2"/>
  <c r="AZ73" i="2"/>
  <c r="P74" i="2"/>
  <c r="AF74" i="2"/>
  <c r="AV74" i="2"/>
  <c r="BL74" i="2"/>
  <c r="T77" i="2"/>
  <c r="AJ77" i="2"/>
  <c r="AZ77" i="2"/>
  <c r="P78" i="2"/>
  <c r="AF78" i="2"/>
  <c r="AV78" i="2"/>
  <c r="BL78" i="2"/>
  <c r="T81" i="2"/>
  <c r="AJ81" i="2"/>
  <c r="AZ81" i="2"/>
  <c r="P82" i="2"/>
  <c r="AF82" i="2"/>
  <c r="AH85" i="2"/>
  <c r="AJ82" i="2"/>
  <c r="AZ82" i="2"/>
  <c r="P83" i="2"/>
  <c r="AF83" i="2"/>
  <c r="AV83" i="2"/>
  <c r="BL83" i="2"/>
  <c r="AK83" i="2"/>
  <c r="AC85" i="2"/>
  <c r="BI85" i="2"/>
  <c r="AC61" i="2"/>
  <c r="BI71" i="2"/>
  <c r="AK69" i="2"/>
  <c r="BI56" i="2"/>
  <c r="BC82" i="2"/>
  <c r="BI78" i="2"/>
  <c r="AC70" i="2"/>
  <c r="AK68" i="2"/>
  <c r="BI63" i="2"/>
  <c r="AI85" i="2"/>
  <c r="AK61" i="2"/>
  <c r="BI59" i="2"/>
  <c r="AH56" i="2"/>
  <c r="AQ82" i="3"/>
  <c r="AV85" i="3"/>
  <c r="T88" i="3"/>
  <c r="AZ88" i="3"/>
  <c r="P89" i="3"/>
  <c r="AV89" i="3"/>
  <c r="T92" i="3"/>
  <c r="AZ92" i="3"/>
  <c r="P93" i="3"/>
  <c r="AV93" i="3"/>
  <c r="T96" i="3"/>
  <c r="AZ96" i="3"/>
  <c r="P97" i="3"/>
  <c r="AV97" i="3"/>
  <c r="T100" i="3"/>
  <c r="AZ100" i="3"/>
  <c r="P101" i="3"/>
  <c r="AV101" i="3"/>
  <c r="T104" i="3"/>
  <c r="AZ104" i="3"/>
  <c r="AV83" i="3"/>
  <c r="P83" i="3"/>
  <c r="AZ82" i="3"/>
  <c r="T82" i="3"/>
  <c r="BH54" i="3"/>
  <c r="BH57" i="3" s="1"/>
  <c r="BH77" i="3" s="1"/>
  <c r="BL54" i="3"/>
  <c r="BL56" i="3" s="1"/>
  <c r="BL76" i="3" s="1"/>
  <c r="P54" i="3"/>
  <c r="O70" i="3"/>
  <c r="AE70" i="3"/>
  <c r="AU70" i="3"/>
  <c r="AB70" i="3"/>
  <c r="S95" i="3"/>
  <c r="Q52" i="2"/>
  <c r="AR62" i="3"/>
  <c r="AR70" i="3"/>
  <c r="AU86" i="3"/>
  <c r="AU92" i="3"/>
  <c r="AE92" i="3"/>
  <c r="AE102" i="3"/>
  <c r="AE94" i="3"/>
  <c r="AE82" i="3"/>
  <c r="O82" i="3"/>
  <c r="O96" i="3"/>
  <c r="AR61" i="3"/>
  <c r="AR84" i="3"/>
  <c r="O104" i="3"/>
  <c r="AE86" i="3"/>
  <c r="BG85" i="3"/>
  <c r="BG91" i="3"/>
  <c r="AA83" i="3"/>
  <c r="AA87" i="3"/>
  <c r="AA103" i="3"/>
  <c r="U104" i="3"/>
  <c r="AO103" i="3"/>
  <c r="AK100" i="3"/>
  <c r="BE99" i="3"/>
  <c r="Y99" i="3"/>
  <c r="BA96" i="3"/>
  <c r="U96" i="3"/>
  <c r="AO95" i="3"/>
  <c r="AK92" i="3"/>
  <c r="BE91" i="3"/>
  <c r="Y91" i="3"/>
  <c r="BA88" i="3"/>
  <c r="U88" i="3"/>
  <c r="AO87" i="3"/>
  <c r="BN84" i="3"/>
  <c r="AX84" i="3"/>
  <c r="AH84" i="3"/>
  <c r="R84" i="3"/>
  <c r="BB83" i="3"/>
  <c r="AL83" i="3"/>
  <c r="V83" i="3"/>
  <c r="AX85" i="3"/>
  <c r="BN85" i="3"/>
  <c r="V88" i="3"/>
  <c r="AL88" i="3"/>
  <c r="BB88" i="3"/>
  <c r="R89" i="3"/>
  <c r="AH89" i="3"/>
  <c r="AX89" i="3"/>
  <c r="BN89" i="3"/>
  <c r="V92" i="3"/>
  <c r="AL92" i="3"/>
  <c r="BB92" i="3"/>
  <c r="R93" i="3"/>
  <c r="AH93" i="3"/>
  <c r="AX93" i="3"/>
  <c r="BN93" i="3"/>
  <c r="V96" i="3"/>
  <c r="AL96" i="3"/>
  <c r="BB96" i="3"/>
  <c r="R97" i="3"/>
  <c r="AH97" i="3"/>
  <c r="AX97" i="3"/>
  <c r="BN97" i="3"/>
  <c r="V100" i="3"/>
  <c r="AL100" i="3"/>
  <c r="BB100" i="3"/>
  <c r="R101" i="3"/>
  <c r="AH101" i="3"/>
  <c r="AX101" i="3"/>
  <c r="BN101" i="3"/>
  <c r="V104" i="3"/>
  <c r="AL104" i="3"/>
  <c r="BB104" i="3"/>
  <c r="AR87" i="3"/>
  <c r="AR91" i="3"/>
  <c r="AR95" i="3"/>
  <c r="AR99" i="3"/>
  <c r="AR103" i="3"/>
  <c r="AU103" i="3"/>
  <c r="O103" i="3"/>
  <c r="AQ100" i="3"/>
  <c r="AE99" i="3"/>
  <c r="BG96" i="3"/>
  <c r="AA96" i="3"/>
  <c r="AU95" i="3"/>
  <c r="O95" i="3"/>
  <c r="AQ92" i="3"/>
  <c r="AE91" i="3"/>
  <c r="BG88" i="3"/>
  <c r="AA88" i="3"/>
  <c r="AU87" i="3"/>
  <c r="O87" i="3"/>
  <c r="BA84" i="3"/>
  <c r="AK84" i="3"/>
  <c r="U84" i="3"/>
  <c r="BE83" i="3"/>
  <c r="AO83" i="3"/>
  <c r="Y83" i="3"/>
  <c r="BA103" i="3"/>
  <c r="U103" i="3"/>
  <c r="AO102" i="3"/>
  <c r="AK99" i="3"/>
  <c r="BE98" i="3"/>
  <c r="Y98" i="3"/>
  <c r="BA95" i="3"/>
  <c r="U95" i="3"/>
  <c r="AO94" i="3"/>
  <c r="AK91" i="3"/>
  <c r="BE90" i="3"/>
  <c r="Y90" i="3"/>
  <c r="BA87" i="3"/>
  <c r="U87" i="3"/>
  <c r="AO86" i="3"/>
  <c r="AR83" i="3"/>
  <c r="AV54" i="3"/>
  <c r="AV64" i="3" s="1"/>
  <c r="AF54" i="3"/>
  <c r="AF58" i="3" s="1"/>
  <c r="AF78" i="3" s="1"/>
  <c r="AZ54" i="3"/>
  <c r="AZ58" i="3" s="1"/>
  <c r="AZ78" i="3" s="1"/>
  <c r="AJ54" i="3"/>
  <c r="AJ57" i="3" s="1"/>
  <c r="AJ77" i="3" s="1"/>
  <c r="T54" i="3"/>
  <c r="BD54" i="3"/>
  <c r="BD57" i="3" s="1"/>
  <c r="BD77" i="3" s="1"/>
  <c r="AN54" i="3"/>
  <c r="AN56" i="3" s="1"/>
  <c r="AN76" i="3" s="1"/>
  <c r="AR54" i="3"/>
  <c r="AB54" i="3"/>
  <c r="AB55" i="3" s="1"/>
  <c r="AB75" i="3" s="1"/>
  <c r="AQ101" i="3"/>
  <c r="AR85" i="3"/>
  <c r="W92" i="3"/>
  <c r="BM104" i="3"/>
  <c r="AW70" i="3"/>
  <c r="AG70" i="3"/>
  <c r="AB89" i="3"/>
  <c r="AR89" i="3"/>
  <c r="AB93" i="3"/>
  <c r="AR93" i="3"/>
  <c r="AB97" i="3"/>
  <c r="AR97" i="3"/>
  <c r="AB101" i="3"/>
  <c r="AR101" i="3"/>
  <c r="BA101" i="3"/>
  <c r="U101" i="3"/>
  <c r="AO100" i="3"/>
  <c r="AK97" i="3"/>
  <c r="BE96" i="3"/>
  <c r="Y96" i="3"/>
  <c r="BA93" i="3"/>
  <c r="U93" i="3"/>
  <c r="AO92" i="3"/>
  <c r="AK89" i="3"/>
  <c r="AR82" i="3"/>
  <c r="AB82" i="3"/>
  <c r="X54" i="3"/>
  <c r="X55" i="3" s="1"/>
  <c r="X75" i="3" s="1"/>
  <c r="AY85" i="3"/>
  <c r="AI91" i="3"/>
  <c r="AB61" i="3"/>
  <c r="AK104" i="3"/>
  <c r="AK102" i="3"/>
  <c r="BE101" i="3"/>
  <c r="Y101" i="3"/>
  <c r="AS100" i="3"/>
  <c r="BA98" i="3"/>
  <c r="U98" i="3"/>
  <c r="AO97" i="3"/>
  <c r="BI96" i="3"/>
  <c r="AC96" i="3"/>
  <c r="AK94" i="3"/>
  <c r="BE93" i="3"/>
  <c r="Y93" i="3"/>
  <c r="AS92" i="3"/>
  <c r="BA90" i="3"/>
  <c r="U90" i="3"/>
  <c r="AO89" i="3"/>
  <c r="BI88" i="3"/>
  <c r="AC88" i="3"/>
  <c r="AK86" i="3"/>
  <c r="BE85" i="3"/>
  <c r="AH85" i="3"/>
  <c r="R85" i="3"/>
  <c r="BB84" i="3"/>
  <c r="AL84" i="3"/>
  <c r="V84" i="3"/>
  <c r="BF83" i="3"/>
  <c r="AP83" i="3"/>
  <c r="Z83" i="3"/>
  <c r="Z86" i="3"/>
  <c r="AP86" i="3"/>
  <c r="BF86" i="3"/>
  <c r="V87" i="3"/>
  <c r="AL87" i="3"/>
  <c r="BB87" i="3"/>
  <c r="R88" i="3"/>
  <c r="AH88" i="3"/>
  <c r="AX88" i="3"/>
  <c r="BN88" i="3"/>
  <c r="Z90" i="3"/>
  <c r="AP90" i="3"/>
  <c r="BF90" i="3"/>
  <c r="V91" i="3"/>
  <c r="AL91" i="3"/>
  <c r="BB91" i="3"/>
  <c r="R92" i="3"/>
  <c r="AH92" i="3"/>
  <c r="AX92" i="3"/>
  <c r="BN92" i="3"/>
  <c r="Z94" i="3"/>
  <c r="AP94" i="3"/>
  <c r="BF94" i="3"/>
  <c r="V95" i="3"/>
  <c r="AL95" i="3"/>
  <c r="BB95" i="3"/>
  <c r="R96" i="3"/>
  <c r="AH96" i="3"/>
  <c r="AX96" i="3"/>
  <c r="BN96" i="3"/>
  <c r="Z98" i="3"/>
  <c r="AP98" i="3"/>
  <c r="BF98" i="3"/>
  <c r="V99" i="3"/>
  <c r="AL99" i="3"/>
  <c r="BB99" i="3"/>
  <c r="R100" i="3"/>
  <c r="AH100" i="3"/>
  <c r="AX100" i="3"/>
  <c r="BN100" i="3"/>
  <c r="Z102" i="3"/>
  <c r="AP102" i="3"/>
  <c r="BF102" i="3"/>
  <c r="V103" i="3"/>
  <c r="AL103" i="3"/>
  <c r="BB103" i="3"/>
  <c r="R104" i="3"/>
  <c r="AH104" i="3"/>
  <c r="AX104" i="3"/>
  <c r="BN104" i="3"/>
  <c r="AI104" i="3"/>
  <c r="AY104" i="3"/>
  <c r="AB86" i="3"/>
  <c r="AR86" i="3"/>
  <c r="AB90" i="3"/>
  <c r="AR90" i="3"/>
  <c r="AB94" i="3"/>
  <c r="AR94" i="3"/>
  <c r="AB98" i="3"/>
  <c r="AR98" i="3"/>
  <c r="AB102" i="3"/>
  <c r="AR102" i="3"/>
  <c r="AQ102" i="3"/>
  <c r="AE101" i="3"/>
  <c r="AY100" i="3"/>
  <c r="S100" i="3"/>
  <c r="BG98" i="3"/>
  <c r="AA98" i="3"/>
  <c r="AU97" i="3"/>
  <c r="O97" i="3"/>
  <c r="AI96" i="3"/>
  <c r="AQ94" i="3"/>
  <c r="AE93" i="3"/>
  <c r="AY92" i="3"/>
  <c r="S92" i="3"/>
  <c r="BG90" i="3"/>
  <c r="AA90" i="3"/>
  <c r="AU89" i="3"/>
  <c r="O89" i="3"/>
  <c r="AI88" i="3"/>
  <c r="AQ86" i="3"/>
  <c r="AK85" i="3"/>
  <c r="U85" i="3"/>
  <c r="BE84" i="3"/>
  <c r="AO84" i="3"/>
  <c r="Y84" i="3"/>
  <c r="BI83" i="3"/>
  <c r="AS83" i="3"/>
  <c r="AC83" i="3"/>
  <c r="AB85" i="3"/>
  <c r="AY97" i="3"/>
  <c r="S85" i="3"/>
  <c r="AP70" i="3"/>
  <c r="AI89" i="3"/>
  <c r="AP52" i="2"/>
  <c r="BA75" i="2"/>
  <c r="BA64" i="2"/>
  <c r="BM75" i="2"/>
  <c r="AO73" i="2"/>
  <c r="BA70" i="2"/>
  <c r="BM60" i="2"/>
  <c r="AO68" i="2"/>
  <c r="BJ70" i="2"/>
  <c r="BJ74" i="2"/>
  <c r="BJ78" i="2"/>
  <c r="R84" i="2"/>
  <c r="AA56" i="2"/>
  <c r="BG56" i="2"/>
  <c r="AQ60" i="2"/>
  <c r="AA64" i="2"/>
  <c r="BG64" i="2"/>
  <c r="AQ68" i="2"/>
  <c r="AQ72" i="2"/>
  <c r="AA76" i="2"/>
  <c r="BG76" i="2"/>
  <c r="AQ80" i="2"/>
  <c r="AA84" i="2"/>
  <c r="R59" i="2"/>
  <c r="BJ60" i="2"/>
  <c r="R63" i="2"/>
  <c r="AX63" i="2"/>
  <c r="BJ64" i="2"/>
  <c r="R67" i="2"/>
  <c r="AX67" i="2"/>
  <c r="X56" i="2"/>
  <c r="BD56" i="2"/>
  <c r="X60" i="2"/>
  <c r="BD60" i="2"/>
  <c r="X64" i="2"/>
  <c r="BD64" i="2"/>
  <c r="X68" i="2"/>
  <c r="BD68" i="2"/>
  <c r="X72" i="2"/>
  <c r="BD72" i="2"/>
  <c r="X76" i="2"/>
  <c r="BD76" i="2"/>
  <c r="X80" i="2"/>
  <c r="BD80" i="2"/>
  <c r="AN85" i="2"/>
  <c r="U83" i="2"/>
  <c r="BA83" i="2"/>
  <c r="AA85" i="2"/>
  <c r="U76" i="2"/>
  <c r="BA61" i="2"/>
  <c r="BM69" i="2"/>
  <c r="BA71" i="2"/>
  <c r="U68" i="2"/>
  <c r="BA60" i="2"/>
  <c r="N52" i="2"/>
  <c r="U52" i="2"/>
  <c r="AQ52" i="2"/>
  <c r="AN52" i="2"/>
  <c r="BA81" i="2"/>
  <c r="BM78" i="2"/>
  <c r="AO76" i="2"/>
  <c r="BM67" i="2"/>
  <c r="Q63" i="2"/>
  <c r="BF68" i="2"/>
  <c r="N71" i="2"/>
  <c r="R74" i="2"/>
  <c r="N75" i="2"/>
  <c r="BF76" i="2"/>
  <c r="N79" i="2"/>
  <c r="BF80" i="2"/>
  <c r="R82" i="2"/>
  <c r="AA57" i="2"/>
  <c r="BG57" i="2"/>
  <c r="BJ61" i="2"/>
  <c r="BF62" i="2"/>
  <c r="N65" i="2"/>
  <c r="BF66" i="2"/>
  <c r="AO83" i="2"/>
  <c r="Q85" i="2"/>
  <c r="BM85" i="2"/>
  <c r="N56" i="2"/>
  <c r="BM63" i="2"/>
  <c r="AO52" i="2"/>
  <c r="BG83" i="2"/>
  <c r="BM76" i="2"/>
  <c r="AO74" i="2"/>
  <c r="BM65" i="2"/>
  <c r="AO63" i="2"/>
  <c r="U82" i="2"/>
  <c r="BA74" i="2"/>
  <c r="AO69" i="2"/>
  <c r="AO58" i="2"/>
  <c r="AO80" i="2"/>
  <c r="BM70" i="2"/>
  <c r="U66" i="2"/>
  <c r="R69" i="2"/>
  <c r="AX69" i="2"/>
  <c r="R73" i="2"/>
  <c r="AX73" i="2"/>
  <c r="R77" i="2"/>
  <c r="AX77" i="2"/>
  <c r="R81" i="2"/>
  <c r="AX81" i="2"/>
  <c r="AX84" i="2"/>
  <c r="BJ85" i="2"/>
  <c r="AQ56" i="2"/>
  <c r="AA60" i="2"/>
  <c r="BG60" i="2"/>
  <c r="AQ64" i="2"/>
  <c r="AA68" i="2"/>
  <c r="BG68" i="2"/>
  <c r="AA72" i="2"/>
  <c r="BG72" i="2"/>
  <c r="AQ76" i="2"/>
  <c r="AA80" i="2"/>
  <c r="BG80" i="2"/>
  <c r="BG84" i="2"/>
  <c r="BJ56" i="2"/>
  <c r="AX59" i="2"/>
  <c r="AN56" i="2"/>
  <c r="AN60" i="2"/>
  <c r="AN64" i="2"/>
  <c r="AN68" i="2"/>
  <c r="AN72" i="2"/>
  <c r="AN76" i="2"/>
  <c r="AN80" i="2"/>
  <c r="BJ82" i="2"/>
  <c r="X85" i="2"/>
  <c r="BD85" i="2"/>
  <c r="AO82" i="2"/>
  <c r="BM84" i="2"/>
  <c r="U62" i="2"/>
  <c r="U80" i="2"/>
  <c r="BM73" i="2"/>
  <c r="BA57" i="2"/>
  <c r="AA83" i="2"/>
  <c r="U79" i="2"/>
  <c r="BM72" i="2"/>
  <c r="AO70" i="2"/>
  <c r="BM61" i="2"/>
  <c r="AO59" i="2"/>
  <c r="Q57" i="2"/>
  <c r="U78" i="2"/>
  <c r="BM71" i="2"/>
  <c r="Q68" i="2"/>
  <c r="AO66" i="2"/>
  <c r="BA52" i="2"/>
  <c r="AA52" i="2"/>
  <c r="BG52" i="2"/>
  <c r="X52" i="2"/>
  <c r="BD52" i="2"/>
  <c r="BA77" i="2"/>
  <c r="AO65" i="2"/>
  <c r="R70" i="2"/>
  <c r="AX70" i="2"/>
  <c r="BJ71" i="2"/>
  <c r="BF72" i="2"/>
  <c r="AX74" i="2"/>
  <c r="BJ75" i="2"/>
  <c r="R78" i="2"/>
  <c r="AX78" i="2"/>
  <c r="BJ79" i="2"/>
  <c r="N83" i="2"/>
  <c r="BF84" i="2"/>
  <c r="AQ57" i="2"/>
  <c r="N57" i="2"/>
  <c r="BJ57" i="2"/>
  <c r="BF58" i="2"/>
  <c r="N61" i="2"/>
  <c r="BJ65" i="2"/>
  <c r="BJ84" i="2"/>
  <c r="AO61" i="2"/>
  <c r="Q81" i="2"/>
  <c r="AO75" i="2"/>
  <c r="AO60" i="2"/>
  <c r="Q69" i="2"/>
  <c r="Q66" i="2"/>
  <c r="Q80" i="2"/>
  <c r="AG76" i="2"/>
  <c r="BM68" i="2"/>
  <c r="AG65" i="2"/>
  <c r="BM57" i="2"/>
  <c r="Q56" i="2"/>
  <c r="AO81" i="2"/>
  <c r="Q79" i="2"/>
  <c r="AG75" i="2"/>
  <c r="AG64" i="2"/>
  <c r="AG74" i="2"/>
  <c r="AG67" i="2"/>
  <c r="AD68" i="2"/>
  <c r="BJ68" i="2"/>
  <c r="BF69" i="2"/>
  <c r="BB70" i="2"/>
  <c r="N72" i="2"/>
  <c r="AD72" i="2"/>
  <c r="BJ72" i="2"/>
  <c r="BF73" i="2"/>
  <c r="BB74" i="2"/>
  <c r="N76" i="2"/>
  <c r="AD76" i="2"/>
  <c r="BJ76" i="2"/>
  <c r="BF77" i="2"/>
  <c r="BB78" i="2"/>
  <c r="N80" i="2"/>
  <c r="AD80" i="2"/>
  <c r="BJ80" i="2"/>
  <c r="BF81" i="2"/>
  <c r="BB83" i="2"/>
  <c r="N85" i="2"/>
  <c r="BB56" i="2"/>
  <c r="N58" i="2"/>
  <c r="AD58" i="2"/>
  <c r="BJ58" i="2"/>
  <c r="BF59" i="2"/>
  <c r="BB60" i="2"/>
  <c r="N62" i="2"/>
  <c r="AD62" i="2"/>
  <c r="BJ62" i="2"/>
  <c r="BF63" i="2"/>
  <c r="BB64" i="2"/>
  <c r="N66" i="2"/>
  <c r="AD66" i="2"/>
  <c r="BJ66" i="2"/>
  <c r="BF67" i="2"/>
  <c r="BF83" i="2"/>
  <c r="BM82" i="2"/>
  <c r="AO84" i="2"/>
  <c r="AO62" i="2"/>
  <c r="Q60" i="2"/>
  <c r="AG63" i="2"/>
  <c r="BM81" i="2"/>
  <c r="AO79" i="2"/>
  <c r="AG69" i="2"/>
  <c r="BM74" i="2"/>
  <c r="Q73" i="2"/>
  <c r="BM62" i="2"/>
  <c r="BF52" i="2"/>
  <c r="BM52" i="2"/>
  <c r="BL64" i="3"/>
  <c r="BL58" i="3"/>
  <c r="BL78" i="3" s="1"/>
  <c r="BL57" i="3"/>
  <c r="BL77" i="3" s="1"/>
  <c r="AV56" i="3"/>
  <c r="AV76" i="3" s="1"/>
  <c r="AF56" i="3"/>
  <c r="AF76" i="3" s="1"/>
  <c r="T56" i="3"/>
  <c r="T76" i="3" s="1"/>
  <c r="AB64" i="3"/>
  <c r="X56" i="3"/>
  <c r="X76" i="3" s="1"/>
  <c r="BE88" i="3"/>
  <c r="Y88" i="3"/>
  <c r="AS87" i="3"/>
  <c r="BM86" i="3"/>
  <c r="AG86" i="3"/>
  <c r="BA85" i="3"/>
  <c r="AI103" i="3"/>
  <c r="AE100" i="3"/>
  <c r="BG97" i="3"/>
  <c r="AI95" i="3"/>
  <c r="BG89" i="3"/>
  <c r="AI87" i="3"/>
  <c r="AU84" i="3"/>
  <c r="AI83" i="3"/>
  <c r="W82" i="3"/>
  <c r="AL70" i="3"/>
  <c r="S70" i="3"/>
  <c r="AI70" i="3"/>
  <c r="AY70" i="3"/>
  <c r="AU102" i="3"/>
  <c r="W100" i="3"/>
  <c r="S97" i="3"/>
  <c r="AU94" i="3"/>
  <c r="S89" i="3"/>
  <c r="BG84" i="3"/>
  <c r="O83" i="3"/>
  <c r="AM102" i="3"/>
  <c r="O100" i="3"/>
  <c r="AQ97" i="3"/>
  <c r="AM94" i="3"/>
  <c r="O92" i="3"/>
  <c r="AQ89" i="3"/>
  <c r="AM86" i="3"/>
  <c r="BC84" i="3"/>
  <c r="AQ83" i="3"/>
  <c r="AH70" i="3"/>
  <c r="AY101" i="3"/>
  <c r="AA99" i="3"/>
  <c r="BC96" i="3"/>
  <c r="AY93" i="3"/>
  <c r="AA91" i="3"/>
  <c r="BC88" i="3"/>
  <c r="BG82" i="3"/>
  <c r="W62" i="3"/>
  <c r="W61" i="3"/>
  <c r="W54" i="3"/>
  <c r="BK64" i="3"/>
  <c r="AW103" i="3"/>
  <c r="BM99" i="3"/>
  <c r="AG99" i="3"/>
  <c r="AW95" i="3"/>
  <c r="BM91" i="3"/>
  <c r="Q87" i="3"/>
  <c r="AT82" i="3"/>
  <c r="BJ85" i="3"/>
  <c r="AT89" i="3"/>
  <c r="AT93" i="3"/>
  <c r="AD97" i="3"/>
  <c r="BJ97" i="3"/>
  <c r="AD101" i="3"/>
  <c r="BJ101" i="3"/>
  <c r="BC103" i="3"/>
  <c r="W95" i="3"/>
  <c r="W87" i="3"/>
  <c r="AW82" i="3"/>
  <c r="AG82" i="3"/>
  <c r="Q100" i="3"/>
  <c r="AG96" i="3"/>
  <c r="AW92" i="3"/>
  <c r="AG88" i="3"/>
  <c r="AM90" i="3"/>
  <c r="AM82" i="3"/>
  <c r="W85" i="3"/>
  <c r="BM70" i="3"/>
  <c r="W90" i="3"/>
  <c r="AY62" i="3"/>
  <c r="AY61" i="3"/>
  <c r="AY54" i="3"/>
  <c r="S62" i="3"/>
  <c r="S61" i="3"/>
  <c r="S54" i="3"/>
  <c r="S52" i="3"/>
  <c r="S51" i="3"/>
  <c r="AP62" i="3"/>
  <c r="AP61" i="3"/>
  <c r="AP54" i="3"/>
  <c r="BI62" i="3"/>
  <c r="BI61" i="3"/>
  <c r="BI54" i="3"/>
  <c r="AC62" i="3"/>
  <c r="AC61" i="3"/>
  <c r="AC54" i="3"/>
  <c r="BI102" i="3"/>
  <c r="AC102" i="3"/>
  <c r="Q101" i="3"/>
  <c r="AS98" i="3"/>
  <c r="AG97" i="3"/>
  <c r="BI94" i="3"/>
  <c r="AW93" i="3"/>
  <c r="AS90" i="3"/>
  <c r="AG89" i="3"/>
  <c r="BI86" i="3"/>
  <c r="AW85" i="3"/>
  <c r="AP82" i="3"/>
  <c r="AT86" i="3"/>
  <c r="Z87" i="3"/>
  <c r="BF87" i="3"/>
  <c r="AD90" i="3"/>
  <c r="BJ90" i="3"/>
  <c r="AP91" i="3"/>
  <c r="AT94" i="3"/>
  <c r="Z95" i="3"/>
  <c r="BF95" i="3"/>
  <c r="AD98" i="3"/>
  <c r="BJ98" i="3"/>
  <c r="AP99" i="3"/>
  <c r="AT102" i="3"/>
  <c r="Z103" i="3"/>
  <c r="BF103" i="3"/>
  <c r="W104" i="3"/>
  <c r="BC104" i="3"/>
  <c r="AI102" i="3"/>
  <c r="W101" i="3"/>
  <c r="S98" i="3"/>
  <c r="AI94" i="3"/>
  <c r="W93" i="3"/>
  <c r="S90" i="3"/>
  <c r="BC85" i="3"/>
  <c r="Q85" i="3"/>
  <c r="AS82" i="3"/>
  <c r="AS103" i="3"/>
  <c r="BM102" i="3"/>
  <c r="AC99" i="3"/>
  <c r="Q98" i="3"/>
  <c r="AS95" i="3"/>
  <c r="BM94" i="3"/>
  <c r="BI91" i="3"/>
  <c r="AC91" i="3"/>
  <c r="AW90" i="3"/>
  <c r="Q90" i="3"/>
  <c r="AU62" i="3"/>
  <c r="AU61" i="3"/>
  <c r="AU54" i="3"/>
  <c r="AE62" i="3"/>
  <c r="AE61" i="3"/>
  <c r="AE54" i="3"/>
  <c r="O62" i="3"/>
  <c r="O61" i="3"/>
  <c r="O54" i="3"/>
  <c r="O52" i="3"/>
  <c r="O51" i="3"/>
  <c r="BB62" i="3"/>
  <c r="BB61" i="3"/>
  <c r="BB54" i="3"/>
  <c r="AL62" i="3"/>
  <c r="AL61" i="3"/>
  <c r="AL54" i="3"/>
  <c r="V62" i="3"/>
  <c r="V61" i="3"/>
  <c r="V54" i="3"/>
  <c r="BE62" i="3"/>
  <c r="BE61" i="3"/>
  <c r="BE54" i="3"/>
  <c r="AO62" i="3"/>
  <c r="AO61" i="3"/>
  <c r="AO54" i="3"/>
  <c r="Y62" i="3"/>
  <c r="Y61" i="3"/>
  <c r="Y54" i="3"/>
  <c r="BM103" i="3"/>
  <c r="AG103" i="3"/>
  <c r="AO101" i="3"/>
  <c r="BI100" i="3"/>
  <c r="AC100" i="3"/>
  <c r="AW99" i="3"/>
  <c r="Q99" i="3"/>
  <c r="BE97" i="3"/>
  <c r="Y97" i="3"/>
  <c r="AS96" i="3"/>
  <c r="BM95" i="3"/>
  <c r="AG95" i="3"/>
  <c r="AO93" i="3"/>
  <c r="BI92" i="3"/>
  <c r="AC92" i="3"/>
  <c r="AW91" i="3"/>
  <c r="Q91" i="3"/>
  <c r="BE89" i="3"/>
  <c r="Y89" i="3"/>
  <c r="AS88" i="3"/>
  <c r="BM87" i="3"/>
  <c r="AG87" i="3"/>
  <c r="Z85" i="3"/>
  <c r="BJ84" i="3"/>
  <c r="AT84" i="3"/>
  <c r="AD84" i="3"/>
  <c r="BB82" i="3"/>
  <c r="AL82" i="3"/>
  <c r="V82" i="3"/>
  <c r="BB85" i="3"/>
  <c r="AD87" i="3"/>
  <c r="AT87" i="3"/>
  <c r="BJ87" i="3"/>
  <c r="Z88" i="3"/>
  <c r="AP88" i="3"/>
  <c r="BF88" i="3"/>
  <c r="V89" i="3"/>
  <c r="AL89" i="3"/>
  <c r="BB89" i="3"/>
  <c r="AD91" i="3"/>
  <c r="AT91" i="3"/>
  <c r="BJ91" i="3"/>
  <c r="Z92" i="3"/>
  <c r="AP92" i="3"/>
  <c r="BF92" i="3"/>
  <c r="V93" i="3"/>
  <c r="AL93" i="3"/>
  <c r="BB93" i="3"/>
  <c r="AD95" i="3"/>
  <c r="AT95" i="3"/>
  <c r="BJ95" i="3"/>
  <c r="Z96" i="3"/>
  <c r="AP96" i="3"/>
  <c r="BF96" i="3"/>
  <c r="V97" i="3"/>
  <c r="AL97" i="3"/>
  <c r="BB97" i="3"/>
  <c r="AD99" i="3"/>
  <c r="AT99" i="3"/>
  <c r="BJ99" i="3"/>
  <c r="Z100" i="3"/>
  <c r="AP100" i="3"/>
  <c r="BF100" i="3"/>
  <c r="V101" i="3"/>
  <c r="AL101" i="3"/>
  <c r="BB101" i="3"/>
  <c r="AD103" i="3"/>
  <c r="AT103" i="3"/>
  <c r="BJ103" i="3"/>
  <c r="Z104" i="3"/>
  <c r="AP104" i="3"/>
  <c r="BF104" i="3"/>
  <c r="BG104" i="3"/>
  <c r="S104" i="3"/>
  <c r="AM103" i="3"/>
  <c r="BG102" i="3"/>
  <c r="AA102" i="3"/>
  <c r="AU101" i="3"/>
  <c r="O101" i="3"/>
  <c r="AI100" i="3"/>
  <c r="BC99" i="3"/>
  <c r="W99" i="3"/>
  <c r="AQ98" i="3"/>
  <c r="AE97" i="3"/>
  <c r="AY96" i="3"/>
  <c r="S96" i="3"/>
  <c r="AM95" i="3"/>
  <c r="BG94" i="3"/>
  <c r="AA94" i="3"/>
  <c r="AU93" i="3"/>
  <c r="O93" i="3"/>
  <c r="AI92" i="3"/>
  <c r="BC91" i="3"/>
  <c r="W91" i="3"/>
  <c r="AQ90" i="3"/>
  <c r="AE89" i="3"/>
  <c r="AY88" i="3"/>
  <c r="S88" i="3"/>
  <c r="AM87" i="3"/>
  <c r="BG86" i="3"/>
  <c r="AA86" i="3"/>
  <c r="AU85" i="3"/>
  <c r="AC85" i="3"/>
  <c r="BM84" i="3"/>
  <c r="AW84" i="3"/>
  <c r="AG84" i="3"/>
  <c r="Q84" i="3"/>
  <c r="BA83" i="3"/>
  <c r="AK83" i="3"/>
  <c r="U83" i="3"/>
  <c r="BE82" i="3"/>
  <c r="AO82" i="3"/>
  <c r="Y82" i="3"/>
  <c r="Q104" i="3"/>
  <c r="AK103" i="3"/>
  <c r="BE102" i="3"/>
  <c r="Y102" i="3"/>
  <c r="AS101" i="3"/>
  <c r="BM100" i="3"/>
  <c r="AG100" i="3"/>
  <c r="BA99" i="3"/>
  <c r="U99" i="3"/>
  <c r="AO98" i="3"/>
  <c r="BI97" i="3"/>
  <c r="AC97" i="3"/>
  <c r="AW96" i="3"/>
  <c r="Q96" i="3"/>
  <c r="AK95" i="3"/>
  <c r="BE94" i="3"/>
  <c r="Y94" i="3"/>
  <c r="AS93" i="3"/>
  <c r="BM92" i="3"/>
  <c r="AG92" i="3"/>
  <c r="BA91" i="3"/>
  <c r="U91" i="3"/>
  <c r="AO90" i="3"/>
  <c r="BI89" i="3"/>
  <c r="AC89" i="3"/>
  <c r="AW88" i="3"/>
  <c r="Q88" i="3"/>
  <c r="AK87" i="3"/>
  <c r="BE86" i="3"/>
  <c r="Y86" i="3"/>
  <c r="AS85" i="3"/>
  <c r="BC102" i="3"/>
  <c r="AY99" i="3"/>
  <c r="AA97" i="3"/>
  <c r="BC94" i="3"/>
  <c r="AY91" i="3"/>
  <c r="AA89" i="3"/>
  <c r="BC86" i="3"/>
  <c r="AE84" i="3"/>
  <c r="S83" i="3"/>
  <c r="BJ70" i="3"/>
  <c r="AD70" i="3"/>
  <c r="W70" i="3"/>
  <c r="AM70" i="3"/>
  <c r="BC70" i="3"/>
  <c r="AE83" i="3"/>
  <c r="Y70" i="3"/>
  <c r="BE104" i="3"/>
  <c r="O102" i="3"/>
  <c r="AQ99" i="3"/>
  <c r="AM96" i="3"/>
  <c r="O94" i="3"/>
  <c r="AQ91" i="3"/>
  <c r="AM88" i="3"/>
  <c r="O86" i="3"/>
  <c r="AQ84" i="3"/>
  <c r="AY82" i="3"/>
  <c r="AO104" i="3"/>
  <c r="BG101" i="3"/>
  <c r="AI99" i="3"/>
  <c r="AE96" i="3"/>
  <c r="BG93" i="3"/>
  <c r="AE88" i="3"/>
  <c r="BF70" i="3"/>
  <c r="Z70" i="3"/>
  <c r="Y104" i="3"/>
  <c r="S101" i="3"/>
  <c r="AU98" i="3"/>
  <c r="W96" i="3"/>
  <c r="S93" i="3"/>
  <c r="AU90" i="3"/>
  <c r="W88" i="3"/>
  <c r="AE85" i="3"/>
  <c r="BC62" i="3"/>
  <c r="BC61" i="3"/>
  <c r="BC54" i="3"/>
  <c r="AM62" i="3"/>
  <c r="AM61" i="3"/>
  <c r="AM54" i="3"/>
  <c r="BJ62" i="3"/>
  <c r="BJ61" i="3"/>
  <c r="BJ54" i="3"/>
  <c r="AT62" i="3"/>
  <c r="AT61" i="3"/>
  <c r="AT54" i="3"/>
  <c r="AD62" i="3"/>
  <c r="AD61" i="3"/>
  <c r="AD54" i="3"/>
  <c r="BM62" i="3"/>
  <c r="BM61" i="3"/>
  <c r="BM54" i="3"/>
  <c r="AW62" i="3"/>
  <c r="AW61" i="3"/>
  <c r="AW54" i="3"/>
  <c r="AG62" i="3"/>
  <c r="AG61" i="3"/>
  <c r="AG54" i="3"/>
  <c r="Q62" i="3"/>
  <c r="Q61" i="3"/>
  <c r="Q54" i="3"/>
  <c r="Q52" i="3"/>
  <c r="Q51" i="3"/>
  <c r="Q103" i="3"/>
  <c r="Q95" i="3"/>
  <c r="AG91" i="3"/>
  <c r="AW87" i="3"/>
  <c r="BJ82" i="3"/>
  <c r="AD82" i="3"/>
  <c r="AT85" i="3"/>
  <c r="AD89" i="3"/>
  <c r="BJ89" i="3"/>
  <c r="AD93" i="3"/>
  <c r="BJ93" i="3"/>
  <c r="AT97" i="3"/>
  <c r="AT101" i="3"/>
  <c r="AW104" i="3"/>
  <c r="W103" i="3"/>
  <c r="AM99" i="3"/>
  <c r="BC95" i="3"/>
  <c r="AM91" i="3"/>
  <c r="BC87" i="3"/>
  <c r="BM82" i="3"/>
  <c r="Q82" i="3"/>
  <c r="AW100" i="3"/>
  <c r="BM96" i="3"/>
  <c r="Q92" i="3"/>
  <c r="BM88" i="3"/>
  <c r="AM98" i="3"/>
  <c r="AT70" i="3"/>
  <c r="BC100" i="3"/>
  <c r="BC92" i="3"/>
  <c r="W98" i="3"/>
  <c r="W83" i="3"/>
  <c r="AI62" i="3"/>
  <c r="AI61" i="3"/>
  <c r="AI54" i="3"/>
  <c r="BF62" i="3"/>
  <c r="BF61" i="3"/>
  <c r="BF54" i="3"/>
  <c r="Z62" i="3"/>
  <c r="Z61" i="3"/>
  <c r="Z54" i="3"/>
  <c r="AS62" i="3"/>
  <c r="AS61" i="3"/>
  <c r="AS54" i="3"/>
  <c r="AW101" i="3"/>
  <c r="BM97" i="3"/>
  <c r="AC94" i="3"/>
  <c r="Q93" i="3"/>
  <c r="BM89" i="3"/>
  <c r="AC86" i="3"/>
  <c r="AD85" i="3"/>
  <c r="BF82" i="3"/>
  <c r="Z82" i="3"/>
  <c r="AD86" i="3"/>
  <c r="BJ86" i="3"/>
  <c r="AP87" i="3"/>
  <c r="AT90" i="3"/>
  <c r="Z91" i="3"/>
  <c r="BF91" i="3"/>
  <c r="AD94" i="3"/>
  <c r="BJ94" i="3"/>
  <c r="AP95" i="3"/>
  <c r="AT98" i="3"/>
  <c r="Z99" i="3"/>
  <c r="BF99" i="3"/>
  <c r="AD102" i="3"/>
  <c r="BJ102" i="3"/>
  <c r="AP103" i="3"/>
  <c r="AM104" i="3"/>
  <c r="AG104" i="3"/>
  <c r="BC101" i="3"/>
  <c r="AY98" i="3"/>
  <c r="AM97" i="3"/>
  <c r="BC93" i="3"/>
  <c r="AY90" i="3"/>
  <c r="AM89" i="3"/>
  <c r="AI86" i="3"/>
  <c r="AG85" i="3"/>
  <c r="BI82" i="3"/>
  <c r="AC82" i="3"/>
  <c r="AC104" i="3"/>
  <c r="AG102" i="3"/>
  <c r="BI99" i="3"/>
  <c r="AW98" i="3"/>
  <c r="AG94" i="3"/>
  <c r="BG62" i="3"/>
  <c r="BG61" i="3"/>
  <c r="BG54" i="3"/>
  <c r="AQ62" i="3"/>
  <c r="AQ61" i="3"/>
  <c r="AQ54" i="3"/>
  <c r="AA62" i="3"/>
  <c r="AA61" i="3"/>
  <c r="AA54" i="3"/>
  <c r="BN62" i="3"/>
  <c r="BN61" i="3"/>
  <c r="BN54" i="3"/>
  <c r="AX62" i="3"/>
  <c r="AX61" i="3"/>
  <c r="AX54" i="3"/>
  <c r="AH62" i="3"/>
  <c r="AH61" i="3"/>
  <c r="AH54" i="3"/>
  <c r="R62" i="3"/>
  <c r="R61" i="3"/>
  <c r="R52" i="3"/>
  <c r="R51" i="3"/>
  <c r="R54" i="3"/>
  <c r="BA62" i="3"/>
  <c r="BA61" i="3"/>
  <c r="BA54" i="3"/>
  <c r="AK62" i="3"/>
  <c r="AK61" i="3"/>
  <c r="AK54" i="3"/>
  <c r="U62" i="3"/>
  <c r="U61" i="3"/>
  <c r="U54" i="3"/>
  <c r="BA104" i="3"/>
  <c r="BE103" i="3"/>
  <c r="Y103" i="3"/>
  <c r="AS102" i="3"/>
  <c r="BM101" i="3"/>
  <c r="AG101" i="3"/>
  <c r="BA100" i="3"/>
  <c r="U100" i="3"/>
  <c r="AO99" i="3"/>
  <c r="BI98" i="3"/>
  <c r="AC98" i="3"/>
  <c r="AW97" i="3"/>
  <c r="Q97" i="3"/>
  <c r="AK96" i="3"/>
  <c r="BE95" i="3"/>
  <c r="Y95" i="3"/>
  <c r="AS94" i="3"/>
  <c r="BM93" i="3"/>
  <c r="AG93" i="3"/>
  <c r="BA92" i="3"/>
  <c r="U92" i="3"/>
  <c r="AO91" i="3"/>
  <c r="BI90" i="3"/>
  <c r="AC90" i="3"/>
  <c r="AW89" i="3"/>
  <c r="Q89" i="3"/>
  <c r="AK88" i="3"/>
  <c r="BE87" i="3"/>
  <c r="Y87" i="3"/>
  <c r="AS86" i="3"/>
  <c r="BM85" i="3"/>
  <c r="AL85" i="3"/>
  <c r="V85" i="3"/>
  <c r="BF84" i="3"/>
  <c r="AP84" i="3"/>
  <c r="Z84" i="3"/>
  <c r="BJ83" i="3"/>
  <c r="AT83" i="3"/>
  <c r="AD83" i="3"/>
  <c r="BN82" i="3"/>
  <c r="AX82" i="3"/>
  <c r="AH82" i="3"/>
  <c r="R82" i="3"/>
  <c r="AP85" i="3"/>
  <c r="BF85" i="3"/>
  <c r="V86" i="3"/>
  <c r="AL86" i="3"/>
  <c r="BB86" i="3"/>
  <c r="R87" i="3"/>
  <c r="AH87" i="3"/>
  <c r="AX87" i="3"/>
  <c r="BN87" i="3"/>
  <c r="AD88" i="3"/>
  <c r="AT88" i="3"/>
  <c r="BJ88" i="3"/>
  <c r="Z89" i="3"/>
  <c r="AP89" i="3"/>
  <c r="BF89" i="3"/>
  <c r="V90" i="3"/>
  <c r="AL90" i="3"/>
  <c r="BB90" i="3"/>
  <c r="R91" i="3"/>
  <c r="AH91" i="3"/>
  <c r="AX91" i="3"/>
  <c r="BN91" i="3"/>
  <c r="AD92" i="3"/>
  <c r="AT92" i="3"/>
  <c r="BJ92" i="3"/>
  <c r="Z93" i="3"/>
  <c r="AP93" i="3"/>
  <c r="BF93" i="3"/>
  <c r="V94" i="3"/>
  <c r="AL94" i="3"/>
  <c r="BB94" i="3"/>
  <c r="R95" i="3"/>
  <c r="AH95" i="3"/>
  <c r="AX95" i="3"/>
  <c r="BN95" i="3"/>
  <c r="AD96" i="3"/>
  <c r="AT96" i="3"/>
  <c r="BJ96" i="3"/>
  <c r="Z97" i="3"/>
  <c r="AP97" i="3"/>
  <c r="BF97" i="3"/>
  <c r="V98" i="3"/>
  <c r="AL98" i="3"/>
  <c r="BB98" i="3"/>
  <c r="R99" i="3"/>
  <c r="AH99" i="3"/>
  <c r="AX99" i="3"/>
  <c r="BN99" i="3"/>
  <c r="AD100" i="3"/>
  <c r="AT100" i="3"/>
  <c r="BJ100" i="3"/>
  <c r="Z101" i="3"/>
  <c r="AP101" i="3"/>
  <c r="BF101" i="3"/>
  <c r="V102" i="3"/>
  <c r="AL102" i="3"/>
  <c r="BB102" i="3"/>
  <c r="R103" i="3"/>
  <c r="AH103" i="3"/>
  <c r="AX103" i="3"/>
  <c r="BN103" i="3"/>
  <c r="AD104" i="3"/>
  <c r="AT104" i="3"/>
  <c r="BJ104" i="3"/>
  <c r="AE104" i="3"/>
  <c r="AU104" i="3"/>
  <c r="AE103" i="3"/>
  <c r="AY102" i="3"/>
  <c r="S102" i="3"/>
  <c r="AM101" i="3"/>
  <c r="BG100" i="3"/>
  <c r="AA100" i="3"/>
  <c r="AU99" i="3"/>
  <c r="O99" i="3"/>
  <c r="AI98" i="3"/>
  <c r="BC97" i="3"/>
  <c r="W97" i="3"/>
  <c r="AQ96" i="3"/>
  <c r="AE95" i="3"/>
  <c r="AY94" i="3"/>
  <c r="S94" i="3"/>
  <c r="AM93" i="3"/>
  <c r="BG92" i="3"/>
  <c r="AA92" i="3"/>
  <c r="AU91" i="3"/>
  <c r="O91" i="3"/>
  <c r="AI90" i="3"/>
  <c r="BC89" i="3"/>
  <c r="W89" i="3"/>
  <c r="AQ88" i="3"/>
  <c r="AE87" i="3"/>
  <c r="AY86" i="3"/>
  <c r="S86" i="3"/>
  <c r="AO85" i="3"/>
  <c r="Y85" i="3"/>
  <c r="BI84" i="3"/>
  <c r="AS84" i="3"/>
  <c r="AC84" i="3"/>
  <c r="BM83" i="3"/>
  <c r="AW83" i="3"/>
  <c r="AG83" i="3"/>
  <c r="Q83" i="3"/>
  <c r="BA82" i="3"/>
  <c r="AK82" i="3"/>
  <c r="U82" i="3"/>
  <c r="BI104" i="3"/>
  <c r="BI103" i="3"/>
  <c r="AC103" i="3"/>
  <c r="AW102" i="3"/>
  <c r="Q102" i="3"/>
  <c r="AK101" i="3"/>
  <c r="BE100" i="3"/>
  <c r="Y100" i="3"/>
  <c r="AS99" i="3"/>
  <c r="BM98" i="3"/>
  <c r="AG98" i="3"/>
  <c r="BA97" i="3"/>
  <c r="U97" i="3"/>
  <c r="AO96" i="3"/>
  <c r="BI95" i="3"/>
  <c r="AC95" i="3"/>
  <c r="AW94" i="3"/>
  <c r="Q94" i="3"/>
  <c r="AK93" i="3"/>
  <c r="BE92" i="3"/>
  <c r="Y92" i="3"/>
  <c r="AS91" i="3"/>
  <c r="BM90" i="3"/>
  <c r="AG90" i="3"/>
  <c r="BA89" i="3"/>
  <c r="U89" i="3"/>
  <c r="AO88" i="3"/>
  <c r="BI87" i="3"/>
  <c r="AC87" i="3"/>
  <c r="AW86" i="3"/>
  <c r="Q86" i="3"/>
  <c r="W102" i="3"/>
  <c r="S99" i="3"/>
  <c r="AU96" i="3"/>
  <c r="W94" i="3"/>
  <c r="S91" i="3"/>
  <c r="AU88" i="3"/>
  <c r="W86" i="3"/>
  <c r="O84" i="3"/>
  <c r="BC82" i="3"/>
  <c r="BB70" i="3"/>
  <c r="V70" i="3"/>
  <c r="AA70" i="3"/>
  <c r="AQ70" i="3"/>
  <c r="BG70" i="3"/>
  <c r="BG103" i="3"/>
  <c r="AI101" i="3"/>
  <c r="AE98" i="3"/>
  <c r="BG95" i="3"/>
  <c r="AI93" i="3"/>
  <c r="AE90" i="3"/>
  <c r="BG87" i="3"/>
  <c r="AM85" i="3"/>
  <c r="AA84" i="3"/>
  <c r="AI82" i="3"/>
  <c r="AS70" i="3"/>
  <c r="AY84" i="3"/>
  <c r="AY103" i="3"/>
  <c r="AA101" i="3"/>
  <c r="BC98" i="3"/>
  <c r="AY95" i="3"/>
  <c r="AA93" i="3"/>
  <c r="BC90" i="3"/>
  <c r="AY87" i="3"/>
  <c r="AI85" i="3"/>
  <c r="W84" i="3"/>
  <c r="AU82" i="3"/>
  <c r="AX70" i="3"/>
  <c r="R70" i="3"/>
  <c r="AQ103" i="3"/>
  <c r="AM100" i="3"/>
  <c r="O98" i="3"/>
  <c r="AQ95" i="3"/>
  <c r="AM92" i="3"/>
  <c r="O90" i="3"/>
  <c r="AQ87" i="3"/>
  <c r="O85" i="3"/>
  <c r="AM83" i="3"/>
  <c r="AA82" i="3"/>
  <c r="BN70" i="3"/>
  <c r="AS58" i="2"/>
  <c r="AP68" i="2"/>
  <c r="AH70" i="2"/>
  <c r="AP72" i="2"/>
  <c r="AH74" i="2"/>
  <c r="AP76" i="2"/>
  <c r="AH78" i="2"/>
  <c r="AP80" i="2"/>
  <c r="AH82" i="2"/>
  <c r="O56" i="2"/>
  <c r="AE56" i="2"/>
  <c r="AU56" i="2"/>
  <c r="BK56" i="2"/>
  <c r="S59" i="2"/>
  <c r="AI59" i="2"/>
  <c r="AY59" i="2"/>
  <c r="O60" i="2"/>
  <c r="AE60" i="2"/>
  <c r="AU60" i="2"/>
  <c r="BK60" i="2"/>
  <c r="AA61" i="2"/>
  <c r="AQ61" i="2"/>
  <c r="BG61" i="2"/>
  <c r="S63" i="2"/>
  <c r="AI63" i="2"/>
  <c r="AY63" i="2"/>
  <c r="O64" i="2"/>
  <c r="AE64" i="2"/>
  <c r="AU64" i="2"/>
  <c r="BK64" i="2"/>
  <c r="AA65" i="2"/>
  <c r="AQ65" i="2"/>
  <c r="BG65" i="2"/>
  <c r="W66" i="2"/>
  <c r="AM66" i="2"/>
  <c r="BC66" i="2"/>
  <c r="S67" i="2"/>
  <c r="AI67" i="2"/>
  <c r="AY67" i="2"/>
  <c r="O68" i="2"/>
  <c r="AE68" i="2"/>
  <c r="AU68" i="2"/>
  <c r="BK68" i="2"/>
  <c r="AA69" i="2"/>
  <c r="AQ69" i="2"/>
  <c r="BG69" i="2"/>
  <c r="W70" i="2"/>
  <c r="AM70" i="2"/>
  <c r="BC70" i="2"/>
  <c r="S71" i="2"/>
  <c r="AI71" i="2"/>
  <c r="AY71" i="2"/>
  <c r="O72" i="2"/>
  <c r="AE72" i="2"/>
  <c r="AU72" i="2"/>
  <c r="BK72" i="2"/>
  <c r="AA73" i="2"/>
  <c r="AQ73" i="2"/>
  <c r="BG73" i="2"/>
  <c r="W74" i="2"/>
  <c r="AM74" i="2"/>
  <c r="BC74" i="2"/>
  <c r="S75" i="2"/>
  <c r="AI75" i="2"/>
  <c r="AY75" i="2"/>
  <c r="O76" i="2"/>
  <c r="AE76" i="2"/>
  <c r="AU76" i="2"/>
  <c r="BK76" i="2"/>
  <c r="AA77" i="2"/>
  <c r="AQ77" i="2"/>
  <c r="BG77" i="2"/>
  <c r="W78" i="2"/>
  <c r="AM78" i="2"/>
  <c r="BC78" i="2"/>
  <c r="S79" i="2"/>
  <c r="AI79" i="2"/>
  <c r="AY79" i="2"/>
  <c r="O80" i="2"/>
  <c r="AE80" i="2"/>
  <c r="AU80" i="2"/>
  <c r="BK80" i="2"/>
  <c r="AA81" i="2"/>
  <c r="AQ81" i="2"/>
  <c r="BG81" i="2"/>
  <c r="W82" i="2"/>
  <c r="AQ82" i="2"/>
  <c r="W83" i="2"/>
  <c r="BC83" i="2"/>
  <c r="AI84" i="2"/>
  <c r="O85" i="2"/>
  <c r="AU85" i="2"/>
  <c r="AX56" i="2"/>
  <c r="Z58" i="2"/>
  <c r="AP58" i="2"/>
  <c r="R60" i="2"/>
  <c r="AH60" i="2"/>
  <c r="AX60" i="2"/>
  <c r="Z62" i="2"/>
  <c r="AP62" i="2"/>
  <c r="R64" i="2"/>
  <c r="AH64" i="2"/>
  <c r="AX64" i="2"/>
  <c r="Z66" i="2"/>
  <c r="AP66" i="2"/>
  <c r="R68" i="2"/>
  <c r="AB56" i="2"/>
  <c r="AR56" i="2"/>
  <c r="BH56" i="2"/>
  <c r="X57" i="2"/>
  <c r="AN57" i="2"/>
  <c r="BD57" i="2"/>
  <c r="T58" i="2"/>
  <c r="AJ58" i="2"/>
  <c r="AZ58" i="2"/>
  <c r="P59" i="2"/>
  <c r="AF59" i="2"/>
  <c r="AV59" i="2"/>
  <c r="BL59" i="2"/>
  <c r="AB60" i="2"/>
  <c r="AR60" i="2"/>
  <c r="BH60" i="2"/>
  <c r="X61" i="2"/>
  <c r="AN61" i="2"/>
  <c r="BD61" i="2"/>
  <c r="T62" i="2"/>
  <c r="AJ62" i="2"/>
  <c r="AZ62" i="2"/>
  <c r="P63" i="2"/>
  <c r="AF63" i="2"/>
  <c r="AV63" i="2"/>
  <c r="BL63" i="2"/>
  <c r="AB64" i="2"/>
  <c r="AR64" i="2"/>
  <c r="BH64" i="2"/>
  <c r="X65" i="2"/>
  <c r="AN65" i="2"/>
  <c r="BD65" i="2"/>
  <c r="T66" i="2"/>
  <c r="AJ66" i="2"/>
  <c r="AZ66" i="2"/>
  <c r="P67" i="2"/>
  <c r="AF67" i="2"/>
  <c r="AV67" i="2"/>
  <c r="BL67" i="2"/>
  <c r="AB68" i="2"/>
  <c r="AR68" i="2"/>
  <c r="BH68" i="2"/>
  <c r="X69" i="2"/>
  <c r="AN69" i="2"/>
  <c r="BD69" i="2"/>
  <c r="T70" i="2"/>
  <c r="AJ70" i="2"/>
  <c r="AZ70" i="2"/>
  <c r="P71" i="2"/>
  <c r="AF71" i="2"/>
  <c r="AV71" i="2"/>
  <c r="BL71" i="2"/>
  <c r="AB72" i="2"/>
  <c r="AR72" i="2"/>
  <c r="BH72" i="2"/>
  <c r="X73" i="2"/>
  <c r="AN73" i="2"/>
  <c r="BD73" i="2"/>
  <c r="T74" i="2"/>
  <c r="AJ74" i="2"/>
  <c r="AZ74" i="2"/>
  <c r="P75" i="2"/>
  <c r="AF75" i="2"/>
  <c r="AV75" i="2"/>
  <c r="BL75" i="2"/>
  <c r="AB76" i="2"/>
  <c r="AR76" i="2"/>
  <c r="BH76" i="2"/>
  <c r="X77" i="2"/>
  <c r="AN77" i="2"/>
  <c r="BD77" i="2"/>
  <c r="T78" i="2"/>
  <c r="AJ78" i="2"/>
  <c r="AZ78" i="2"/>
  <c r="P79" i="2"/>
  <c r="AF79" i="2"/>
  <c r="AV79" i="2"/>
  <c r="BL79" i="2"/>
  <c r="AB80" i="2"/>
  <c r="AR80" i="2"/>
  <c r="BH80" i="2"/>
  <c r="X81" i="2"/>
  <c r="AN81" i="2"/>
  <c r="BD81" i="2"/>
  <c r="T82" i="2"/>
  <c r="R83" i="2"/>
  <c r="AX83" i="2"/>
  <c r="AP85" i="2"/>
  <c r="AN82" i="2"/>
  <c r="BD82" i="2"/>
  <c r="T83" i="2"/>
  <c r="AJ83" i="2"/>
  <c r="AZ83" i="2"/>
  <c r="P84" i="2"/>
  <c r="AF84" i="2"/>
  <c r="AV84" i="2"/>
  <c r="BL84" i="2"/>
  <c r="AB85" i="2"/>
  <c r="AR85" i="2"/>
  <c r="BH85" i="2"/>
  <c r="AS82" i="2"/>
  <c r="BI82" i="2"/>
  <c r="U84" i="2"/>
  <c r="AK84" i="2"/>
  <c r="BA84" i="2"/>
  <c r="AK67" i="2"/>
  <c r="U63" i="2"/>
  <c r="BA73" i="2"/>
  <c r="AC71" i="2"/>
  <c r="AK66" i="2"/>
  <c r="BA58" i="2"/>
  <c r="AK56" i="2"/>
  <c r="AU84" i="2"/>
  <c r="AC82" i="2"/>
  <c r="AS78" i="2"/>
  <c r="BA72" i="2"/>
  <c r="BA65" i="2"/>
  <c r="AC63" i="2"/>
  <c r="BC84" i="2"/>
  <c r="AS63" i="2"/>
  <c r="U61" i="2"/>
  <c r="AC59" i="2"/>
  <c r="AK57" i="2"/>
  <c r="AS75" i="2"/>
  <c r="AP79" i="2"/>
  <c r="AE59" i="2"/>
  <c r="BK59" i="2"/>
  <c r="O63" i="2"/>
  <c r="AU63" i="2"/>
  <c r="O67" i="2"/>
  <c r="AU67" i="2"/>
  <c r="AE71" i="2"/>
  <c r="BK71" i="2"/>
  <c r="O75" i="2"/>
  <c r="AU75" i="2"/>
  <c r="AE79" i="2"/>
  <c r="BK79" i="2"/>
  <c r="O83" i="2"/>
  <c r="AP57" i="2"/>
  <c r="AP61" i="2"/>
  <c r="AP65" i="2"/>
  <c r="AB59" i="2"/>
  <c r="BH59" i="2"/>
  <c r="AB63" i="2"/>
  <c r="BH63" i="2"/>
  <c r="AR67" i="2"/>
  <c r="AR71" i="2"/>
  <c r="AB75" i="2"/>
  <c r="BH75" i="2"/>
  <c r="AB79" i="2"/>
  <c r="BH79" i="2"/>
  <c r="AR84" i="2"/>
  <c r="AS85" i="2"/>
  <c r="AY85" i="2"/>
  <c r="AS81" i="2"/>
  <c r="AK64" i="2"/>
  <c r="AY83" i="2"/>
  <c r="AS80" i="2"/>
  <c r="AK70" i="2"/>
  <c r="S85" i="2"/>
  <c r="AU82" i="2"/>
  <c r="AC81" i="2"/>
  <c r="AS77" i="2"/>
  <c r="U75" i="2"/>
  <c r="BI73" i="2"/>
  <c r="AK71" i="2"/>
  <c r="AS66" i="2"/>
  <c r="U64" i="2"/>
  <c r="BI62" i="2"/>
  <c r="AK60" i="2"/>
  <c r="BA56" i="2"/>
  <c r="AQ85" i="2"/>
  <c r="S83" i="2"/>
  <c r="AC80" i="2"/>
  <c r="AS76" i="2"/>
  <c r="U74" i="2"/>
  <c r="BI72" i="2"/>
  <c r="U70" i="2"/>
  <c r="BI68" i="2"/>
  <c r="BA67" i="2"/>
  <c r="BA59" i="2"/>
  <c r="AS57" i="2"/>
  <c r="AS52" i="2"/>
  <c r="O52" i="2"/>
  <c r="AE52" i="2"/>
  <c r="AU52" i="2"/>
  <c r="BK52" i="2"/>
  <c r="AB52" i="2"/>
  <c r="AR52" i="2"/>
  <c r="BH52" i="2"/>
  <c r="U81" i="2"/>
  <c r="BI79" i="2"/>
  <c r="AK77" i="2"/>
  <c r="BA69" i="2"/>
  <c r="BI64" i="2"/>
  <c r="AK62" i="2"/>
  <c r="Z69" i="2"/>
  <c r="AP69" i="2"/>
  <c r="R71" i="2"/>
  <c r="AH71" i="2"/>
  <c r="AX71" i="2"/>
  <c r="Z73" i="2"/>
  <c r="AP73" i="2"/>
  <c r="R75" i="2"/>
  <c r="AH75" i="2"/>
  <c r="AX75" i="2"/>
  <c r="Z77" i="2"/>
  <c r="AP77" i="2"/>
  <c r="R79" i="2"/>
  <c r="AH79" i="2"/>
  <c r="AX79" i="2"/>
  <c r="Z81" i="2"/>
  <c r="AP81" i="2"/>
  <c r="AP82" i="2"/>
  <c r="AH84" i="2"/>
  <c r="S56" i="2"/>
  <c r="AI56" i="2"/>
  <c r="AY56" i="2"/>
  <c r="O57" i="2"/>
  <c r="AE57" i="2"/>
  <c r="AU57" i="2"/>
  <c r="BK57" i="2"/>
  <c r="AA58" i="2"/>
  <c r="AQ58" i="2"/>
  <c r="BG58" i="2"/>
  <c r="W59" i="2"/>
  <c r="AM59" i="2"/>
  <c r="BC59" i="2"/>
  <c r="S60" i="2"/>
  <c r="AI60" i="2"/>
  <c r="AY60" i="2"/>
  <c r="O61" i="2"/>
  <c r="AE61" i="2"/>
  <c r="AU61" i="2"/>
  <c r="BK61" i="2"/>
  <c r="AA62" i="2"/>
  <c r="AQ62" i="2"/>
  <c r="BG62" i="2"/>
  <c r="W63" i="2"/>
  <c r="AM63" i="2"/>
  <c r="BC63" i="2"/>
  <c r="S64" i="2"/>
  <c r="AI64" i="2"/>
  <c r="AY64" i="2"/>
  <c r="O65" i="2"/>
  <c r="AE65" i="2"/>
  <c r="AU65" i="2"/>
  <c r="BK65" i="2"/>
  <c r="AA66" i="2"/>
  <c r="AQ66" i="2"/>
  <c r="BG66" i="2"/>
  <c r="W67" i="2"/>
  <c r="AM67" i="2"/>
  <c r="BC67" i="2"/>
  <c r="S68" i="2"/>
  <c r="AI68" i="2"/>
  <c r="AY68" i="2"/>
  <c r="O69" i="2"/>
  <c r="AE69" i="2"/>
  <c r="AU69" i="2"/>
  <c r="BK69" i="2"/>
  <c r="AA70" i="2"/>
  <c r="AQ70" i="2"/>
  <c r="BG70" i="2"/>
  <c r="W71" i="2"/>
  <c r="AM71" i="2"/>
  <c r="BC71" i="2"/>
  <c r="S72" i="2"/>
  <c r="AI72" i="2"/>
  <c r="AY72" i="2"/>
  <c r="O73" i="2"/>
  <c r="AE73" i="2"/>
  <c r="AU73" i="2"/>
  <c r="BK73" i="2"/>
  <c r="AA74" i="2"/>
  <c r="AQ74" i="2"/>
  <c r="BG74" i="2"/>
  <c r="W75" i="2"/>
  <c r="AM75" i="2"/>
  <c r="BC75" i="2"/>
  <c r="S76" i="2"/>
  <c r="AI76" i="2"/>
  <c r="AY76" i="2"/>
  <c r="O77" i="2"/>
  <c r="AE77" i="2"/>
  <c r="AU77" i="2"/>
  <c r="BK77" i="2"/>
  <c r="AA78" i="2"/>
  <c r="AQ78" i="2"/>
  <c r="BG78" i="2"/>
  <c r="W79" i="2"/>
  <c r="AM79" i="2"/>
  <c r="BC79" i="2"/>
  <c r="S80" i="2"/>
  <c r="AI80" i="2"/>
  <c r="AY80" i="2"/>
  <c r="O81" i="2"/>
  <c r="AE81" i="2"/>
  <c r="AU81" i="2"/>
  <c r="BK81" i="2"/>
  <c r="AA82" i="2"/>
  <c r="AY82" i="2"/>
  <c r="AE83" i="2"/>
  <c r="BK83" i="2"/>
  <c r="AQ84" i="2"/>
  <c r="W85" i="2"/>
  <c r="BC85" i="2"/>
  <c r="R57" i="2"/>
  <c r="AH57" i="2"/>
  <c r="AX57" i="2"/>
  <c r="Z59" i="2"/>
  <c r="AP59" i="2"/>
  <c r="R61" i="2"/>
  <c r="AH61" i="2"/>
  <c r="AX61" i="2"/>
  <c r="Z63" i="2"/>
  <c r="AP63" i="2"/>
  <c r="R65" i="2"/>
  <c r="AH65" i="2"/>
  <c r="AX65" i="2"/>
  <c r="Z67" i="2"/>
  <c r="AP67" i="2"/>
  <c r="P56" i="2"/>
  <c r="AF56" i="2"/>
  <c r="AV56" i="2"/>
  <c r="BL56" i="2"/>
  <c r="AB57" i="2"/>
  <c r="AR57" i="2"/>
  <c r="BH57" i="2"/>
  <c r="X58" i="2"/>
  <c r="AN58" i="2"/>
  <c r="BD58" i="2"/>
  <c r="T59" i="2"/>
  <c r="AJ59" i="2"/>
  <c r="AZ59" i="2"/>
  <c r="P60" i="2"/>
  <c r="AF60" i="2"/>
  <c r="AV60" i="2"/>
  <c r="BL60" i="2"/>
  <c r="AB61" i="2"/>
  <c r="AR61" i="2"/>
  <c r="BH61" i="2"/>
  <c r="X62" i="2"/>
  <c r="AN62" i="2"/>
  <c r="BD62" i="2"/>
  <c r="T63" i="2"/>
  <c r="AJ63" i="2"/>
  <c r="AZ63" i="2"/>
  <c r="P64" i="2"/>
  <c r="AF64" i="2"/>
  <c r="AV64" i="2"/>
  <c r="BL64" i="2"/>
  <c r="AB65" i="2"/>
  <c r="AR65" i="2"/>
  <c r="BH65" i="2"/>
  <c r="X66" i="2"/>
  <c r="AN66" i="2"/>
  <c r="BD66" i="2"/>
  <c r="T67" i="2"/>
  <c r="AJ67" i="2"/>
  <c r="AZ67" i="2"/>
  <c r="P68" i="2"/>
  <c r="AF68" i="2"/>
  <c r="AV68" i="2"/>
  <c r="BL68" i="2"/>
  <c r="AB69" i="2"/>
  <c r="AR69" i="2"/>
  <c r="BH69" i="2"/>
  <c r="X70" i="2"/>
  <c r="AN70" i="2"/>
  <c r="BD70" i="2"/>
  <c r="T71" i="2"/>
  <c r="AJ71" i="2"/>
  <c r="AZ71" i="2"/>
  <c r="P72" i="2"/>
  <c r="AF72" i="2"/>
  <c r="AV72" i="2"/>
  <c r="BL72" i="2"/>
  <c r="AB73" i="2"/>
  <c r="AR73" i="2"/>
  <c r="BH73" i="2"/>
  <c r="X74" i="2"/>
  <c r="AN74" i="2"/>
  <c r="BD74" i="2"/>
  <c r="T75" i="2"/>
  <c r="AJ75" i="2"/>
  <c r="AZ75" i="2"/>
  <c r="P76" i="2"/>
  <c r="AF76" i="2"/>
  <c r="AV76" i="2"/>
  <c r="BL76" i="2"/>
  <c r="AB77" i="2"/>
  <c r="AR77" i="2"/>
  <c r="BH77" i="2"/>
  <c r="X78" i="2"/>
  <c r="AN78" i="2"/>
  <c r="BD78" i="2"/>
  <c r="T79" i="2"/>
  <c r="AJ79" i="2"/>
  <c r="AZ79" i="2"/>
  <c r="P80" i="2"/>
  <c r="AF80" i="2"/>
  <c r="AV80" i="2"/>
  <c r="BL80" i="2"/>
  <c r="AB81" i="2"/>
  <c r="AR81" i="2"/>
  <c r="BH81" i="2"/>
  <c r="X82" i="2"/>
  <c r="Z83" i="2"/>
  <c r="R85" i="2"/>
  <c r="AX85" i="2"/>
  <c r="AR82" i="2"/>
  <c r="BH82" i="2"/>
  <c r="X83" i="2"/>
  <c r="AN83" i="2"/>
  <c r="BD83" i="2"/>
  <c r="T84" i="2"/>
  <c r="AJ84" i="2"/>
  <c r="AZ84" i="2"/>
  <c r="P85" i="2"/>
  <c r="AF85" i="2"/>
  <c r="AV85" i="2"/>
  <c r="BL85" i="2"/>
  <c r="AC83" i="2"/>
  <c r="AS83" i="2"/>
  <c r="BI83" i="2"/>
  <c r="U85" i="2"/>
  <c r="AK85" i="2"/>
  <c r="BA85" i="2"/>
  <c r="BI65" i="2"/>
  <c r="AC57" i="2"/>
  <c r="U73" i="2"/>
  <c r="AS60" i="2"/>
  <c r="U58" i="2"/>
  <c r="U56" i="2"/>
  <c r="O84" i="2"/>
  <c r="BA80" i="2"/>
  <c r="AC78" i="2"/>
  <c r="BA76" i="2"/>
  <c r="BI74" i="2"/>
  <c r="U72" i="2"/>
  <c r="BI67" i="2"/>
  <c r="U65" i="2"/>
  <c r="AS59" i="2"/>
  <c r="Z56" i="2"/>
  <c r="W84" i="2"/>
  <c r="BI70" i="2"/>
  <c r="AS67" i="2"/>
  <c r="AK65" i="2"/>
  <c r="U57" i="2"/>
  <c r="AS69" i="2"/>
  <c r="AE84" i="2"/>
  <c r="AP71" i="2"/>
  <c r="AP75" i="2"/>
  <c r="O59" i="2"/>
  <c r="AU59" i="2"/>
  <c r="AE63" i="2"/>
  <c r="BK63" i="2"/>
  <c r="AE67" i="2"/>
  <c r="BK67" i="2"/>
  <c r="O71" i="2"/>
  <c r="AU71" i="2"/>
  <c r="AE75" i="2"/>
  <c r="BK75" i="2"/>
  <c r="O79" i="2"/>
  <c r="AU79" i="2"/>
  <c r="AU83" i="2"/>
  <c r="AR59" i="2"/>
  <c r="AR63" i="2"/>
  <c r="AB67" i="2"/>
  <c r="BH67" i="2"/>
  <c r="AB71" i="2"/>
  <c r="BH71" i="2"/>
  <c r="AR75" i="2"/>
  <c r="AR79" i="2"/>
  <c r="AP83" i="2"/>
  <c r="AB84" i="2"/>
  <c r="BH84" i="2"/>
  <c r="AS64" i="2"/>
  <c r="BK82" i="2"/>
  <c r="AK75" i="2"/>
  <c r="AK74" i="2"/>
  <c r="BA79" i="2"/>
  <c r="AS73" i="2"/>
  <c r="U71" i="2"/>
  <c r="AS62" i="2"/>
  <c r="U60" i="2"/>
  <c r="BK84" i="2"/>
  <c r="AM82" i="2"/>
  <c r="BA78" i="2"/>
  <c r="AC76" i="2"/>
  <c r="AS72" i="2"/>
  <c r="AS68" i="2"/>
  <c r="U67" i="2"/>
  <c r="AS65" i="2"/>
  <c r="BA63" i="2"/>
  <c r="AS61" i="2"/>
  <c r="U59" i="2"/>
  <c r="AK52" i="2"/>
  <c r="S52" i="2"/>
  <c r="AI52" i="2"/>
  <c r="AY52" i="2"/>
  <c r="P52" i="2"/>
  <c r="AF52" i="2"/>
  <c r="AV52" i="2"/>
  <c r="BL52" i="2"/>
  <c r="AS79" i="2"/>
  <c r="U77" i="2"/>
  <c r="BI75" i="2"/>
  <c r="AS71" i="2"/>
  <c r="U69" i="2"/>
  <c r="BA66" i="2"/>
  <c r="AC64" i="2"/>
  <c r="AS56" i="2"/>
  <c r="AH68" i="2"/>
  <c r="AX68" i="2"/>
  <c r="Z70" i="2"/>
  <c r="AP70" i="2"/>
  <c r="R72" i="2"/>
  <c r="AH72" i="2"/>
  <c r="AX72" i="2"/>
  <c r="Z74" i="2"/>
  <c r="AP74" i="2"/>
  <c r="R76" i="2"/>
  <c r="AH76" i="2"/>
  <c r="AX76" i="2"/>
  <c r="Z78" i="2"/>
  <c r="AP78" i="2"/>
  <c r="R80" i="2"/>
  <c r="AH80" i="2"/>
  <c r="AX80" i="2"/>
  <c r="Z82" i="2"/>
  <c r="AX82" i="2"/>
  <c r="AP84" i="2"/>
  <c r="W56" i="2"/>
  <c r="AM56" i="2"/>
  <c r="BC56" i="2"/>
  <c r="S57" i="2"/>
  <c r="AI57" i="2"/>
  <c r="AY57" i="2"/>
  <c r="O58" i="2"/>
  <c r="AE58" i="2"/>
  <c r="AU58" i="2"/>
  <c r="BK58" i="2"/>
  <c r="AA59" i="2"/>
  <c r="AQ59" i="2"/>
  <c r="BG59" i="2"/>
  <c r="W60" i="2"/>
  <c r="AM60" i="2"/>
  <c r="BC60" i="2"/>
  <c r="S61" i="2"/>
  <c r="AI61" i="2"/>
  <c r="AY61" i="2"/>
  <c r="O62" i="2"/>
  <c r="AE62" i="2"/>
  <c r="AU62" i="2"/>
  <c r="BK62" i="2"/>
  <c r="AA63" i="2"/>
  <c r="AQ63" i="2"/>
  <c r="BG63" i="2"/>
  <c r="W64" i="2"/>
  <c r="AM64" i="2"/>
  <c r="BC64" i="2"/>
  <c r="S65" i="2"/>
  <c r="AI65" i="2"/>
  <c r="AY65" i="2"/>
  <c r="O66" i="2"/>
  <c r="AE66" i="2"/>
  <c r="AU66" i="2"/>
  <c r="BK66" i="2"/>
  <c r="AA67" i="2"/>
  <c r="AQ67" i="2"/>
  <c r="BG67" i="2"/>
  <c r="W68" i="2"/>
  <c r="AM68" i="2"/>
  <c r="BC68" i="2"/>
  <c r="S69" i="2"/>
  <c r="AI69" i="2"/>
  <c r="AY69" i="2"/>
  <c r="O70" i="2"/>
  <c r="AE70" i="2"/>
  <c r="AU70" i="2"/>
  <c r="BK70" i="2"/>
  <c r="AA71" i="2"/>
  <c r="AQ71" i="2"/>
  <c r="BG71" i="2"/>
  <c r="W72" i="2"/>
  <c r="AM72" i="2"/>
  <c r="BC72" i="2"/>
  <c r="S73" i="2"/>
  <c r="AI73" i="2"/>
  <c r="AY73" i="2"/>
  <c r="O74" i="2"/>
  <c r="AE74" i="2"/>
  <c r="AU74" i="2"/>
  <c r="BK74" i="2"/>
  <c r="AA75" i="2"/>
  <c r="AQ75" i="2"/>
  <c r="BG75" i="2"/>
  <c r="W76" i="2"/>
  <c r="AM76" i="2"/>
  <c r="BC76" i="2"/>
  <c r="S77" i="2"/>
  <c r="AI77" i="2"/>
  <c r="AY77" i="2"/>
  <c r="O78" i="2"/>
  <c r="AE78" i="2"/>
  <c r="AU78" i="2"/>
  <c r="BK78" i="2"/>
  <c r="AA79" i="2"/>
  <c r="AQ79" i="2"/>
  <c r="BG79" i="2"/>
  <c r="W80" i="2"/>
  <c r="AM80" i="2"/>
  <c r="BC80" i="2"/>
  <c r="S81" i="2"/>
  <c r="AI81" i="2"/>
  <c r="AY81" i="2"/>
  <c r="O82" i="2"/>
  <c r="AE82" i="2"/>
  <c r="BG82" i="2"/>
  <c r="AM83" i="2"/>
  <c r="S84" i="2"/>
  <c r="AY84" i="2"/>
  <c r="AE85" i="2"/>
  <c r="BK85" i="2"/>
  <c r="R58" i="2"/>
  <c r="AH58" i="2"/>
  <c r="AX58" i="2"/>
  <c r="Z60" i="2"/>
  <c r="AP60" i="2"/>
  <c r="R62" i="2"/>
  <c r="AH62" i="2"/>
  <c r="AX62" i="2"/>
  <c r="Z64" i="2"/>
  <c r="AP64" i="2"/>
  <c r="R66" i="2"/>
  <c r="AH66" i="2"/>
  <c r="AX66" i="2"/>
  <c r="T56" i="2"/>
  <c r="T12" i="2"/>
  <c r="AJ56" i="2"/>
  <c r="AZ56" i="2"/>
  <c r="P57" i="2"/>
  <c r="AF57" i="2"/>
  <c r="AV57" i="2"/>
  <c r="BL57" i="2"/>
  <c r="AB58" i="2"/>
  <c r="AR58" i="2"/>
  <c r="BH58" i="2"/>
  <c r="X59" i="2"/>
  <c r="AN59" i="2"/>
  <c r="BD59" i="2"/>
  <c r="T60" i="2"/>
  <c r="AJ60" i="2"/>
  <c r="AZ60" i="2"/>
  <c r="P61" i="2"/>
  <c r="AF61" i="2"/>
  <c r="AV61" i="2"/>
  <c r="BL61" i="2"/>
  <c r="AB62" i="2"/>
  <c r="AR62" i="2"/>
  <c r="BH62" i="2"/>
  <c r="X63" i="2"/>
  <c r="AN63" i="2"/>
  <c r="BD63" i="2"/>
  <c r="T64" i="2"/>
  <c r="AJ64" i="2"/>
  <c r="AZ64" i="2"/>
  <c r="P65" i="2"/>
  <c r="AF65" i="2"/>
  <c r="AV65" i="2"/>
  <c r="BL65" i="2"/>
  <c r="AB66" i="2"/>
  <c r="AR66" i="2"/>
  <c r="BH66" i="2"/>
  <c r="X67" i="2"/>
  <c r="AN67" i="2"/>
  <c r="BD67" i="2"/>
  <c r="T68" i="2"/>
  <c r="AJ68" i="2"/>
  <c r="AZ68" i="2"/>
  <c r="P69" i="2"/>
  <c r="AF69" i="2"/>
  <c r="AV69" i="2"/>
  <c r="BL69" i="2"/>
  <c r="AB70" i="2"/>
  <c r="AR70" i="2"/>
  <c r="BH70" i="2"/>
  <c r="X71" i="2"/>
  <c r="AN71" i="2"/>
  <c r="BD71" i="2"/>
  <c r="T72" i="2"/>
  <c r="AJ72" i="2"/>
  <c r="AZ72" i="2"/>
  <c r="P73" i="2"/>
  <c r="AF73" i="2"/>
  <c r="AV73" i="2"/>
  <c r="BL73" i="2"/>
  <c r="AB74" i="2"/>
  <c r="AR74" i="2"/>
  <c r="BH74" i="2"/>
  <c r="X75" i="2"/>
  <c r="AN75" i="2"/>
  <c r="BD75" i="2"/>
  <c r="T76" i="2"/>
  <c r="AJ76" i="2"/>
  <c r="AZ76" i="2"/>
  <c r="P77" i="2"/>
  <c r="AF77" i="2"/>
  <c r="AV77" i="2"/>
  <c r="BL77" i="2"/>
  <c r="AB78" i="2"/>
  <c r="AR78" i="2"/>
  <c r="BH78" i="2"/>
  <c r="X79" i="2"/>
  <c r="AN79" i="2"/>
  <c r="BD79" i="2"/>
  <c r="T80" i="2"/>
  <c r="AJ80" i="2"/>
  <c r="AZ80" i="2"/>
  <c r="P81" i="2"/>
  <c r="AF81" i="2"/>
  <c r="AV81" i="2"/>
  <c r="BL81" i="2"/>
  <c r="AB82" i="2"/>
  <c r="AH83" i="2"/>
  <c r="Z85" i="2"/>
  <c r="AV82" i="2"/>
  <c r="BL82" i="2"/>
  <c r="AB83" i="2"/>
  <c r="AR83" i="2"/>
  <c r="BH83" i="2"/>
  <c r="X84" i="2"/>
  <c r="AN84" i="2"/>
  <c r="BD84" i="2"/>
  <c r="T85" i="2"/>
  <c r="AJ85" i="2"/>
  <c r="AZ85" i="2"/>
  <c r="AK82" i="2"/>
  <c r="BA82" i="2"/>
  <c r="AC84" i="2"/>
  <c r="AS84" i="2"/>
  <c r="BI84" i="2"/>
  <c r="BI61" i="2"/>
  <c r="AK59" i="2"/>
  <c r="AK81" i="2"/>
  <c r="BA62" i="2"/>
  <c r="BG85" i="2"/>
  <c r="AI83" i="2"/>
  <c r="AK80" i="2"/>
  <c r="AK76" i="2"/>
  <c r="AC74" i="2"/>
  <c r="BA68" i="2"/>
  <c r="AC67" i="2"/>
  <c r="R56" i="2"/>
  <c r="AQ83" i="2"/>
  <c r="BI60" i="2"/>
  <c r="AS74" i="2"/>
  <c r="AK72" i="2"/>
  <c r="AS70" i="2"/>
  <c r="AP56" i="2"/>
  <c r="C16" i="1" l="1"/>
  <c r="C29" i="1" s="1"/>
  <c r="C31" i="1"/>
  <c r="D31" i="1" s="1"/>
  <c r="T64" i="3"/>
  <c r="P56" i="3"/>
  <c r="P76" i="3" s="1"/>
  <c r="P55" i="3"/>
  <c r="P75" i="3" s="1"/>
  <c r="BH55" i="3"/>
  <c r="BH75" i="3" s="1"/>
  <c r="T55" i="3"/>
  <c r="AV58" i="3"/>
  <c r="AV78" i="3" s="1"/>
  <c r="BK58" i="3"/>
  <c r="BK78" i="3" s="1"/>
  <c r="AV55" i="3"/>
  <c r="AV75" i="3" s="1"/>
  <c r="BL55" i="3"/>
  <c r="BL75" i="3" s="1"/>
  <c r="BK55" i="3"/>
  <c r="BK75" i="3" s="1"/>
  <c r="BD56" i="3"/>
  <c r="BD76" i="3" s="1"/>
  <c r="AV57" i="3"/>
  <c r="AV77" i="3" s="1"/>
  <c r="BK56" i="3"/>
  <c r="BK76" i="3" s="1"/>
  <c r="X57" i="3"/>
  <c r="X77" i="3" s="1"/>
  <c r="BD58" i="3"/>
  <c r="BD78" i="3" s="1"/>
  <c r="AF57" i="3"/>
  <c r="AF77" i="3" s="1"/>
  <c r="P57" i="3"/>
  <c r="P77" i="3" s="1"/>
  <c r="X64" i="3"/>
  <c r="X67" i="3" s="1"/>
  <c r="X81" i="3" s="1"/>
  <c r="BD64" i="3"/>
  <c r="BD67" i="3" s="1"/>
  <c r="BD81" i="3" s="1"/>
  <c r="AF55" i="3"/>
  <c r="AF75" i="3" s="1"/>
  <c r="AR55" i="3"/>
  <c r="AR75" i="3" s="1"/>
  <c r="P58" i="3"/>
  <c r="P78" i="3" s="1"/>
  <c r="P64" i="3"/>
  <c r="P65" i="3" s="1"/>
  <c r="P79" i="3" s="1"/>
  <c r="T58" i="3"/>
  <c r="T78" i="3" s="1"/>
  <c r="AZ64" i="3"/>
  <c r="AZ67" i="3" s="1"/>
  <c r="AZ81" i="3" s="1"/>
  <c r="BH64" i="3"/>
  <c r="BH66" i="3" s="1"/>
  <c r="BH80" i="3" s="1"/>
  <c r="X58" i="3"/>
  <c r="X78" i="3" s="1"/>
  <c r="BD55" i="3"/>
  <c r="BD75" i="3" s="1"/>
  <c r="AF64" i="3"/>
  <c r="AF65" i="3" s="1"/>
  <c r="AF79" i="3" s="1"/>
  <c r="AB56" i="3"/>
  <c r="AB76" i="3" s="1"/>
  <c r="BH56" i="3"/>
  <c r="BH76" i="3" s="1"/>
  <c r="T57" i="3"/>
  <c r="T77" i="3" s="1"/>
  <c r="AZ55" i="3"/>
  <c r="AZ75" i="3" s="1"/>
  <c r="BH58" i="3"/>
  <c r="BH78" i="3" s="1"/>
  <c r="AN58" i="3"/>
  <c r="AN78" i="3" s="1"/>
  <c r="C30" i="1"/>
  <c r="C32" i="1"/>
  <c r="D32" i="1" s="1"/>
  <c r="Z143" i="2"/>
  <c r="AB57" i="3"/>
  <c r="AB77" i="3" s="1"/>
  <c r="AR56" i="3"/>
  <c r="AR76" i="3" s="1"/>
  <c r="AJ58" i="3"/>
  <c r="AJ78" i="3" s="1"/>
  <c r="AN57" i="3"/>
  <c r="AN77" i="3" s="1"/>
  <c r="AZ56" i="3"/>
  <c r="AZ76" i="3" s="1"/>
  <c r="AJ64" i="3"/>
  <c r="AJ66" i="3" s="1"/>
  <c r="AJ80" i="3" s="1"/>
  <c r="AR57" i="3"/>
  <c r="AR77" i="3" s="1"/>
  <c r="AJ56" i="3"/>
  <c r="AJ76" i="3" s="1"/>
  <c r="AJ55" i="3"/>
  <c r="AJ75" i="3" s="1"/>
  <c r="AR58" i="3"/>
  <c r="AR78" i="3" s="1"/>
  <c r="AN55" i="3"/>
  <c r="AN75" i="3" s="1"/>
  <c r="AN64" i="3"/>
  <c r="AN66" i="3" s="1"/>
  <c r="AN80" i="3" s="1"/>
  <c r="AZ57" i="3"/>
  <c r="AZ77" i="3" s="1"/>
  <c r="AB58" i="3"/>
  <c r="AB78" i="3" s="1"/>
  <c r="AR64" i="3"/>
  <c r="AR66" i="3" s="1"/>
  <c r="AR80" i="3" s="1"/>
  <c r="AK64" i="3"/>
  <c r="AK58" i="3"/>
  <c r="AK78" i="3" s="1"/>
  <c r="AK57" i="3"/>
  <c r="AK77" i="3" s="1"/>
  <c r="AK56" i="3"/>
  <c r="AK76" i="3" s="1"/>
  <c r="AK55" i="3"/>
  <c r="AK75" i="3" s="1"/>
  <c r="BG64" i="3"/>
  <c r="BG58" i="3"/>
  <c r="BG78" i="3" s="1"/>
  <c r="BG57" i="3"/>
  <c r="BG77" i="3" s="1"/>
  <c r="BG56" i="3"/>
  <c r="BG76" i="3" s="1"/>
  <c r="BG55" i="3"/>
  <c r="BG75" i="3" s="1"/>
  <c r="AG64" i="3"/>
  <c r="AG58" i="3"/>
  <c r="AG78" i="3" s="1"/>
  <c r="AG57" i="3"/>
  <c r="AG77" i="3" s="1"/>
  <c r="AG56" i="3"/>
  <c r="AG76" i="3" s="1"/>
  <c r="AG55" i="3"/>
  <c r="AG75" i="3" s="1"/>
  <c r="AT64" i="3"/>
  <c r="AT58" i="3"/>
  <c r="AT78" i="3" s="1"/>
  <c r="AT57" i="3"/>
  <c r="AT77" i="3" s="1"/>
  <c r="AT56" i="3"/>
  <c r="AT76" i="3" s="1"/>
  <c r="AT55" i="3"/>
  <c r="AT75" i="3" s="1"/>
  <c r="BE64" i="3"/>
  <c r="BE58" i="3"/>
  <c r="BE78" i="3" s="1"/>
  <c r="BE57" i="3"/>
  <c r="BE77" i="3" s="1"/>
  <c r="BE56" i="3"/>
  <c r="BE76" i="3" s="1"/>
  <c r="BE55" i="3"/>
  <c r="BE75" i="3" s="1"/>
  <c r="O64" i="3"/>
  <c r="O58" i="3"/>
  <c r="O78" i="3" s="1"/>
  <c r="O57" i="3"/>
  <c r="O77" i="3" s="1"/>
  <c r="O56" i="3"/>
  <c r="O76" i="3" s="1"/>
  <c r="O55" i="3"/>
  <c r="O75" i="3" s="1"/>
  <c r="BI64" i="3"/>
  <c r="BI58" i="3"/>
  <c r="BI78" i="3" s="1"/>
  <c r="BI57" i="3"/>
  <c r="BI77" i="3" s="1"/>
  <c r="BI56" i="3"/>
  <c r="BI76" i="3" s="1"/>
  <c r="BI55" i="3"/>
  <c r="BI75" i="3" s="1"/>
  <c r="BK67" i="3"/>
  <c r="BK81" i="3" s="1"/>
  <c r="BK65" i="3"/>
  <c r="BK79" i="3" s="1"/>
  <c r="BK66" i="3"/>
  <c r="BK80" i="3" s="1"/>
  <c r="W64" i="3"/>
  <c r="W58" i="3"/>
  <c r="W78" i="3" s="1"/>
  <c r="W57" i="3"/>
  <c r="W77" i="3" s="1"/>
  <c r="W56" i="3"/>
  <c r="W76" i="3" s="1"/>
  <c r="W55" i="3"/>
  <c r="W75" i="3" s="1"/>
  <c r="T67" i="3"/>
  <c r="T81" i="3" s="1"/>
  <c r="T65" i="3"/>
  <c r="T79" i="3" s="1"/>
  <c r="T66" i="3"/>
  <c r="T80" i="3" s="1"/>
  <c r="AV65" i="3"/>
  <c r="AV79" i="3" s="1"/>
  <c r="AV66" i="3"/>
  <c r="AV80" i="3" s="1"/>
  <c r="AV67" i="3"/>
  <c r="AV81" i="3" s="1"/>
  <c r="AX64" i="3"/>
  <c r="AX58" i="3"/>
  <c r="AX78" i="3" s="1"/>
  <c r="AX57" i="3"/>
  <c r="AX77" i="3" s="1"/>
  <c r="AX56" i="3"/>
  <c r="AX76" i="3" s="1"/>
  <c r="AX55" i="3"/>
  <c r="AX75" i="3" s="1"/>
  <c r="BM64" i="3"/>
  <c r="BM58" i="3"/>
  <c r="BM78" i="3" s="1"/>
  <c r="BM57" i="3"/>
  <c r="BM77" i="3" s="1"/>
  <c r="BM56" i="3"/>
  <c r="BM76" i="3" s="1"/>
  <c r="BM55" i="3"/>
  <c r="BM75" i="3" s="1"/>
  <c r="Y64" i="3"/>
  <c r="Y58" i="3"/>
  <c r="Y78" i="3" s="1"/>
  <c r="Y57" i="3"/>
  <c r="Y77" i="3" s="1"/>
  <c r="Y56" i="3"/>
  <c r="Y76" i="3" s="1"/>
  <c r="Y55" i="3"/>
  <c r="Y75" i="3" s="1"/>
  <c r="AL64" i="3"/>
  <c r="AL58" i="3"/>
  <c r="AL78" i="3" s="1"/>
  <c r="AL57" i="3"/>
  <c r="AL77" i="3" s="1"/>
  <c r="AL56" i="3"/>
  <c r="AL76" i="3" s="1"/>
  <c r="AL55" i="3"/>
  <c r="AL75" i="3" s="1"/>
  <c r="S64" i="3"/>
  <c r="S58" i="3"/>
  <c r="S78" i="3" s="1"/>
  <c r="S57" i="3"/>
  <c r="S77" i="3" s="1"/>
  <c r="S56" i="3"/>
  <c r="S76" i="3" s="1"/>
  <c r="S55" i="3"/>
  <c r="S75" i="3" s="1"/>
  <c r="R64" i="3"/>
  <c r="R58" i="3"/>
  <c r="R78" i="3" s="1"/>
  <c r="R57" i="3"/>
  <c r="R77" i="3" s="1"/>
  <c r="R56" i="3"/>
  <c r="R76" i="3" s="1"/>
  <c r="R55" i="3"/>
  <c r="R75" i="3" s="1"/>
  <c r="BA64" i="3"/>
  <c r="BA58" i="3"/>
  <c r="BA78" i="3" s="1"/>
  <c r="BA57" i="3"/>
  <c r="BA77" i="3" s="1"/>
  <c r="BA56" i="3"/>
  <c r="BA76" i="3" s="1"/>
  <c r="BA55" i="3"/>
  <c r="BA75" i="3" s="1"/>
  <c r="AH64" i="3"/>
  <c r="AH58" i="3"/>
  <c r="AH78" i="3" s="1"/>
  <c r="AH57" i="3"/>
  <c r="AH77" i="3" s="1"/>
  <c r="AH56" i="3"/>
  <c r="AH76" i="3" s="1"/>
  <c r="AH55" i="3"/>
  <c r="AH75" i="3" s="1"/>
  <c r="Z64" i="3"/>
  <c r="Z58" i="3"/>
  <c r="Z78" i="3" s="1"/>
  <c r="Z57" i="3"/>
  <c r="Z77" i="3" s="1"/>
  <c r="Z56" i="3"/>
  <c r="Z76" i="3" s="1"/>
  <c r="Z55" i="3"/>
  <c r="Z75" i="3" s="1"/>
  <c r="AI64" i="3"/>
  <c r="AI58" i="3"/>
  <c r="AI78" i="3" s="1"/>
  <c r="AI57" i="3"/>
  <c r="AI77" i="3" s="1"/>
  <c r="AI56" i="3"/>
  <c r="AI76" i="3" s="1"/>
  <c r="AI55" i="3"/>
  <c r="AI75" i="3" s="1"/>
  <c r="AW64" i="3"/>
  <c r="AW58" i="3"/>
  <c r="AW78" i="3" s="1"/>
  <c r="AW57" i="3"/>
  <c r="AW77" i="3" s="1"/>
  <c r="AW56" i="3"/>
  <c r="AW76" i="3" s="1"/>
  <c r="AW55" i="3"/>
  <c r="AW75" i="3" s="1"/>
  <c r="BJ58" i="3"/>
  <c r="BJ78" i="3" s="1"/>
  <c r="BJ57" i="3"/>
  <c r="BJ77" i="3" s="1"/>
  <c r="BJ56" i="3"/>
  <c r="BJ76" i="3" s="1"/>
  <c r="BJ55" i="3"/>
  <c r="BJ75" i="3" s="1"/>
  <c r="BJ64" i="3"/>
  <c r="V64" i="3"/>
  <c r="V58" i="3"/>
  <c r="V78" i="3" s="1"/>
  <c r="V57" i="3"/>
  <c r="V77" i="3" s="1"/>
  <c r="V56" i="3"/>
  <c r="V76" i="3" s="1"/>
  <c r="V55" i="3"/>
  <c r="AE64" i="3"/>
  <c r="AE58" i="3"/>
  <c r="AE78" i="3" s="1"/>
  <c r="AE57" i="3"/>
  <c r="AE77" i="3" s="1"/>
  <c r="AE56" i="3"/>
  <c r="AE76" i="3" s="1"/>
  <c r="AE55" i="3"/>
  <c r="AE75" i="3" s="1"/>
  <c r="AA64" i="3"/>
  <c r="AA58" i="3"/>
  <c r="AA78" i="3" s="1"/>
  <c r="AA57" i="3"/>
  <c r="AA77" i="3" s="1"/>
  <c r="AA56" i="3"/>
  <c r="AA76" i="3" s="1"/>
  <c r="AA55" i="3"/>
  <c r="AA75" i="3" s="1"/>
  <c r="AS64" i="3"/>
  <c r="AS58" i="3"/>
  <c r="AS78" i="3" s="1"/>
  <c r="AS57" i="3"/>
  <c r="AS77" i="3" s="1"/>
  <c r="AS56" i="3"/>
  <c r="AS76" i="3" s="1"/>
  <c r="AS55" i="3"/>
  <c r="AS75" i="3" s="1"/>
  <c r="BF64" i="3"/>
  <c r="BF58" i="3"/>
  <c r="BF78" i="3" s="1"/>
  <c r="BF57" i="3"/>
  <c r="BF77" i="3" s="1"/>
  <c r="BF56" i="3"/>
  <c r="BF76" i="3" s="1"/>
  <c r="BF55" i="3"/>
  <c r="BF75" i="3" s="1"/>
  <c r="AM64" i="3"/>
  <c r="AM58" i="3"/>
  <c r="AM78" i="3" s="1"/>
  <c r="AM57" i="3"/>
  <c r="AM77" i="3" s="1"/>
  <c r="AM56" i="3"/>
  <c r="AM76" i="3" s="1"/>
  <c r="AM55" i="3"/>
  <c r="AM75" i="3" s="1"/>
  <c r="AU64" i="3"/>
  <c r="AU58" i="3"/>
  <c r="AU78" i="3" s="1"/>
  <c r="AU57" i="3"/>
  <c r="AU77" i="3" s="1"/>
  <c r="AU56" i="3"/>
  <c r="AU76" i="3" s="1"/>
  <c r="AU55" i="3"/>
  <c r="AU75" i="3" s="1"/>
  <c r="AJ67" i="3"/>
  <c r="AJ81" i="3" s="1"/>
  <c r="AB65" i="3"/>
  <c r="AB79" i="3" s="1"/>
  <c r="AB66" i="3"/>
  <c r="AB80" i="3" s="1"/>
  <c r="AB67" i="3"/>
  <c r="AB81" i="3" s="1"/>
  <c r="AV59" i="3"/>
  <c r="U64" i="3"/>
  <c r="U58" i="3"/>
  <c r="U78" i="3" s="1"/>
  <c r="U57" i="3"/>
  <c r="U77" i="3" s="1"/>
  <c r="U56" i="3"/>
  <c r="U76" i="3" s="1"/>
  <c r="U55" i="3"/>
  <c r="U75" i="3" s="1"/>
  <c r="BN58" i="3"/>
  <c r="BN78" i="3" s="1"/>
  <c r="BN57" i="3"/>
  <c r="BN77" i="3" s="1"/>
  <c r="BN56" i="3"/>
  <c r="BN76" i="3" s="1"/>
  <c r="BN55" i="3"/>
  <c r="BN75" i="3" s="1"/>
  <c r="BN64" i="3"/>
  <c r="AQ64" i="3"/>
  <c r="AQ58" i="3"/>
  <c r="AQ78" i="3" s="1"/>
  <c r="AQ57" i="3"/>
  <c r="AQ77" i="3" s="1"/>
  <c r="AQ56" i="3"/>
  <c r="AQ76" i="3" s="1"/>
  <c r="AQ55" i="3"/>
  <c r="AQ75" i="3" s="1"/>
  <c r="Q64" i="3"/>
  <c r="Q58" i="3"/>
  <c r="Q78" i="3" s="1"/>
  <c r="Q57" i="3"/>
  <c r="Q77" i="3" s="1"/>
  <c r="Q56" i="3"/>
  <c r="Q76" i="3" s="1"/>
  <c r="Q55" i="3"/>
  <c r="Q75" i="3" s="1"/>
  <c r="AD64" i="3"/>
  <c r="AD58" i="3"/>
  <c r="AD78" i="3" s="1"/>
  <c r="AD57" i="3"/>
  <c r="AD77" i="3" s="1"/>
  <c r="AD56" i="3"/>
  <c r="AD76" i="3" s="1"/>
  <c r="AD55" i="3"/>
  <c r="AD75" i="3" s="1"/>
  <c r="BC64" i="3"/>
  <c r="BC58" i="3"/>
  <c r="BC78" i="3" s="1"/>
  <c r="BC57" i="3"/>
  <c r="BC77" i="3" s="1"/>
  <c r="BC56" i="3"/>
  <c r="BC76" i="3" s="1"/>
  <c r="BC55" i="3"/>
  <c r="BC75" i="3" s="1"/>
  <c r="AO64" i="3"/>
  <c r="AO58" i="3"/>
  <c r="AO78" i="3" s="1"/>
  <c r="AO57" i="3"/>
  <c r="AO77" i="3" s="1"/>
  <c r="AO56" i="3"/>
  <c r="AO76" i="3" s="1"/>
  <c r="AO55" i="3"/>
  <c r="AO75" i="3" s="1"/>
  <c r="BB64" i="3"/>
  <c r="BB58" i="3"/>
  <c r="BB78" i="3" s="1"/>
  <c r="BB57" i="3"/>
  <c r="BB77" i="3" s="1"/>
  <c r="BB56" i="3"/>
  <c r="BB76" i="3" s="1"/>
  <c r="BB55" i="3"/>
  <c r="BB75" i="3" s="1"/>
  <c r="AC64" i="3"/>
  <c r="AC58" i="3"/>
  <c r="AC78" i="3" s="1"/>
  <c r="AC57" i="3"/>
  <c r="AC77" i="3" s="1"/>
  <c r="AC56" i="3"/>
  <c r="AC76" i="3" s="1"/>
  <c r="AC55" i="3"/>
  <c r="AC75" i="3" s="1"/>
  <c r="AP64" i="3"/>
  <c r="AP58" i="3"/>
  <c r="AP78" i="3" s="1"/>
  <c r="AP57" i="3"/>
  <c r="AP77" i="3" s="1"/>
  <c r="AP56" i="3"/>
  <c r="AP76" i="3" s="1"/>
  <c r="AP55" i="3"/>
  <c r="AP75" i="3" s="1"/>
  <c r="AY64" i="3"/>
  <c r="AY58" i="3"/>
  <c r="AY78" i="3" s="1"/>
  <c r="AY57" i="3"/>
  <c r="AY77" i="3" s="1"/>
  <c r="AY56" i="3"/>
  <c r="AY76" i="3" s="1"/>
  <c r="AY55" i="3"/>
  <c r="AY75" i="3" s="1"/>
  <c r="BL65" i="3"/>
  <c r="BL79" i="3" s="1"/>
  <c r="BL66" i="3"/>
  <c r="BL80" i="3" s="1"/>
  <c r="BL67" i="3"/>
  <c r="BL81" i="3" s="1"/>
  <c r="BH65" i="3" l="1"/>
  <c r="BH79" i="3" s="1"/>
  <c r="C37" i="1"/>
  <c r="C42" i="1" s="1"/>
  <c r="D29" i="1"/>
  <c r="D37" i="1" s="1"/>
  <c r="D42" i="1" s="1"/>
  <c r="T75" i="3"/>
  <c r="T59" i="3"/>
  <c r="V75" i="3"/>
  <c r="V59" i="3"/>
  <c r="AF59" i="3"/>
  <c r="BD66" i="3"/>
  <c r="BD80" i="3" s="1"/>
  <c r="P67" i="3"/>
  <c r="P81" i="3" s="1"/>
  <c r="BK59" i="3"/>
  <c r="X66" i="3"/>
  <c r="X80" i="3" s="1"/>
  <c r="BL59" i="3"/>
  <c r="AJ65" i="3"/>
  <c r="AJ79" i="3" s="1"/>
  <c r="P59" i="3"/>
  <c r="BD59" i="3"/>
  <c r="P66" i="3"/>
  <c r="P80" i="3" s="1"/>
  <c r="AR59" i="3"/>
  <c r="BD65" i="3"/>
  <c r="BD79" i="3" s="1"/>
  <c r="X65" i="3"/>
  <c r="X79" i="3" s="1"/>
  <c r="BH67" i="3"/>
  <c r="BH81" i="3" s="1"/>
  <c r="X59" i="3"/>
  <c r="AZ66" i="3"/>
  <c r="AZ80" i="3" s="1"/>
  <c r="AB59" i="3"/>
  <c r="AZ65" i="3"/>
  <c r="AZ79" i="3" s="1"/>
  <c r="AN59" i="3"/>
  <c r="BH59" i="3"/>
  <c r="AF67" i="3"/>
  <c r="AF81" i="3" s="1"/>
  <c r="AF66" i="3"/>
  <c r="AF80" i="3" s="1"/>
  <c r="D30" i="1"/>
  <c r="D38" i="1" s="1"/>
  <c r="D43" i="1" s="1"/>
  <c r="C38" i="1"/>
  <c r="C43" i="1" s="1"/>
  <c r="AA105" i="3"/>
  <c r="AR65" i="3"/>
  <c r="AR79" i="3" s="1"/>
  <c r="AN65" i="3"/>
  <c r="AN79" i="3" s="1"/>
  <c r="AR67" i="3"/>
  <c r="AR81" i="3" s="1"/>
  <c r="AN67" i="3"/>
  <c r="AN81" i="3" s="1"/>
  <c r="AJ59" i="3"/>
  <c r="AZ59" i="3"/>
  <c r="AJ68" i="3"/>
  <c r="AS59" i="3"/>
  <c r="O59" i="3"/>
  <c r="AY66" i="3"/>
  <c r="AY80" i="3" s="1"/>
  <c r="AY67" i="3"/>
  <c r="AY81" i="3" s="1"/>
  <c r="AY65" i="3"/>
  <c r="AY79" i="3" s="1"/>
  <c r="AC67" i="3"/>
  <c r="AC81" i="3" s="1"/>
  <c r="AC66" i="3"/>
  <c r="AC80" i="3" s="1"/>
  <c r="AC65" i="3"/>
  <c r="AC79" i="3" s="1"/>
  <c r="AO67" i="3"/>
  <c r="AO81" i="3" s="1"/>
  <c r="AO66" i="3"/>
  <c r="AO80" i="3" s="1"/>
  <c r="AO65" i="3"/>
  <c r="AO79" i="3" s="1"/>
  <c r="AD66" i="3"/>
  <c r="AD80" i="3" s="1"/>
  <c r="AD67" i="3"/>
  <c r="AD81" i="3" s="1"/>
  <c r="AD65" i="3"/>
  <c r="AD79" i="3" s="1"/>
  <c r="AQ65" i="3"/>
  <c r="AQ79" i="3" s="1"/>
  <c r="AQ66" i="3"/>
  <c r="AQ80" i="3" s="1"/>
  <c r="AQ67" i="3"/>
  <c r="AQ81" i="3" s="1"/>
  <c r="U67" i="3"/>
  <c r="U81" i="3" s="1"/>
  <c r="U66" i="3"/>
  <c r="U80" i="3" s="1"/>
  <c r="U65" i="3"/>
  <c r="U79" i="3" s="1"/>
  <c r="AM59" i="3"/>
  <c r="Z67" i="3"/>
  <c r="Z81" i="3" s="1"/>
  <c r="Z65" i="3"/>
  <c r="Z79" i="3" s="1"/>
  <c r="Z66" i="3"/>
  <c r="Z80" i="3" s="1"/>
  <c r="BA67" i="3"/>
  <c r="BA81" i="3" s="1"/>
  <c r="BA66" i="3"/>
  <c r="BA80" i="3" s="1"/>
  <c r="BA65" i="3"/>
  <c r="BA79" i="3" s="1"/>
  <c r="S66" i="3"/>
  <c r="S80" i="3" s="1"/>
  <c r="S67" i="3"/>
  <c r="S81" i="3" s="1"/>
  <c r="S65" i="3"/>
  <c r="S79" i="3" s="1"/>
  <c r="W65" i="3"/>
  <c r="W79" i="3" s="1"/>
  <c r="W66" i="3"/>
  <c r="W80" i="3" s="1"/>
  <c r="W67" i="3"/>
  <c r="W81" i="3" s="1"/>
  <c r="BC59" i="3"/>
  <c r="BN65" i="3"/>
  <c r="BN79" i="3" s="1"/>
  <c r="BN66" i="3"/>
  <c r="BN80" i="3" s="1"/>
  <c r="BN67" i="3"/>
  <c r="BN81" i="3" s="1"/>
  <c r="AM65" i="3"/>
  <c r="AM79" i="3" s="1"/>
  <c r="AM66" i="3"/>
  <c r="AM80" i="3" s="1"/>
  <c r="AM67" i="3"/>
  <c r="AM81" i="3" s="1"/>
  <c r="BJ66" i="3"/>
  <c r="BJ80" i="3" s="1"/>
  <c r="BJ67" i="3"/>
  <c r="BJ81" i="3" s="1"/>
  <c r="BJ65" i="3"/>
  <c r="BJ79" i="3" s="1"/>
  <c r="AI59" i="3"/>
  <c r="AH59" i="3"/>
  <c r="R59" i="3"/>
  <c r="AL59" i="3"/>
  <c r="BM59" i="3"/>
  <c r="AV68" i="3"/>
  <c r="T68" i="3"/>
  <c r="O67" i="3"/>
  <c r="O81" i="3" s="1"/>
  <c r="O65" i="3"/>
  <c r="O79" i="3" s="1"/>
  <c r="O66" i="3"/>
  <c r="O80" i="3" s="1"/>
  <c r="AT66" i="3"/>
  <c r="AT80" i="3" s="1"/>
  <c r="AT67" i="3"/>
  <c r="AT81" i="3" s="1"/>
  <c r="AT65" i="3"/>
  <c r="AT79" i="3" s="1"/>
  <c r="BG65" i="3"/>
  <c r="BG79" i="3" s="1"/>
  <c r="BG66" i="3"/>
  <c r="BG80" i="3" s="1"/>
  <c r="BG67" i="3"/>
  <c r="BG81" i="3" s="1"/>
  <c r="AX65" i="3"/>
  <c r="AX79" i="3" s="1"/>
  <c r="AX66" i="3"/>
  <c r="AX80" i="3" s="1"/>
  <c r="AX67" i="3"/>
  <c r="AX81" i="3" s="1"/>
  <c r="AT59" i="3"/>
  <c r="BG59" i="3"/>
  <c r="AS67" i="3"/>
  <c r="AS81" i="3" s="1"/>
  <c r="AS66" i="3"/>
  <c r="AS80" i="3" s="1"/>
  <c r="AS65" i="3"/>
  <c r="AS79" i="3" s="1"/>
  <c r="AP67" i="3"/>
  <c r="AP81" i="3" s="1"/>
  <c r="AP65" i="3"/>
  <c r="AP79" i="3" s="1"/>
  <c r="AP66" i="3"/>
  <c r="AP80" i="3" s="1"/>
  <c r="BB65" i="3"/>
  <c r="BB79" i="3" s="1"/>
  <c r="BB66" i="3"/>
  <c r="BB80" i="3" s="1"/>
  <c r="BB67" i="3"/>
  <c r="BB81" i="3" s="1"/>
  <c r="BC65" i="3"/>
  <c r="BC79" i="3" s="1"/>
  <c r="BC66" i="3"/>
  <c r="BC80" i="3" s="1"/>
  <c r="BC67" i="3"/>
  <c r="BC81" i="3" s="1"/>
  <c r="Q67" i="3"/>
  <c r="Q81" i="3" s="1"/>
  <c r="Q66" i="3"/>
  <c r="Q80" i="3" s="1"/>
  <c r="Q65" i="3"/>
  <c r="Q79" i="3" s="1"/>
  <c r="BN59" i="3"/>
  <c r="AB68" i="3"/>
  <c r="AU59" i="3"/>
  <c r="BF59" i="3"/>
  <c r="AA59" i="3"/>
  <c r="AE67" i="3"/>
  <c r="AE81" i="3" s="1"/>
  <c r="AE65" i="3"/>
  <c r="AE79" i="3" s="1"/>
  <c r="AE66" i="3"/>
  <c r="AE80" i="3" s="1"/>
  <c r="BJ59" i="3"/>
  <c r="AI66" i="3"/>
  <c r="AI80" i="3" s="1"/>
  <c r="AI67" i="3"/>
  <c r="AI81" i="3" s="1"/>
  <c r="AI65" i="3"/>
  <c r="AI79" i="3" s="1"/>
  <c r="AH65" i="3"/>
  <c r="AH79" i="3" s="1"/>
  <c r="AH66" i="3"/>
  <c r="AH80" i="3" s="1"/>
  <c r="AH67" i="3"/>
  <c r="AH81" i="3" s="1"/>
  <c r="R65" i="3"/>
  <c r="R79" i="3" s="1"/>
  <c r="R66" i="3"/>
  <c r="R80" i="3" s="1"/>
  <c r="R67" i="3"/>
  <c r="R81" i="3" s="1"/>
  <c r="AL65" i="3"/>
  <c r="AL79" i="3" s="1"/>
  <c r="AL66" i="3"/>
  <c r="AL80" i="3" s="1"/>
  <c r="AL67" i="3"/>
  <c r="AL81" i="3" s="1"/>
  <c r="BM67" i="3"/>
  <c r="BM81" i="3" s="1"/>
  <c r="BM66" i="3"/>
  <c r="BM80" i="3" s="1"/>
  <c r="BM65" i="3"/>
  <c r="BM79" i="3" s="1"/>
  <c r="BI59" i="3"/>
  <c r="BE59" i="3"/>
  <c r="AG59" i="3"/>
  <c r="AK59" i="3"/>
  <c r="V65" i="3"/>
  <c r="V79" i="3" s="1"/>
  <c r="V66" i="3"/>
  <c r="V80" i="3" s="1"/>
  <c r="V67" i="3"/>
  <c r="V81" i="3" s="1"/>
  <c r="AW67" i="3"/>
  <c r="AW81" i="3" s="1"/>
  <c r="AW66" i="3"/>
  <c r="AW80" i="3" s="1"/>
  <c r="AW65" i="3"/>
  <c r="AW79" i="3" s="1"/>
  <c r="Y67" i="3"/>
  <c r="Y81" i="3" s="1"/>
  <c r="Y66" i="3"/>
  <c r="Y80" i="3" s="1"/>
  <c r="Y65" i="3"/>
  <c r="Y79" i="3" s="1"/>
  <c r="AP59" i="3"/>
  <c r="BB59" i="3"/>
  <c r="Q59" i="3"/>
  <c r="AE59" i="3"/>
  <c r="BL68" i="3"/>
  <c r="AY59" i="3"/>
  <c r="AC59" i="3"/>
  <c r="AO59" i="3"/>
  <c r="AD59" i="3"/>
  <c r="AQ59" i="3"/>
  <c r="U59" i="3"/>
  <c r="AU67" i="3"/>
  <c r="AU81" i="3" s="1"/>
  <c r="AU65" i="3"/>
  <c r="AU79" i="3" s="1"/>
  <c r="AU66" i="3"/>
  <c r="AU80" i="3" s="1"/>
  <c r="BF67" i="3"/>
  <c r="BF81" i="3" s="1"/>
  <c r="BF65" i="3"/>
  <c r="BF79" i="3" s="1"/>
  <c r="BF66" i="3"/>
  <c r="BF80" i="3" s="1"/>
  <c r="AA65" i="3"/>
  <c r="AA79" i="3" s="1"/>
  <c r="AA66" i="3"/>
  <c r="AA80" i="3" s="1"/>
  <c r="AA67" i="3"/>
  <c r="AA81" i="3" s="1"/>
  <c r="AW59" i="3"/>
  <c r="Z59" i="3"/>
  <c r="BA59" i="3"/>
  <c r="S59" i="3"/>
  <c r="Y59" i="3"/>
  <c r="AX59" i="3"/>
  <c r="W59" i="3"/>
  <c r="BK68" i="3"/>
  <c r="BI67" i="3"/>
  <c r="BI81" i="3" s="1"/>
  <c r="BI66" i="3"/>
  <c r="BI80" i="3" s="1"/>
  <c r="BI65" i="3"/>
  <c r="BI79" i="3" s="1"/>
  <c r="BE67" i="3"/>
  <c r="BE81" i="3" s="1"/>
  <c r="BE66" i="3"/>
  <c r="BE80" i="3" s="1"/>
  <c r="BE65" i="3"/>
  <c r="BE79" i="3" s="1"/>
  <c r="AG67" i="3"/>
  <c r="AG81" i="3" s="1"/>
  <c r="AG66" i="3"/>
  <c r="AG80" i="3" s="1"/>
  <c r="AG65" i="3"/>
  <c r="AG79" i="3" s="1"/>
  <c r="AK67" i="3"/>
  <c r="AK81" i="3" s="1"/>
  <c r="AK66" i="3"/>
  <c r="AK80" i="3" s="1"/>
  <c r="AK65" i="3"/>
  <c r="AK79" i="3" s="1"/>
  <c r="X68" i="3" l="1"/>
  <c r="BD68" i="3"/>
  <c r="AZ68" i="3"/>
  <c r="P68" i="3"/>
  <c r="BH68" i="3"/>
  <c r="AF68" i="3"/>
  <c r="AN68" i="3"/>
  <c r="AR68" i="3"/>
  <c r="R68" i="3"/>
  <c r="AH68" i="3"/>
  <c r="S68" i="3"/>
  <c r="AA68" i="3"/>
  <c r="AT68" i="3"/>
  <c r="AK68" i="3"/>
  <c r="BI68" i="3"/>
  <c r="AI68" i="3"/>
  <c r="AP68" i="3"/>
  <c r="O68" i="3"/>
  <c r="Z68" i="3"/>
  <c r="AD68" i="3"/>
  <c r="AY68" i="3"/>
  <c r="BE68" i="3"/>
  <c r="Q68" i="3"/>
  <c r="BB68" i="3"/>
  <c r="BG68" i="3"/>
  <c r="AM68" i="3"/>
  <c r="BN68" i="3"/>
  <c r="BA68" i="3"/>
  <c r="AG68" i="3"/>
  <c r="BF68" i="3"/>
  <c r="AU68" i="3"/>
  <c r="Y68" i="3"/>
  <c r="AW68" i="3"/>
  <c r="V68" i="3"/>
  <c r="BM68" i="3"/>
  <c r="AL68" i="3"/>
  <c r="AE68" i="3"/>
  <c r="BC68" i="3"/>
  <c r="AS68" i="3"/>
  <c r="AX68" i="3"/>
  <c r="BJ68" i="3"/>
  <c r="W68" i="3"/>
  <c r="U68" i="3"/>
  <c r="AQ68" i="3"/>
  <c r="AO68" i="3"/>
  <c r="AC68" i="3"/>
</calcChain>
</file>

<file path=xl/sharedStrings.xml><?xml version="1.0" encoding="utf-8"?>
<sst xmlns="http://schemas.openxmlformats.org/spreadsheetml/2006/main" count="425" uniqueCount="149">
  <si>
    <t xml:space="preserve"> </t>
  </si>
  <si>
    <t>Período</t>
  </si>
  <si>
    <t>Unidades</t>
  </si>
  <si>
    <t>Mercado</t>
  </si>
  <si>
    <t>Usuarios / Conexiones</t>
  </si>
  <si>
    <t>Usuarios o conexiones</t>
  </si>
  <si>
    <t>Año promedio</t>
  </si>
  <si>
    <t>#</t>
  </si>
  <si>
    <t>Tráfico anual</t>
  </si>
  <si>
    <t>Market.Retail.Services.Volumes.Fijo</t>
  </si>
  <si>
    <t>Demanda del operador modelado</t>
  </si>
  <si>
    <t>Cuota de mercado</t>
  </si>
  <si>
    <t>De usuarios fijos</t>
  </si>
  <si>
    <t>Operator.Subscribers.Share</t>
  </si>
  <si>
    <t>Operator.Subscribers</t>
  </si>
  <si>
    <t>Operator.Retail.Services.Volumes</t>
  </si>
  <si>
    <t>Proporción de tráfico urbano</t>
  </si>
  <si>
    <t>%</t>
  </si>
  <si>
    <t>Operator.Retail.Services.Proporcion.Urbano</t>
  </si>
  <si>
    <t>Market.Subscribers</t>
  </si>
  <si>
    <t>Market.Retail.Services.Volumes.Movil</t>
  </si>
  <si>
    <t>De usuarios</t>
  </si>
  <si>
    <t>Tráfico on-net</t>
  </si>
  <si>
    <t>Tráfico off-net</t>
  </si>
  <si>
    <t>Tráfico saliente (total)</t>
  </si>
  <si>
    <t>minutos</t>
  </si>
  <si>
    <t>Llamadas on-net</t>
  </si>
  <si>
    <t>Llamadas a redes fijas</t>
  </si>
  <si>
    <t>Llamadas a otras redes móviles</t>
  </si>
  <si>
    <t>Llamadas a internacional</t>
  </si>
  <si>
    <t>Tráfico saliente</t>
  </si>
  <si>
    <t>Tráfico entrante</t>
  </si>
  <si>
    <t>Tráfico entrante (total)</t>
  </si>
  <si>
    <t>Llamadas entrantes de fijos</t>
  </si>
  <si>
    <t>Llamadas entrantes de otros móviles</t>
  </si>
  <si>
    <t>Llamadas entrantes internacionales</t>
  </si>
  <si>
    <t>Proporción de usuarios que utilizan datos</t>
  </si>
  <si>
    <t>Total minutos salientes a otras redes</t>
  </si>
  <si>
    <t>Total de minutos salientes a otras redes:</t>
  </si>
  <si>
    <t>Total de minutos salientes a otras redes</t>
  </si>
  <si>
    <t>Demanda del operador móvil</t>
  </si>
  <si>
    <t>Demanda del operador fijo</t>
  </si>
  <si>
    <t>Minutos anual</t>
  </si>
  <si>
    <t>Minutos por mes</t>
  </si>
  <si>
    <t>Minutos correspondientes a interconexión redes móviles:</t>
  </si>
  <si>
    <t>Minutos correspondientes a interconexión redes fijas:</t>
  </si>
  <si>
    <t>Cálculo del número de enlaces para el tráfico por mes</t>
  </si>
  <si>
    <t>Enlaces E1 necesarios para minutos de itx redes móviles</t>
  </si>
  <si>
    <t>Enlaces E1 necesarios para minutos de itx redes fijas</t>
  </si>
  <si>
    <t>Número de enlaces</t>
  </si>
  <si>
    <t>Enlaces 1 Gbps necesarios para minutos de itx redes móviles</t>
  </si>
  <si>
    <t>Enlaces 1 Gbps necesarios para minutos de itx redes fijas</t>
  </si>
  <si>
    <t>Capacidad de los enlaces en minutos</t>
  </si>
  <si>
    <t>Enlace E1 (utilizado en tecnología TDM)</t>
  </si>
  <si>
    <t>Enlace de 1 Gbps (utilizado en tecnología IP)</t>
  </si>
  <si>
    <t>Enlace 1Gbps (utilizado en tecnología IP)</t>
  </si>
  <si>
    <t>Cálculo de la renta mensual por los enlaces necesarios para el tráfico mensual en ambas tecnologías</t>
  </si>
  <si>
    <t>Cálculo del número de enlaces necesarios para soportar el tráfico mensual en ambas tecnologías</t>
  </si>
  <si>
    <t>Renta mensual total por enlaces necesarios para interconexión</t>
  </si>
  <si>
    <t>Renta mensual por cada enlace</t>
  </si>
  <si>
    <t xml:space="preserve">Beneficios de aplicación condiciones técnicas mínimas </t>
  </si>
  <si>
    <t>Cálculo de los beneficios anuales</t>
  </si>
  <si>
    <t>Monto por mes</t>
  </si>
  <si>
    <t>Monto anual</t>
  </si>
  <si>
    <t>Beneficios redes móviles</t>
  </si>
  <si>
    <t>Beneficios redes fijas</t>
  </si>
  <si>
    <t>Cálculo de la capacidad de 1 E1 en minutos:</t>
  </si>
  <si>
    <t>E1 =2 Mbps = 31 (64 kbps)= 31 Erlangs</t>
  </si>
  <si>
    <t>31 Erlangs= 535,680 min</t>
  </si>
  <si>
    <t>Cálculo de la capacidad de 1 Gbps en minutos:</t>
  </si>
  <si>
    <t>Usando códec G.729 cada canal = 32 kbps</t>
  </si>
  <si>
    <t>1Gbps=1024 Mbps=1024*1024 kbps</t>
  </si>
  <si>
    <t>33000 Erlangs== 570,240,000 minutos</t>
  </si>
  <si>
    <t>Beneficios promedio por concesionario móvil</t>
  </si>
  <si>
    <t>Beneficios promedio por concesionario fijo</t>
  </si>
  <si>
    <t>Cuota de mercado (%)</t>
  </si>
  <si>
    <t>Tráfico off-net (%)</t>
  </si>
  <si>
    <t>mensajes</t>
  </si>
  <si>
    <t>megabytes</t>
  </si>
  <si>
    <t>Mobile Unit23</t>
  </si>
  <si>
    <t>Mobile Unit24</t>
  </si>
  <si>
    <t>Mobile Unit25</t>
  </si>
  <si>
    <t>Mobile Unit26</t>
  </si>
  <si>
    <t>Mobile Unit27</t>
  </si>
  <si>
    <t>Mobile Unit28</t>
  </si>
  <si>
    <t>Mobile Unit29</t>
  </si>
  <si>
    <t>Mobile Unit30</t>
  </si>
  <si>
    <t>Roaming en originación</t>
  </si>
  <si>
    <t>Roaming en terminación</t>
  </si>
  <si>
    <t>SMS on-net</t>
  </si>
  <si>
    <t>SMS salientes a otras redes</t>
  </si>
  <si>
    <t>SMS entrantes de otras redes</t>
  </si>
  <si>
    <t>Recuperación de correo de voz</t>
  </si>
  <si>
    <t>Depósito de correo de voz</t>
  </si>
  <si>
    <t xml:space="preserve">Datos GPRS </t>
  </si>
  <si>
    <t>Datos EDGE</t>
  </si>
  <si>
    <t>Datos Release 99</t>
  </si>
  <si>
    <t>Datos - HSDPA</t>
  </si>
  <si>
    <t>Datos - HSUPA</t>
  </si>
  <si>
    <t>Datos - LTE</t>
  </si>
  <si>
    <t>Llamadas en tránsito Local</t>
  </si>
  <si>
    <t>Llamadas en tránsito Larga Distancia</t>
  </si>
  <si>
    <t>Mobile Service23</t>
  </si>
  <si>
    <t>Mobile Service24</t>
  </si>
  <si>
    <t>Mobile Service25</t>
  </si>
  <si>
    <t>Mobile Service26</t>
  </si>
  <si>
    <t>Mobile Service27</t>
  </si>
  <si>
    <t>Mobile Service28</t>
  </si>
  <si>
    <t>Mobile Service29</t>
  </si>
  <si>
    <t>Mobile Service30</t>
  </si>
  <si>
    <t>Llamadas salientes Local on-net</t>
  </si>
  <si>
    <t>Llamadas salientes Larga Distancia on-net</t>
  </si>
  <si>
    <t>Llamadas salientes Local a otros operadores fijos</t>
  </si>
  <si>
    <t>Llamadas salientes larga Distancia a otros operadores fijos</t>
  </si>
  <si>
    <t>Llamadas salientes a móvil</t>
  </si>
  <si>
    <t>Llamadas salientes a internacional</t>
  </si>
  <si>
    <t>Llamadas salientes a números no geográficos</t>
  </si>
  <si>
    <t>Fixed Service8</t>
  </si>
  <si>
    <t>Llamadas entrantes Local de otros operadores fijos</t>
  </si>
  <si>
    <t>Llamadas entrantes Larga Distancia de otros operadores fijos</t>
  </si>
  <si>
    <t>Llamadas entrantes de móvil</t>
  </si>
  <si>
    <t>Llamadas entrantes de internacional</t>
  </si>
  <si>
    <t>Llamadas entrantes de números no geográficos</t>
  </si>
  <si>
    <t>Fixed Service14</t>
  </si>
  <si>
    <t>Fixed Service17</t>
  </si>
  <si>
    <t>SMS salientes</t>
  </si>
  <si>
    <t>SMS entrantes</t>
  </si>
  <si>
    <t>Enlaces dedicados locales</t>
  </si>
  <si>
    <t>Enlaces dedicados larga distancia</t>
  </si>
  <si>
    <t>xDSL propio (líneas)</t>
  </si>
  <si>
    <t>xDSL propio (contendido)</t>
  </si>
  <si>
    <t>xDSL ajeno (líneas)</t>
  </si>
  <si>
    <t>xDSL ajeno (bitstream)</t>
  </si>
  <si>
    <t>Fixed Service27</t>
  </si>
  <si>
    <t>Fixed Service28</t>
  </si>
  <si>
    <t>Fixed Service29</t>
  </si>
  <si>
    <t>Televisión</t>
  </si>
  <si>
    <t>Minutos</t>
  </si>
  <si>
    <t>Fixed Unit8</t>
  </si>
  <si>
    <t>Fixed Unit14</t>
  </si>
  <si>
    <t>Fixed Unit17</t>
  </si>
  <si>
    <t>SMS</t>
  </si>
  <si>
    <t>Mbps</t>
  </si>
  <si>
    <t># lineas</t>
  </si>
  <si>
    <t>Fixed Unit27</t>
  </si>
  <si>
    <t>Fixed Unit28</t>
  </si>
  <si>
    <t>Fixed Unit29</t>
  </si>
  <si>
    <t>Beneficios año 2020</t>
  </si>
  <si>
    <t>Tráfico anual esperado para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</si>
</sst>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6" formatCode="&quot;$&quot;#,##0;[Red]\-&quot;$&quot;#,##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* _(#,##0_);[Red]* \(#,##0\);* _(&quot;-&quot;?_);@_)"/>
    <numFmt numFmtId="165" formatCode="#,##0_);[Red]\-#,##0_);0_);@_)"/>
    <numFmt numFmtId="166" formatCode="#,##0.00%;[Red]\-#,##0.00%;0.00%;@_)"/>
    <numFmt numFmtId="167" formatCode="#,##0.00_);[Red]\-#,##0.00_);0.00_);@_)"/>
    <numFmt numFmtId="168" formatCode="&quot;$&quot;#,##0.00"/>
    <numFmt numFmtId="169" formatCode="#,##0%;[Red]\-#,##0%;0%;@_)"/>
    <numFmt numFmtId="170" formatCode="#,##0.0%;[Red]\-#,##0.0%;0.0%;@_)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22"/>
      <name val="Arial"/>
      <family val="2"/>
    </font>
    <font>
      <b/>
      <sz val="9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i/>
      <sz val="9"/>
      <color indexed="16"/>
      <name val="Arial"/>
      <family val="2"/>
    </font>
    <font>
      <i/>
      <sz val="9"/>
      <color indexed="55"/>
      <name val="Arial"/>
      <family val="2"/>
    </font>
    <font>
      <b/>
      <sz val="9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ourier New"/>
      <family val="3"/>
    </font>
  </fonts>
  <fills count="13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indexed="23"/>
      </bottom>
      <diagonal/>
    </border>
    <border>
      <left style="dotted">
        <color indexed="57"/>
      </left>
      <right style="dotted">
        <color indexed="57"/>
      </right>
      <top style="dotted">
        <color indexed="57"/>
      </top>
      <bottom style="dotted">
        <color indexed="57"/>
      </bottom>
      <diagonal/>
    </border>
    <border>
      <left style="thin">
        <color auto="1"/>
      </left>
      <right/>
      <top/>
      <bottom/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</borders>
  <cellStyleXfs count="17">
    <xf numFmtId="0" fontId="0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" fillId="2" borderId="2" applyNumberFormat="0" applyAlignment="0" applyProtection="0"/>
    <xf numFmtId="0" fontId="4" fillId="3" borderId="0" applyNumberFormat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3" borderId="0" applyNumberFormat="0">
      <alignment horizontal="center" vertical="top" wrapText="1"/>
    </xf>
    <xf numFmtId="0" fontId="8" fillId="0" borderId="0" applyNumberFormat="0" applyFill="0" applyBorder="0" applyAlignment="0" applyProtection="0">
      <alignment horizontal="left" vertical="center"/>
    </xf>
    <xf numFmtId="0" fontId="9" fillId="0" borderId="0">
      <alignment vertical="center"/>
    </xf>
    <xf numFmtId="0" fontId="9" fillId="5" borderId="0" applyNumberFormat="0" applyAlignment="0">
      <alignment vertical="center"/>
    </xf>
    <xf numFmtId="0" fontId="10" fillId="0" borderId="0" applyNumberFormat="0" applyAlignment="0">
      <alignment vertical="center"/>
    </xf>
    <xf numFmtId="166" fontId="9" fillId="0" borderId="0" applyFont="0" applyFill="0" applyBorder="0" applyAlignment="0" applyProtection="0">
      <alignment vertical="center"/>
    </xf>
    <xf numFmtId="0" fontId="9" fillId="0" borderId="4" applyNumberFormat="0" applyAlignment="0">
      <alignment vertical="center"/>
    </xf>
    <xf numFmtId="167" fontId="11" fillId="0" borderId="0" applyNumberFormat="0" applyAlignment="0">
      <alignment vertical="center"/>
    </xf>
    <xf numFmtId="165" fontId="9" fillId="0" borderId="0" applyFont="0" applyFill="0" applyBorder="0" applyAlignment="0" applyProtection="0">
      <alignment vertical="center"/>
    </xf>
    <xf numFmtId="169" fontId="9" fillId="0" borderId="0" applyFont="0" applyFill="0" applyBorder="0" applyAlignment="0" applyProtection="0">
      <alignment horizontal="right" vertical="center"/>
    </xf>
    <xf numFmtId="0" fontId="9" fillId="0" borderId="6" applyNumberFormat="0" applyAlignment="0">
      <alignment vertical="center"/>
      <protection locked="0"/>
    </xf>
  </cellStyleXfs>
  <cellXfs count="69">
    <xf numFmtId="0" fontId="0" fillId="0" borderId="0" xfId="0"/>
    <xf numFmtId="6" fontId="0" fillId="0" borderId="0" xfId="0" applyNumberFormat="1"/>
    <xf numFmtId="0" fontId="0" fillId="0" borderId="0" xfId="0" applyAlignment="1">
      <alignment horizontal="center"/>
    </xf>
    <xf numFmtId="0" fontId="0" fillId="0" borderId="1" xfId="0" applyBorder="1"/>
    <xf numFmtId="0" fontId="4" fillId="0" borderId="0" xfId="4" applyFill="1" applyBorder="1">
      <alignment vertical="center"/>
    </xf>
    <xf numFmtId="0" fontId="4" fillId="0" borderId="0" xfId="4" applyFont="1" applyFill="1">
      <alignment vertical="center"/>
    </xf>
    <xf numFmtId="0" fontId="0" fillId="0" borderId="0" xfId="0" applyAlignment="1">
      <alignment vertical="center"/>
    </xf>
    <xf numFmtId="0" fontId="5" fillId="0" borderId="0" xfId="5" applyFont="1">
      <alignment vertical="center"/>
    </xf>
    <xf numFmtId="0" fontId="5" fillId="3" borderId="0" xfId="6">
      <alignment horizontal="center" vertical="top" wrapText="1"/>
    </xf>
    <xf numFmtId="0" fontId="6" fillId="4" borderId="3" xfId="0" applyFont="1" applyFill="1" applyBorder="1" applyAlignment="1"/>
    <xf numFmtId="0" fontId="7" fillId="4" borderId="3" xfId="0" applyFont="1" applyFill="1" applyBorder="1" applyAlignment="1"/>
    <xf numFmtId="0" fontId="7" fillId="0" borderId="0" xfId="0" applyFont="1" applyAlignment="1"/>
    <xf numFmtId="0" fontId="8" fillId="0" borderId="0" xfId="7" applyAlignment="1">
      <alignment vertical="center"/>
    </xf>
    <xf numFmtId="0" fontId="9" fillId="0" borderId="0" xfId="8" applyFont="1">
      <alignment vertical="center"/>
    </xf>
    <xf numFmtId="44" fontId="2" fillId="5" borderId="0" xfId="1" applyFill="1" applyAlignment="1">
      <alignment vertical="center"/>
    </xf>
    <xf numFmtId="165" fontId="9" fillId="5" borderId="0" xfId="9" applyNumberFormat="1">
      <alignment vertical="center"/>
    </xf>
    <xf numFmtId="0" fontId="10" fillId="0" borderId="0" xfId="10">
      <alignment vertical="center"/>
    </xf>
    <xf numFmtId="43" fontId="0" fillId="0" borderId="0" xfId="0" applyNumberFormat="1" applyAlignment="1">
      <alignment vertical="center"/>
    </xf>
    <xf numFmtId="0" fontId="9" fillId="5" borderId="0" xfId="9">
      <alignment vertical="center"/>
    </xf>
    <xf numFmtId="164" fontId="0" fillId="0" borderId="0" xfId="0" applyNumberFormat="1" applyAlignment="1">
      <alignment vertical="center"/>
    </xf>
    <xf numFmtId="0" fontId="5" fillId="0" borderId="0" xfId="8" applyFont="1">
      <alignment vertical="center"/>
    </xf>
    <xf numFmtId="9" fontId="2" fillId="5" borderId="0" xfId="2" applyFill="1" applyAlignment="1">
      <alignment vertical="center"/>
    </xf>
    <xf numFmtId="44" fontId="0" fillId="6" borderId="0" xfId="1" applyFont="1" applyFill="1" applyAlignment="1">
      <alignment vertical="center"/>
    </xf>
    <xf numFmtId="44" fontId="10" fillId="0" borderId="0" xfId="1" applyFont="1" applyAlignment="1">
      <alignment vertical="center"/>
    </xf>
    <xf numFmtId="44" fontId="2" fillId="6" borderId="0" xfId="1" applyFill="1" applyAlignment="1">
      <alignment vertical="center"/>
    </xf>
    <xf numFmtId="0" fontId="9" fillId="0" borderId="0" xfId="0" applyFont="1" applyAlignment="1">
      <alignment horizontal="center" vertical="top"/>
    </xf>
    <xf numFmtId="0" fontId="9" fillId="5" borderId="0" xfId="9" quotePrefix="1">
      <alignment vertical="center"/>
    </xf>
    <xf numFmtId="166" fontId="0" fillId="0" borderId="0" xfId="11" applyFont="1" applyAlignment="1">
      <alignment vertical="center"/>
    </xf>
    <xf numFmtId="9" fontId="3" fillId="2" borderId="2" xfId="3" applyNumberFormat="1" applyAlignment="1">
      <alignment vertical="center"/>
    </xf>
    <xf numFmtId="9" fontId="0" fillId="2" borderId="2" xfId="3" applyNumberFormat="1" applyFont="1" applyAlignment="1">
      <alignment vertical="center"/>
    </xf>
    <xf numFmtId="166" fontId="9" fillId="0" borderId="4" xfId="12" applyNumberFormat="1" applyAlignment="1">
      <alignment vertical="center"/>
    </xf>
    <xf numFmtId="165" fontId="9" fillId="0" borderId="4" xfId="12" applyNumberFormat="1" applyAlignment="1">
      <alignment vertical="center"/>
    </xf>
    <xf numFmtId="166" fontId="11" fillId="0" borderId="0" xfId="13" applyNumberFormat="1" applyAlignment="1">
      <alignment vertical="center"/>
    </xf>
    <xf numFmtId="165" fontId="9" fillId="0" borderId="4" xfId="14" applyBorder="1" applyAlignment="1">
      <alignment vertical="center"/>
    </xf>
    <xf numFmtId="44" fontId="0" fillId="0" borderId="0" xfId="0" applyNumberFormat="1" applyAlignment="1">
      <alignment vertical="center"/>
    </xf>
    <xf numFmtId="0" fontId="5" fillId="5" borderId="0" xfId="9" applyFont="1">
      <alignment vertical="center"/>
    </xf>
    <xf numFmtId="0" fontId="12" fillId="0" borderId="0" xfId="0" applyFont="1" applyAlignment="1">
      <alignment vertical="center"/>
    </xf>
    <xf numFmtId="0" fontId="0" fillId="0" borderId="1" xfId="0" applyFont="1" applyBorder="1" applyAlignment="1">
      <alignment horizontal="left"/>
    </xf>
    <xf numFmtId="3" fontId="0" fillId="0" borderId="0" xfId="0" applyNumberFormat="1" applyAlignment="1">
      <alignment horizontal="center"/>
    </xf>
    <xf numFmtId="3" fontId="0" fillId="0" borderId="1" xfId="0" applyNumberFormat="1" applyFont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168" fontId="0" fillId="0" borderId="1" xfId="0" applyNumberFormat="1" applyFont="1" applyBorder="1" applyAlignment="1">
      <alignment horizontal="center"/>
    </xf>
    <xf numFmtId="0" fontId="0" fillId="0" borderId="0" xfId="0" applyBorder="1"/>
    <xf numFmtId="168" fontId="0" fillId="0" borderId="0" xfId="0" applyNumberFormat="1" applyFont="1" applyBorder="1" applyAlignment="1">
      <alignment horizontal="center"/>
    </xf>
    <xf numFmtId="0" fontId="1" fillId="7" borderId="1" xfId="0" applyFont="1" applyFill="1" applyBorder="1" applyAlignment="1">
      <alignment horizontal="left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left"/>
    </xf>
    <xf numFmtId="0" fontId="1" fillId="8" borderId="1" xfId="0" applyFont="1" applyFill="1" applyBorder="1" applyAlignment="1">
      <alignment horizontal="center"/>
    </xf>
    <xf numFmtId="0" fontId="15" fillId="0" borderId="0" xfId="0" applyFont="1" applyAlignment="1">
      <alignment horizontal="left" vertical="center" indent="10"/>
    </xf>
    <xf numFmtId="0" fontId="0" fillId="0" borderId="0" xfId="0" applyAlignment="1">
      <alignment horizontal="left"/>
    </xf>
    <xf numFmtId="169" fontId="5" fillId="0" borderId="0" xfId="15" applyFont="1" applyAlignment="1">
      <alignment vertical="center"/>
    </xf>
    <xf numFmtId="170" fontId="9" fillId="7" borderId="4" xfId="12" applyNumberFormat="1" applyFill="1" applyAlignment="1">
      <alignment vertical="center"/>
    </xf>
    <xf numFmtId="170" fontId="9" fillId="9" borderId="4" xfId="12" applyNumberFormat="1" applyFill="1" applyAlignment="1">
      <alignment vertical="center"/>
    </xf>
    <xf numFmtId="170" fontId="9" fillId="10" borderId="4" xfId="12" applyNumberFormat="1" applyFill="1" applyAlignment="1">
      <alignment vertical="center"/>
    </xf>
    <xf numFmtId="170" fontId="9" fillId="0" borderId="6" xfId="16" applyNumberFormat="1" applyAlignment="1">
      <alignment vertical="center"/>
      <protection locked="0"/>
    </xf>
    <xf numFmtId="3" fontId="0" fillId="11" borderId="1" xfId="0" applyNumberFormat="1" applyFont="1" applyFill="1" applyBorder="1" applyAlignment="1">
      <alignment horizontal="center"/>
    </xf>
    <xf numFmtId="168" fontId="0" fillId="11" borderId="1" xfId="0" applyNumberFormat="1" applyFont="1" applyFill="1" applyBorder="1" applyAlignment="1">
      <alignment horizontal="center"/>
    </xf>
    <xf numFmtId="165" fontId="9" fillId="12" borderId="0" xfId="14" applyFill="1">
      <alignment vertical="center"/>
    </xf>
    <xf numFmtId="165" fontId="9" fillId="5" borderId="0" xfId="14" applyFill="1">
      <alignment vertical="center"/>
    </xf>
    <xf numFmtId="165" fontId="9" fillId="5" borderId="0" xfId="14" applyFill="1" applyAlignment="1">
      <alignment vertical="center"/>
    </xf>
    <xf numFmtId="166" fontId="9" fillId="12" borderId="0" xfId="9" applyNumberFormat="1" applyFill="1" applyAlignment="1">
      <alignment vertical="center"/>
    </xf>
    <xf numFmtId="166" fontId="9" fillId="12" borderId="0" xfId="9" applyNumberFormat="1" applyFill="1">
      <alignment vertical="center"/>
    </xf>
    <xf numFmtId="166" fontId="9" fillId="5" borderId="0" xfId="9" applyNumberFormat="1">
      <alignment vertical="center"/>
    </xf>
    <xf numFmtId="166" fontId="9" fillId="5" borderId="0" xfId="11" applyFill="1" applyAlignment="1">
      <alignment vertical="center"/>
    </xf>
    <xf numFmtId="0" fontId="13" fillId="0" borderId="0" xfId="0" applyFont="1" applyAlignment="1">
      <alignment horizontal="center"/>
    </xf>
    <xf numFmtId="0" fontId="13" fillId="0" borderId="5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0" fontId="14" fillId="0" borderId="0" xfId="0" applyFont="1" applyBorder="1" applyAlignment="1">
      <alignment horizontal="center"/>
    </xf>
  </cellXfs>
  <cellStyles count="17">
    <cellStyle name="_x000a_shell=progma" xfId="8"/>
    <cellStyle name="Checksum" xfId="13"/>
    <cellStyle name="Column label" xfId="6"/>
    <cellStyle name="H0" xfId="4"/>
    <cellStyle name="H3" xfId="7"/>
    <cellStyle name="H4" xfId="5"/>
    <cellStyle name="Input calculation" xfId="12"/>
    <cellStyle name="Input link" xfId="9"/>
    <cellStyle name="Input parameter" xfId="16"/>
    <cellStyle name="Moneda" xfId="1" builtinId="4"/>
    <cellStyle name="Name" xfId="10"/>
    <cellStyle name="Normal" xfId="0" builtinId="0"/>
    <cellStyle name="Number" xfId="14"/>
    <cellStyle name="Percentage" xfId="15"/>
    <cellStyle name="Percentage (2dp)" xfId="11"/>
    <cellStyle name="Porcentaje" xfId="2" builtinId="5"/>
    <cellStyle name="Salida" xfId="3" builtinId="21"/>
  </cellStyles>
  <dxfs count="1">
    <dxf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ulio.sanchez/Documents/Consultas%20Publicas%202019/CTM/Acuerdo%20Consulta/modelomercado2019cs_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V"/>
      <sheetName val="S"/>
      <sheetName val="Control"/>
      <sheetName val="Listas"/>
      <sheetName val="Mercado"/>
      <sheetName val="Fijo"/>
      <sheetName val="Móvil"/>
    </sheetNames>
    <sheetDataSet>
      <sheetData sheetId="0"/>
      <sheetData sheetId="1"/>
      <sheetData sheetId="2"/>
      <sheetData sheetId="3">
        <row r="30"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7.8399999999999997E-2</v>
          </cell>
          <cell r="Q30">
            <v>0.15679999999999999</v>
          </cell>
          <cell r="R30">
            <v>0.23519999999999999</v>
          </cell>
          <cell r="S30">
            <v>0.31359999999999999</v>
          </cell>
          <cell r="T30">
            <v>0.39200000000000002</v>
          </cell>
          <cell r="U30">
            <v>0.39200000000000002</v>
          </cell>
          <cell r="V30">
            <v>0.39200000000000002</v>
          </cell>
          <cell r="W30">
            <v>0.39200000000000002</v>
          </cell>
          <cell r="X30">
            <v>0.39200000000000002</v>
          </cell>
          <cell r="Y30">
            <v>0.39200000000000002</v>
          </cell>
          <cell r="Z30">
            <v>0.39200000000000002</v>
          </cell>
          <cell r="AA30">
            <v>0.39200000000000002</v>
          </cell>
          <cell r="AB30">
            <v>0.39200000000000002</v>
          </cell>
          <cell r="AC30">
            <v>0.39200000000000002</v>
          </cell>
          <cell r="AD30">
            <v>0.39200000000000002</v>
          </cell>
          <cell r="AE30">
            <v>0.39200000000000002</v>
          </cell>
          <cell r="AF30">
            <v>0.39200000000000002</v>
          </cell>
          <cell r="AG30">
            <v>0.39200000000000002</v>
          </cell>
          <cell r="AH30">
            <v>0.39200000000000002</v>
          </cell>
          <cell r="AI30">
            <v>0.39200000000000002</v>
          </cell>
          <cell r="AJ30">
            <v>0.39200000000000002</v>
          </cell>
          <cell r="AK30">
            <v>0.39200000000000002</v>
          </cell>
          <cell r="AL30">
            <v>0.39200000000000002</v>
          </cell>
          <cell r="AM30">
            <v>0.39200000000000002</v>
          </cell>
          <cell r="AN30">
            <v>0.39200000000000002</v>
          </cell>
          <cell r="AO30">
            <v>0.39200000000000002</v>
          </cell>
          <cell r="AP30">
            <v>0.39200000000000002</v>
          </cell>
          <cell r="AQ30">
            <v>0.39200000000000002</v>
          </cell>
          <cell r="AR30">
            <v>0.39200000000000002</v>
          </cell>
          <cell r="AS30">
            <v>0.39200000000000002</v>
          </cell>
          <cell r="AT30">
            <v>0.39200000000000002</v>
          </cell>
          <cell r="AU30">
            <v>0.39200000000000002</v>
          </cell>
          <cell r="AV30">
            <v>0.39200000000000002</v>
          </cell>
          <cell r="AW30">
            <v>0.39200000000000002</v>
          </cell>
          <cell r="AX30">
            <v>0.39200000000000002</v>
          </cell>
          <cell r="AY30">
            <v>0.39200000000000002</v>
          </cell>
          <cell r="AZ30">
            <v>0.39200000000000002</v>
          </cell>
          <cell r="BA30">
            <v>0.39200000000000002</v>
          </cell>
          <cell r="BB30">
            <v>0.39200000000000002</v>
          </cell>
          <cell r="BC30">
            <v>0.39200000000000002</v>
          </cell>
          <cell r="BD30">
            <v>0.39200000000000002</v>
          </cell>
          <cell r="BE30">
            <v>0.39200000000000002</v>
          </cell>
          <cell r="BF30">
            <v>0.39200000000000002</v>
          </cell>
          <cell r="BG30">
            <v>0.39200000000000002</v>
          </cell>
          <cell r="BH30">
            <v>0.39200000000000002</v>
          </cell>
          <cell r="BI30">
            <v>0.39200000000000002</v>
          </cell>
          <cell r="BJ30">
            <v>0.39200000000000002</v>
          </cell>
          <cell r="BK30">
            <v>0.39200000000000002</v>
          </cell>
          <cell r="BL30">
            <v>0.39200000000000002</v>
          </cell>
          <cell r="BM30">
            <v>0.39200000000000002</v>
          </cell>
          <cell r="BN30">
            <v>0.39200000000000002</v>
          </cell>
          <cell r="BO30">
            <v>0.39200000000000002</v>
          </cell>
          <cell r="BP30">
            <v>0.39200000000000002</v>
          </cell>
          <cell r="BQ30">
            <v>0.39200000000000002</v>
          </cell>
          <cell r="BR30">
            <v>0.39200000000000002</v>
          </cell>
          <cell r="BS30">
            <v>0.39200000000000002</v>
          </cell>
          <cell r="BT30">
            <v>0.39200000000000002</v>
          </cell>
          <cell r="BU30">
            <v>0.39200000000000002</v>
          </cell>
          <cell r="BV30">
            <v>0.39200000000000002</v>
          </cell>
        </row>
        <row r="31"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3.5740000000000008E-2</v>
          </cell>
          <cell r="Q31">
            <v>7.1480000000000016E-2</v>
          </cell>
          <cell r="R31">
            <v>0.10722000000000002</v>
          </cell>
          <cell r="S31">
            <v>0.14296000000000003</v>
          </cell>
          <cell r="T31">
            <v>0.17870000000000003</v>
          </cell>
          <cell r="U31">
            <v>0.17870000000000003</v>
          </cell>
          <cell r="V31">
            <v>0.17870000000000003</v>
          </cell>
          <cell r="W31">
            <v>0.17870000000000003</v>
          </cell>
          <cell r="X31">
            <v>0.17870000000000003</v>
          </cell>
          <cell r="Y31">
            <v>0.17870000000000003</v>
          </cell>
          <cell r="Z31">
            <v>0.17870000000000003</v>
          </cell>
          <cell r="AA31">
            <v>0.17870000000000003</v>
          </cell>
          <cell r="AB31">
            <v>0.17870000000000003</v>
          </cell>
          <cell r="AC31">
            <v>0.17870000000000003</v>
          </cell>
          <cell r="AD31">
            <v>0.17870000000000003</v>
          </cell>
          <cell r="AE31">
            <v>0.17870000000000003</v>
          </cell>
          <cell r="AF31">
            <v>0.17870000000000003</v>
          </cell>
          <cell r="AG31">
            <v>0.17870000000000003</v>
          </cell>
          <cell r="AH31">
            <v>0.17870000000000003</v>
          </cell>
          <cell r="AI31">
            <v>0.17870000000000003</v>
          </cell>
          <cell r="AJ31">
            <v>0.17870000000000003</v>
          </cell>
          <cell r="AK31">
            <v>0.17870000000000003</v>
          </cell>
          <cell r="AL31">
            <v>0.17870000000000003</v>
          </cell>
          <cell r="AM31">
            <v>0.17870000000000003</v>
          </cell>
          <cell r="AN31">
            <v>0.17870000000000003</v>
          </cell>
          <cell r="AO31">
            <v>0.17870000000000003</v>
          </cell>
          <cell r="AP31">
            <v>0.17870000000000003</v>
          </cell>
          <cell r="AQ31">
            <v>0.17870000000000003</v>
          </cell>
          <cell r="AR31">
            <v>0.17870000000000003</v>
          </cell>
          <cell r="AS31">
            <v>0.17870000000000003</v>
          </cell>
          <cell r="AT31">
            <v>0.17870000000000003</v>
          </cell>
          <cell r="AU31">
            <v>0.17870000000000003</v>
          </cell>
          <cell r="AV31">
            <v>0.17870000000000003</v>
          </cell>
          <cell r="AW31">
            <v>0.17870000000000003</v>
          </cell>
          <cell r="AX31">
            <v>0.17870000000000003</v>
          </cell>
          <cell r="AY31">
            <v>0.17870000000000003</v>
          </cell>
          <cell r="AZ31">
            <v>0.17870000000000003</v>
          </cell>
          <cell r="BA31">
            <v>0.17870000000000003</v>
          </cell>
          <cell r="BB31">
            <v>0.17870000000000003</v>
          </cell>
          <cell r="BC31">
            <v>0.17870000000000003</v>
          </cell>
          <cell r="BD31">
            <v>0.17870000000000003</v>
          </cell>
          <cell r="BE31">
            <v>0.17870000000000003</v>
          </cell>
          <cell r="BF31">
            <v>0.17870000000000003</v>
          </cell>
          <cell r="BG31">
            <v>0.17870000000000003</v>
          </cell>
          <cell r="BH31">
            <v>0.17870000000000003</v>
          </cell>
          <cell r="BI31">
            <v>0.17870000000000003</v>
          </cell>
          <cell r="BJ31">
            <v>0.17870000000000003</v>
          </cell>
          <cell r="BK31">
            <v>0.17870000000000003</v>
          </cell>
          <cell r="BL31">
            <v>0.17870000000000003</v>
          </cell>
          <cell r="BM31">
            <v>0.17870000000000003</v>
          </cell>
          <cell r="BN31">
            <v>0.17870000000000003</v>
          </cell>
          <cell r="BO31">
            <v>0.17870000000000003</v>
          </cell>
          <cell r="BP31">
            <v>0.17870000000000003</v>
          </cell>
          <cell r="BQ31">
            <v>0.17870000000000003</v>
          </cell>
          <cell r="BR31">
            <v>0.17870000000000003</v>
          </cell>
          <cell r="BS31">
            <v>0.17870000000000003</v>
          </cell>
          <cell r="BT31">
            <v>0.17870000000000003</v>
          </cell>
          <cell r="BU31">
            <v>0.17870000000000003</v>
          </cell>
          <cell r="BV31">
            <v>0.17870000000000003</v>
          </cell>
          <cell r="BW31" t="str">
            <v>Mobile.operator.market.share</v>
          </cell>
        </row>
      </sheetData>
      <sheetData sheetId="4">
        <row r="6">
          <cell r="B6">
            <v>2000</v>
          </cell>
          <cell r="D6" t="str">
            <v>Llamadas on-net</v>
          </cell>
          <cell r="E6" t="str">
            <v>minutos</v>
          </cell>
          <cell r="G6" t="str">
            <v>Llamadas salientes Local on-net</v>
          </cell>
          <cell r="H6" t="str">
            <v>Minutos</v>
          </cell>
        </row>
        <row r="7">
          <cell r="B7">
            <v>2001</v>
          </cell>
          <cell r="D7" t="str">
            <v>Llamadas a redes fijas</v>
          </cell>
          <cell r="E7" t="str">
            <v>minutos</v>
          </cell>
          <cell r="G7" t="str">
            <v>Llamadas salientes Larga Distancia on-net</v>
          </cell>
          <cell r="H7" t="str">
            <v>Minutos</v>
          </cell>
        </row>
        <row r="8">
          <cell r="B8">
            <v>2002</v>
          </cell>
          <cell r="D8" t="str">
            <v>Llamadas a otras redes móviles</v>
          </cell>
          <cell r="E8" t="str">
            <v>minutos</v>
          </cell>
          <cell r="G8" t="str">
            <v>Llamadas salientes Local a otros operadores fijos</v>
          </cell>
          <cell r="H8" t="str">
            <v>Minutos</v>
          </cell>
        </row>
        <row r="9">
          <cell r="B9">
            <v>2003</v>
          </cell>
          <cell r="D9" t="str">
            <v>Llamadas a internacional</v>
          </cell>
          <cell r="E9" t="str">
            <v>minutos</v>
          </cell>
          <cell r="G9" t="str">
            <v>Llamadas salientes larga Distancia a otros operadores fijos</v>
          </cell>
          <cell r="H9" t="str">
            <v>Minutos</v>
          </cell>
        </row>
        <row r="10">
          <cell r="B10">
            <v>2004</v>
          </cell>
          <cell r="D10" t="str">
            <v>Llamadas entrantes de fijos</v>
          </cell>
          <cell r="E10" t="str">
            <v>minutos</v>
          </cell>
          <cell r="G10" t="str">
            <v>Llamadas salientes a móvil</v>
          </cell>
          <cell r="H10" t="str">
            <v>Minutos</v>
          </cell>
        </row>
        <row r="11">
          <cell r="B11">
            <v>2005</v>
          </cell>
          <cell r="D11" t="str">
            <v>Llamadas entrantes de otros móviles</v>
          </cell>
          <cell r="E11" t="str">
            <v>minutos</v>
          </cell>
          <cell r="G11" t="str">
            <v>Llamadas salientes a internacional</v>
          </cell>
          <cell r="H11" t="str">
            <v>Minutos</v>
          </cell>
        </row>
        <row r="12">
          <cell r="B12">
            <v>2006</v>
          </cell>
          <cell r="D12" t="str">
            <v>Llamadas entrantes internacionales</v>
          </cell>
          <cell r="E12" t="str">
            <v>minutos</v>
          </cell>
          <cell r="G12" t="str">
            <v>Llamadas salientes a números no geográficos</v>
          </cell>
          <cell r="H12" t="str">
            <v>Minutos</v>
          </cell>
        </row>
        <row r="13">
          <cell r="B13">
            <v>2007</v>
          </cell>
          <cell r="D13" t="str">
            <v>Roaming en originación</v>
          </cell>
          <cell r="E13" t="str">
            <v>minutos</v>
          </cell>
          <cell r="G13" t="str">
            <v>Fixed Service8</v>
          </cell>
          <cell r="H13" t="str">
            <v>Fixed Unit8</v>
          </cell>
        </row>
        <row r="14">
          <cell r="B14">
            <v>2008</v>
          </cell>
          <cell r="D14" t="str">
            <v>Roaming en terminación</v>
          </cell>
          <cell r="E14" t="str">
            <v>minutos</v>
          </cell>
          <cell r="G14" t="str">
            <v>Llamadas entrantes Local de otros operadores fijos</v>
          </cell>
          <cell r="H14" t="str">
            <v>Minutos</v>
          </cell>
        </row>
        <row r="15">
          <cell r="B15">
            <v>2009</v>
          </cell>
          <cell r="D15" t="str">
            <v>SMS on-net</v>
          </cell>
          <cell r="E15" t="str">
            <v>mensajes</v>
          </cell>
          <cell r="G15" t="str">
            <v>Llamadas entrantes Larga Distancia de otros operadores fijos</v>
          </cell>
          <cell r="H15" t="str">
            <v>Minutos</v>
          </cell>
        </row>
        <row r="16">
          <cell r="B16">
            <v>2010</v>
          </cell>
          <cell r="D16" t="str">
            <v>SMS salientes a otras redes</v>
          </cell>
          <cell r="E16" t="str">
            <v>mensajes</v>
          </cell>
          <cell r="G16" t="str">
            <v>Llamadas entrantes de móvil</v>
          </cell>
          <cell r="H16" t="str">
            <v>Minutos</v>
          </cell>
        </row>
        <row r="17">
          <cell r="B17">
            <v>2011</v>
          </cell>
          <cell r="D17" t="str">
            <v>SMS entrantes de otras redes</v>
          </cell>
          <cell r="E17" t="str">
            <v>mensajes</v>
          </cell>
          <cell r="G17" t="str">
            <v>Llamadas entrantes de internacional</v>
          </cell>
          <cell r="H17" t="str">
            <v>Minutos</v>
          </cell>
        </row>
        <row r="18">
          <cell r="B18">
            <v>2012</v>
          </cell>
          <cell r="D18" t="str">
            <v>Recuperación de correo de voz</v>
          </cell>
          <cell r="E18" t="str">
            <v>minutos</v>
          </cell>
          <cell r="G18" t="str">
            <v>Llamadas entrantes de números no geográficos</v>
          </cell>
          <cell r="H18" t="str">
            <v>Minutos</v>
          </cell>
        </row>
        <row r="19">
          <cell r="B19">
            <v>2013</v>
          </cell>
          <cell r="D19" t="str">
            <v>Depósito de correo de voz</v>
          </cell>
          <cell r="E19" t="str">
            <v>minutos</v>
          </cell>
          <cell r="G19" t="str">
            <v>Fixed Service14</v>
          </cell>
          <cell r="H19" t="str">
            <v>Fixed Unit14</v>
          </cell>
        </row>
        <row r="20">
          <cell r="B20">
            <v>2014</v>
          </cell>
          <cell r="D20" t="str">
            <v xml:space="preserve">Datos GPRS </v>
          </cell>
          <cell r="E20" t="str">
            <v>megabytes</v>
          </cell>
          <cell r="G20" t="str">
            <v>Llamadas en tránsito Local</v>
          </cell>
          <cell r="H20" t="str">
            <v>Minutos</v>
          </cell>
        </row>
        <row r="21">
          <cell r="B21">
            <v>2015</v>
          </cell>
          <cell r="D21" t="str">
            <v>Datos EDGE</v>
          </cell>
          <cell r="E21" t="str">
            <v>megabytes</v>
          </cell>
          <cell r="G21" t="str">
            <v>Llamadas en tránsito Larga Distancia</v>
          </cell>
          <cell r="H21" t="str">
            <v>Minutos</v>
          </cell>
        </row>
        <row r="22">
          <cell r="B22">
            <v>2016</v>
          </cell>
          <cell r="D22" t="str">
            <v>Datos Release 99</v>
          </cell>
          <cell r="E22" t="str">
            <v>megabytes</v>
          </cell>
          <cell r="G22" t="str">
            <v>Fixed Service17</v>
          </cell>
          <cell r="H22" t="str">
            <v>Fixed Unit17</v>
          </cell>
        </row>
        <row r="23">
          <cell r="B23">
            <v>2017</v>
          </cell>
          <cell r="D23" t="str">
            <v>Datos - HSDPA</v>
          </cell>
          <cell r="E23" t="str">
            <v>megabytes</v>
          </cell>
          <cell r="G23" t="str">
            <v>SMS on-net</v>
          </cell>
          <cell r="H23" t="str">
            <v>SMS</v>
          </cell>
        </row>
        <row r="24">
          <cell r="B24">
            <v>2018</v>
          </cell>
          <cell r="D24" t="str">
            <v>Datos - HSUPA</v>
          </cell>
          <cell r="E24" t="str">
            <v>megabytes</v>
          </cell>
          <cell r="G24" t="str">
            <v>SMS salientes</v>
          </cell>
          <cell r="H24" t="str">
            <v>SMS</v>
          </cell>
        </row>
        <row r="25">
          <cell r="B25">
            <v>2019</v>
          </cell>
          <cell r="D25" t="str">
            <v>Datos - LTE</v>
          </cell>
          <cell r="E25" t="str">
            <v>megabytes</v>
          </cell>
          <cell r="G25" t="str">
            <v>SMS entrantes</v>
          </cell>
          <cell r="H25" t="str">
            <v>SMS</v>
          </cell>
        </row>
        <row r="26">
          <cell r="B26">
            <v>2020</v>
          </cell>
          <cell r="D26" t="str">
            <v>Llamadas en tránsito Local</v>
          </cell>
          <cell r="E26" t="str">
            <v>minutos</v>
          </cell>
          <cell r="G26" t="str">
            <v>Enlaces dedicados locales</v>
          </cell>
          <cell r="H26" t="str">
            <v>Mbps</v>
          </cell>
        </row>
        <row r="27">
          <cell r="B27">
            <v>2021</v>
          </cell>
          <cell r="D27" t="str">
            <v>Llamadas en tránsito Larga Distancia</v>
          </cell>
          <cell r="E27" t="str">
            <v>minutos</v>
          </cell>
          <cell r="G27" t="str">
            <v>Enlaces dedicados larga distancia</v>
          </cell>
          <cell r="H27" t="str">
            <v>Mbps</v>
          </cell>
        </row>
        <row r="28">
          <cell r="B28">
            <v>2022</v>
          </cell>
          <cell r="D28" t="str">
            <v>Mobile Service23</v>
          </cell>
          <cell r="E28" t="str">
            <v>Mobile Unit23</v>
          </cell>
          <cell r="G28" t="str">
            <v>xDSL propio (líneas)</v>
          </cell>
          <cell r="H28" t="str">
            <v># lineas</v>
          </cell>
        </row>
        <row r="29">
          <cell r="B29">
            <v>2023</v>
          </cell>
          <cell r="D29" t="str">
            <v>Mobile Service24</v>
          </cell>
          <cell r="E29" t="str">
            <v>Mobile Unit24</v>
          </cell>
          <cell r="G29" t="str">
            <v>xDSL propio (contendido)</v>
          </cell>
          <cell r="H29" t="str">
            <v>Mbps</v>
          </cell>
        </row>
        <row r="30">
          <cell r="B30">
            <v>2024</v>
          </cell>
          <cell r="D30" t="str">
            <v>Mobile Service25</v>
          </cell>
          <cell r="E30" t="str">
            <v>Mobile Unit25</v>
          </cell>
          <cell r="G30" t="str">
            <v>xDSL ajeno (líneas)</v>
          </cell>
          <cell r="H30" t="str">
            <v># lineas</v>
          </cell>
        </row>
        <row r="31">
          <cell r="B31">
            <v>2025</v>
          </cell>
          <cell r="D31" t="str">
            <v>Mobile Service26</v>
          </cell>
          <cell r="E31" t="str">
            <v>Mobile Unit26</v>
          </cell>
          <cell r="G31" t="str">
            <v>xDSL ajeno (bitstream)</v>
          </cell>
          <cell r="H31" t="str">
            <v>Mbps</v>
          </cell>
        </row>
        <row r="32">
          <cell r="B32">
            <v>2026</v>
          </cell>
          <cell r="D32" t="str">
            <v>Mobile Service27</v>
          </cell>
          <cell r="E32" t="str">
            <v>Mobile Unit27</v>
          </cell>
          <cell r="G32" t="str">
            <v>Fixed Service27</v>
          </cell>
          <cell r="H32" t="str">
            <v>Fixed Unit27</v>
          </cell>
        </row>
        <row r="33">
          <cell r="B33">
            <v>2027</v>
          </cell>
          <cell r="D33" t="str">
            <v>Mobile Service28</v>
          </cell>
          <cell r="E33" t="str">
            <v>Mobile Unit28</v>
          </cell>
          <cell r="G33" t="str">
            <v>Fixed Service28</v>
          </cell>
          <cell r="H33" t="str">
            <v>Fixed Unit28</v>
          </cell>
        </row>
        <row r="34">
          <cell r="B34">
            <v>2028</v>
          </cell>
          <cell r="D34" t="str">
            <v>Mobile Service29</v>
          </cell>
          <cell r="E34" t="str">
            <v>Mobile Unit29</v>
          </cell>
          <cell r="G34" t="str">
            <v>Fixed Service29</v>
          </cell>
          <cell r="H34" t="str">
            <v>Fixed Unit29</v>
          </cell>
        </row>
        <row r="35">
          <cell r="B35">
            <v>2029</v>
          </cell>
          <cell r="D35" t="str">
            <v>Mobile Service30</v>
          </cell>
          <cell r="E35" t="str">
            <v>Mobile Unit30</v>
          </cell>
          <cell r="G35" t="str">
            <v>Televisión</v>
          </cell>
          <cell r="H35" t="str">
            <v>#</v>
          </cell>
        </row>
        <row r="36">
          <cell r="B36">
            <v>2030</v>
          </cell>
        </row>
        <row r="37">
          <cell r="B37">
            <v>2031</v>
          </cell>
        </row>
        <row r="38">
          <cell r="B38">
            <v>2032</v>
          </cell>
        </row>
        <row r="39">
          <cell r="B39">
            <v>2033</v>
          </cell>
        </row>
        <row r="40">
          <cell r="B40">
            <v>2034</v>
          </cell>
        </row>
        <row r="41">
          <cell r="B41">
            <v>2035</v>
          </cell>
        </row>
        <row r="42">
          <cell r="B42">
            <v>2036</v>
          </cell>
        </row>
        <row r="43">
          <cell r="B43">
            <v>2037</v>
          </cell>
        </row>
        <row r="44">
          <cell r="B44">
            <v>2038</v>
          </cell>
        </row>
        <row r="45">
          <cell r="B45">
            <v>2039</v>
          </cell>
        </row>
        <row r="46">
          <cell r="B46">
            <v>2040</v>
          </cell>
        </row>
        <row r="47">
          <cell r="B47">
            <v>2041</v>
          </cell>
        </row>
        <row r="48">
          <cell r="B48">
            <v>2042</v>
          </cell>
        </row>
        <row r="49">
          <cell r="B49">
            <v>2043</v>
          </cell>
        </row>
        <row r="50">
          <cell r="B50">
            <v>2044</v>
          </cell>
        </row>
        <row r="51">
          <cell r="B51">
            <v>2045</v>
          </cell>
        </row>
        <row r="52">
          <cell r="B52">
            <v>2046</v>
          </cell>
        </row>
        <row r="53">
          <cell r="B53">
            <v>2047</v>
          </cell>
        </row>
        <row r="54">
          <cell r="B54">
            <v>2048</v>
          </cell>
        </row>
        <row r="55">
          <cell r="B55">
            <v>2049</v>
          </cell>
        </row>
        <row r="56">
          <cell r="B56">
            <v>2050</v>
          </cell>
        </row>
        <row r="57">
          <cell r="B57">
            <v>2051</v>
          </cell>
        </row>
        <row r="58">
          <cell r="B58">
            <v>2052</v>
          </cell>
        </row>
        <row r="59">
          <cell r="B59">
            <v>2053</v>
          </cell>
        </row>
        <row r="60">
          <cell r="B60">
            <v>2054</v>
          </cell>
        </row>
        <row r="61">
          <cell r="B61">
            <v>2055</v>
          </cell>
        </row>
        <row r="62">
          <cell r="B62">
            <v>2056</v>
          </cell>
        </row>
        <row r="63">
          <cell r="B63">
            <v>2057</v>
          </cell>
        </row>
        <row r="64">
          <cell r="B64">
            <v>2058</v>
          </cell>
        </row>
        <row r="65">
          <cell r="B65">
            <v>2059</v>
          </cell>
        </row>
        <row r="66">
          <cell r="B66">
            <v>2060</v>
          </cell>
        </row>
        <row r="67">
          <cell r="B67">
            <v>2061</v>
          </cell>
        </row>
        <row r="68">
          <cell r="B68">
            <v>2062</v>
          </cell>
        </row>
        <row r="69">
          <cell r="B69">
            <v>2063</v>
          </cell>
        </row>
        <row r="70">
          <cell r="B70">
            <v>2064</v>
          </cell>
        </row>
        <row r="71">
          <cell r="B71">
            <v>2065</v>
          </cell>
        </row>
        <row r="72">
          <cell r="B72">
            <v>2066</v>
          </cell>
        </row>
        <row r="73">
          <cell r="B73">
            <v>2067</v>
          </cell>
        </row>
        <row r="74">
          <cell r="B74">
            <v>2068</v>
          </cell>
        </row>
        <row r="75">
          <cell r="B75">
            <v>2069</v>
          </cell>
        </row>
        <row r="76">
          <cell r="B76">
            <v>2070</v>
          </cell>
        </row>
      </sheetData>
      <sheetData sheetId="5">
        <row r="521">
          <cell r="R521">
            <v>11091080135.638029</v>
          </cell>
          <cell r="S521">
            <v>12406536515.972883</v>
          </cell>
          <cell r="T521">
            <v>15994369848.561319</v>
          </cell>
          <cell r="U521">
            <v>16259730108.334887</v>
          </cell>
          <cell r="V521">
            <v>15620242743.940926</v>
          </cell>
          <cell r="W521">
            <v>15324922112.942774</v>
          </cell>
          <cell r="X521">
            <v>15076902938.729099</v>
          </cell>
          <cell r="Y521">
            <v>16842056035.111071</v>
          </cell>
          <cell r="Z521">
            <v>16551365156.456676</v>
          </cell>
          <cell r="AA521">
            <v>21344051210.215504</v>
          </cell>
          <cell r="AB521">
            <v>29377064246.422848</v>
          </cell>
          <cell r="AC521">
            <v>33412363101.44363</v>
          </cell>
          <cell r="AD521">
            <v>33776488644.151123</v>
          </cell>
          <cell r="AE521">
            <v>34415558006.282196</v>
          </cell>
          <cell r="AF521">
            <v>34969869018.202995</v>
          </cell>
          <cell r="AG521">
            <v>35600349041.345383</v>
          </cell>
          <cell r="AH521">
            <v>36066228762.341759</v>
          </cell>
          <cell r="AI521">
            <v>36640264945.18959</v>
          </cell>
          <cell r="AJ521">
            <v>37169410869.199226</v>
          </cell>
          <cell r="AK521">
            <v>37656335755.142845</v>
          </cell>
          <cell r="AL521">
            <v>38127391424.788788</v>
          </cell>
          <cell r="AM521">
            <v>38518426167.194962</v>
          </cell>
          <cell r="AN521">
            <v>38896313244.160736</v>
          </cell>
          <cell r="AO521">
            <v>39262695316.704071</v>
          </cell>
          <cell r="AP521">
            <v>39620795767.000282</v>
          </cell>
          <cell r="AQ521">
            <v>39972053359.237862</v>
          </cell>
          <cell r="AR521">
            <v>40313034828.04834</v>
          </cell>
          <cell r="AS521">
            <v>40641468204.816666</v>
          </cell>
          <cell r="AT521">
            <v>40958250985.381317</v>
          </cell>
          <cell r="AU521">
            <v>41264135309.093407</v>
          </cell>
          <cell r="AV521">
            <v>41558782592.820808</v>
          </cell>
          <cell r="AW521">
            <v>41841398359.694473</v>
          </cell>
          <cell r="AX521">
            <v>42111875226.44931</v>
          </cell>
          <cell r="AY521">
            <v>42370773581.825005</v>
          </cell>
          <cell r="AZ521">
            <v>42618516382.562309</v>
          </cell>
          <cell r="BA521">
            <v>42854692165.1651</v>
          </cell>
          <cell r="BB521">
            <v>43078556970.789207</v>
          </cell>
          <cell r="BC521">
            <v>43289953251.279274</v>
          </cell>
          <cell r="BD521">
            <v>43489331782.947891</v>
          </cell>
          <cell r="BE521">
            <v>43677109026.474876</v>
          </cell>
          <cell r="BF521">
            <v>43853061301.483444</v>
          </cell>
          <cell r="BG521">
            <v>44016676015.47641</v>
          </cell>
          <cell r="BH521">
            <v>44167900862.946587</v>
          </cell>
          <cell r="BI521">
            <v>44305377439.5625</v>
          </cell>
          <cell r="BJ521">
            <v>44400450440.659523</v>
          </cell>
          <cell r="BK521">
            <v>44460786461.434746</v>
          </cell>
          <cell r="BL521">
            <v>44521204343.044975</v>
          </cell>
          <cell r="BM521">
            <v>44581704196.378983</v>
          </cell>
          <cell r="BN521">
            <v>44642286132.475426</v>
          </cell>
          <cell r="BO521">
            <v>44702950262.523186</v>
          </cell>
          <cell r="BP521">
            <v>44763696697.861496</v>
          </cell>
          <cell r="BQ521">
            <v>44824525549.98024</v>
          </cell>
          <cell r="BR521">
            <v>44885436930.519974</v>
          </cell>
          <cell r="BS521">
            <v>44946430951.272362</v>
          </cell>
          <cell r="BT521">
            <v>45007507724.180138</v>
          </cell>
          <cell r="BU521">
            <v>45068667361.33754</v>
          </cell>
          <cell r="BV521">
            <v>45129909974.990349</v>
          </cell>
          <cell r="BW521">
            <v>45191235677.536201</v>
          </cell>
          <cell r="BX521">
            <v>45252644581.524651</v>
          </cell>
          <cell r="BY521">
            <v>45314136799.657578</v>
          </cell>
          <cell r="BZ521">
            <v>45375712444.789185</v>
          </cell>
          <cell r="CA521">
            <v>45437371629.926399</v>
          </cell>
          <cell r="CB521">
            <v>45499114468.228882</v>
          </cell>
          <cell r="CC521">
            <v>45560941073.009399</v>
          </cell>
          <cell r="CD521">
            <v>45622851557.734001</v>
          </cell>
        </row>
        <row r="525">
          <cell r="R525">
            <v>0</v>
          </cell>
          <cell r="S525">
            <v>0</v>
          </cell>
          <cell r="T525">
            <v>0</v>
          </cell>
          <cell r="U525">
            <v>0</v>
          </cell>
          <cell r="V525">
            <v>0</v>
          </cell>
          <cell r="W525">
            <v>0</v>
          </cell>
          <cell r="X525">
            <v>6404964767.7072458</v>
          </cell>
          <cell r="Y525">
            <v>12578320506.918526</v>
          </cell>
          <cell r="Z525">
            <v>15436982824.128798</v>
          </cell>
          <cell r="AA525">
            <v>17005127569.416739</v>
          </cell>
          <cell r="AB525">
            <v>16077795774.069513</v>
          </cell>
          <cell r="AC525">
            <v>14295297755.707569</v>
          </cell>
          <cell r="AD525">
            <v>13368946492.011871</v>
          </cell>
          <cell r="AE525">
            <v>12714256583.321655</v>
          </cell>
          <cell r="AF525">
            <v>12083521290.424404</v>
          </cell>
          <cell r="AG525">
            <v>11644114355.16431</v>
          </cell>
          <cell r="AH525">
            <v>11236696010.334047</v>
          </cell>
          <cell r="AI525">
            <v>10997621465.690413</v>
          </cell>
          <cell r="AJ525">
            <v>10760250454.891268</v>
          </cell>
          <cell r="AK525">
            <v>10525236684.135719</v>
          </cell>
          <cell r="AL525">
            <v>10585454756.152575</v>
          </cell>
          <cell r="AM525">
            <v>10755411349.958076</v>
          </cell>
          <cell r="AN525">
            <v>10918821334.297796</v>
          </cell>
          <cell r="AO525">
            <v>11077163595.200418</v>
          </cell>
          <cell r="AP525">
            <v>11233338201.851143</v>
          </cell>
          <cell r="AQ525">
            <v>11388328248.495312</v>
          </cell>
          <cell r="AR525">
            <v>11538728399.360632</v>
          </cell>
          <cell r="AS525">
            <v>11682490633.1383</v>
          </cell>
          <cell r="AT525">
            <v>11820484784.41613</v>
          </cell>
          <cell r="AU525">
            <v>11953372046.592117</v>
          </cell>
          <cell r="AV525">
            <v>12080803769.915802</v>
          </cell>
          <cell r="AW525">
            <v>12202006576.342911</v>
          </cell>
          <cell r="AX525">
            <v>12316849963.736456</v>
          </cell>
          <cell r="AY525">
            <v>12425823221.944065</v>
          </cell>
          <cell r="AZ525">
            <v>12529268764.470654</v>
          </cell>
          <cell r="BA525">
            <v>12626732421.581638</v>
          </cell>
          <cell r="BB525">
            <v>12717455682.267126</v>
          </cell>
          <cell r="BC525">
            <v>12801243230.874268</v>
          </cell>
          <cell r="BD525">
            <v>12878471078.174187</v>
          </cell>
          <cell r="BE525">
            <v>12949466318.474312</v>
          </cell>
          <cell r="BF525">
            <v>13013932678.488716</v>
          </cell>
          <cell r="BG525">
            <v>13071303088.093191</v>
          </cell>
          <cell r="BH525">
            <v>13121459383.277927</v>
          </cell>
          <cell r="BI525">
            <v>13165224658.600601</v>
          </cell>
          <cell r="BJ525">
            <v>13195364771.031679</v>
          </cell>
          <cell r="BK525">
            <v>13214730115.397276</v>
          </cell>
          <cell r="BL525">
            <v>13234123841.409229</v>
          </cell>
          <cell r="BM525">
            <v>13253545990.606886</v>
          </cell>
          <cell r="BN525">
            <v>13272996604.590326</v>
          </cell>
          <cell r="BO525">
            <v>13292475725.020437</v>
          </cell>
          <cell r="BP525">
            <v>13311983393.619007</v>
          </cell>
          <cell r="BQ525">
            <v>13331519652.168772</v>
          </cell>
          <cell r="BR525">
            <v>13351084542.513573</v>
          </cell>
          <cell r="BS525">
            <v>13370678106.558384</v>
          </cell>
          <cell r="BT525">
            <v>13390300386.269455</v>
          </cell>
          <cell r="BU525">
            <v>13409951423.674349</v>
          </cell>
          <cell r="BV525">
            <v>13429631260.862059</v>
          </cell>
          <cell r="BW525">
            <v>13449339939.983116</v>
          </cell>
          <cell r="BX525">
            <v>13469077503.24964</v>
          </cell>
          <cell r="BY525">
            <v>13488843992.935444</v>
          </cell>
          <cell r="BZ525">
            <v>13508639451.376146</v>
          </cell>
          <cell r="CA525">
            <v>13528463920.969221</v>
          </cell>
          <cell r="CB525">
            <v>13548317444.174139</v>
          </cell>
          <cell r="CC525">
            <v>13568200063.51239</v>
          </cell>
          <cell r="CD525">
            <v>13588111821.567644</v>
          </cell>
        </row>
        <row r="526">
          <cell r="R526">
            <v>0</v>
          </cell>
          <cell r="S526">
            <v>0</v>
          </cell>
          <cell r="T526">
            <v>0</v>
          </cell>
          <cell r="U526">
            <v>0</v>
          </cell>
          <cell r="V526">
            <v>0</v>
          </cell>
          <cell r="W526">
            <v>0</v>
          </cell>
          <cell r="X526">
            <v>3060719322.99014</v>
          </cell>
          <cell r="Y526">
            <v>5813526694.7088699</v>
          </cell>
          <cell r="Z526">
            <v>8141993009.0392933</v>
          </cell>
          <cell r="AA526">
            <v>8969086211.043726</v>
          </cell>
          <cell r="AB526">
            <v>8479979688.04006</v>
          </cell>
          <cell r="AC526">
            <v>7539829234.4524164</v>
          </cell>
          <cell r="AD526">
            <v>7051239877.39645</v>
          </cell>
          <cell r="AE526">
            <v>6705934015.4690475</v>
          </cell>
          <cell r="AF526">
            <v>6373262637.6595955</v>
          </cell>
          <cell r="AG526">
            <v>6141504383.0984116</v>
          </cell>
          <cell r="AH526">
            <v>5926618005.8085814</v>
          </cell>
          <cell r="AI526">
            <v>5800521909.6151485</v>
          </cell>
          <cell r="AJ526">
            <v>5675324315.4677763</v>
          </cell>
          <cell r="AK526">
            <v>5551370010.3862953</v>
          </cell>
          <cell r="AL526">
            <v>5583131082.2851839</v>
          </cell>
          <cell r="AM526">
            <v>5672772005.9274387</v>
          </cell>
          <cell r="AN526">
            <v>5758960023.7065086</v>
          </cell>
          <cell r="AO526">
            <v>5842475150.7227488</v>
          </cell>
          <cell r="AP526">
            <v>5924846982.7074375</v>
          </cell>
          <cell r="AQ526">
            <v>6006594037.2079468</v>
          </cell>
          <cell r="AR526">
            <v>6085920223.6042843</v>
          </cell>
          <cell r="AS526">
            <v>6161745345.3730326</v>
          </cell>
          <cell r="AT526">
            <v>6234528183.0423365</v>
          </cell>
          <cell r="AU526">
            <v>6304617472.636939</v>
          </cell>
          <cell r="AV526">
            <v>6371829324.3473349</v>
          </cell>
          <cell r="AW526">
            <v>6435755832.1272736</v>
          </cell>
          <cell r="AX526">
            <v>6496328164.6838083</v>
          </cell>
          <cell r="AY526">
            <v>6553804390.2265196</v>
          </cell>
          <cell r="AZ526">
            <v>6608365109.3556023</v>
          </cell>
          <cell r="BA526">
            <v>6659770777.4109344</v>
          </cell>
          <cell r="BB526">
            <v>6707621329.7289639</v>
          </cell>
          <cell r="BC526">
            <v>6751813750.1504974</v>
          </cell>
          <cell r="BD526">
            <v>6792546359.6236563</v>
          </cell>
          <cell r="BE526">
            <v>6829991678.8796425</v>
          </cell>
          <cell r="BF526">
            <v>6863993443.2487183</v>
          </cell>
          <cell r="BG526">
            <v>6894252560.5417194</v>
          </cell>
          <cell r="BH526">
            <v>6920706707.0161924</v>
          </cell>
          <cell r="BI526">
            <v>6943790010.9089012</v>
          </cell>
          <cell r="BJ526">
            <v>6959686937.6271143</v>
          </cell>
          <cell r="BK526">
            <v>6969900882.9452295</v>
          </cell>
          <cell r="BL526">
            <v>6980129797.7148781</v>
          </cell>
          <cell r="BM526">
            <v>6990373703.8453341</v>
          </cell>
          <cell r="BN526">
            <v>7000632623.2779036</v>
          </cell>
          <cell r="BO526">
            <v>7010906577.9859638</v>
          </cell>
          <cell r="BP526">
            <v>7021195589.9750128</v>
          </cell>
          <cell r="BQ526">
            <v>7031499681.2826967</v>
          </cell>
          <cell r="BR526">
            <v>7041818873.9788885</v>
          </cell>
          <cell r="BS526">
            <v>7052153190.1657057</v>
          </cell>
          <cell r="BT526">
            <v>7062502651.9775848</v>
          </cell>
          <cell r="BU526">
            <v>7072867281.5813007</v>
          </cell>
          <cell r="BV526">
            <v>7083247101.1760273</v>
          </cell>
          <cell r="BW526">
            <v>7093642132.9934006</v>
          </cell>
          <cell r="BX526">
            <v>7104052399.297533</v>
          </cell>
          <cell r="BY526">
            <v>7114477922.3850822</v>
          </cell>
          <cell r="BZ526">
            <v>7124918724.5853033</v>
          </cell>
          <cell r="CA526">
            <v>7135374828.2600727</v>
          </cell>
          <cell r="CB526">
            <v>7145846255.8039694</v>
          </cell>
          <cell r="CC526">
            <v>7156333029.6442823</v>
          </cell>
          <cell r="CD526">
            <v>7166835172.2410955</v>
          </cell>
        </row>
        <row r="527">
          <cell r="R527">
            <v>2735045921.5021567</v>
          </cell>
          <cell r="S527">
            <v>7713502029.5910158</v>
          </cell>
          <cell r="T527">
            <v>10716464070.184435</v>
          </cell>
          <cell r="U527">
            <v>12700000460.484118</v>
          </cell>
          <cell r="V527">
            <v>7116263195.2663708</v>
          </cell>
          <cell r="W527">
            <v>8138240860.4242096</v>
          </cell>
          <cell r="X527">
            <v>9566680790.2890453</v>
          </cell>
          <cell r="Y527">
            <v>10064167800.215578</v>
          </cell>
          <cell r="Z527">
            <v>10200395459.083023</v>
          </cell>
          <cell r="AA527">
            <v>9965154668.5782738</v>
          </cell>
          <cell r="AB527">
            <v>20043801140.1222</v>
          </cell>
          <cell r="AC527">
            <v>29751503345.401321</v>
          </cell>
          <cell r="AD527">
            <v>31231792819.711033</v>
          </cell>
          <cell r="AE527">
            <v>32972478782.127617</v>
          </cell>
          <cell r="AF527">
            <v>34720881349.136131</v>
          </cell>
          <cell r="AG527">
            <v>36478679443.896622</v>
          </cell>
          <cell r="AH527">
            <v>38058180895.392166</v>
          </cell>
          <cell r="AI527">
            <v>39632621617.816902</v>
          </cell>
          <cell r="AJ527">
            <v>41202166525.662041</v>
          </cell>
          <cell r="AK527">
            <v>42767054777.225174</v>
          </cell>
          <cell r="AL527">
            <v>43440041062.888481</v>
          </cell>
          <cell r="AM527">
            <v>43766863128.182693</v>
          </cell>
          <cell r="AN527">
            <v>44085534597.196861</v>
          </cell>
          <cell r="AO527">
            <v>44395772426.708389</v>
          </cell>
          <cell r="AP527">
            <v>44697358963.835793</v>
          </cell>
          <cell r="AQ527">
            <v>44990822275.489082</v>
          </cell>
          <cell r="AR527">
            <v>45276737973.118507</v>
          </cell>
          <cell r="AS527">
            <v>45554969449.395744</v>
          </cell>
          <cell r="AT527">
            <v>45825250951.66404</v>
          </cell>
          <cell r="AU527">
            <v>46087502791.474762</v>
          </cell>
          <cell r="AV527">
            <v>46341692515.375702</v>
          </cell>
          <cell r="AW527">
            <v>46587791728.319267</v>
          </cell>
          <cell r="AX527">
            <v>46825748641.31823</v>
          </cell>
          <cell r="AY527">
            <v>47055522035.329109</v>
          </cell>
          <cell r="AZ527">
            <v>47277124976.652039</v>
          </cell>
          <cell r="BA527">
            <v>47490611911.647018</v>
          </cell>
          <cell r="BB527">
            <v>47696021356.069237</v>
          </cell>
          <cell r="BC527">
            <v>47893367638.591637</v>
          </cell>
          <cell r="BD527">
            <v>48082676136.282082</v>
          </cell>
          <cell r="BE527">
            <v>48264014393.049004</v>
          </cell>
          <cell r="BF527">
            <v>48437491497.726738</v>
          </cell>
          <cell r="BG527">
            <v>48603216702.651627</v>
          </cell>
          <cell r="BH527">
            <v>48761282610.570129</v>
          </cell>
          <cell r="BI527">
            <v>48908092528.572243</v>
          </cell>
          <cell r="BJ527">
            <v>49009835364.998405</v>
          </cell>
          <cell r="BK527">
            <v>49074001627.400414</v>
          </cell>
          <cell r="BL527">
            <v>49138251899.658806</v>
          </cell>
          <cell r="BM527">
            <v>49202586291.76371</v>
          </cell>
          <cell r="BN527">
            <v>49267004913.849297</v>
          </cell>
          <cell r="BO527">
            <v>49331507876.193871</v>
          </cell>
          <cell r="BP527">
            <v>49396095289.220161</v>
          </cell>
          <cell r="BQ527">
            <v>49460767263.495468</v>
          </cell>
          <cell r="BR527">
            <v>49525523909.731812</v>
          </cell>
          <cell r="BS527">
            <v>49590365338.786247</v>
          </cell>
          <cell r="BT527">
            <v>49655291661.660866</v>
          </cell>
          <cell r="BU527">
            <v>49720302989.503143</v>
          </cell>
          <cell r="BV527">
            <v>49785399433.606064</v>
          </cell>
          <cell r="BW527">
            <v>49850581105.408348</v>
          </cell>
          <cell r="BX527">
            <v>49915848116.494576</v>
          </cell>
          <cell r="BY527">
            <v>49981200578.595444</v>
          </cell>
          <cell r="BZ527">
            <v>50046638603.587952</v>
          </cell>
          <cell r="CA527">
            <v>50112162303.495522</v>
          </cell>
          <cell r="CB527">
            <v>50177771790.488289</v>
          </cell>
          <cell r="CC527">
            <v>50243467176.883232</v>
          </cell>
          <cell r="CD527">
            <v>50309248575.144379</v>
          </cell>
        </row>
        <row r="528">
          <cell r="R528">
            <v>17611513853.818184</v>
          </cell>
          <cell r="S528">
            <v>16712193544.347183</v>
          </cell>
          <cell r="T528">
            <v>14959564746</v>
          </cell>
          <cell r="U528">
            <v>14228291997.903738</v>
          </cell>
          <cell r="V528">
            <v>15578674608.632776</v>
          </cell>
          <cell r="W528">
            <v>19166576257.580772</v>
          </cell>
          <cell r="X528">
            <v>23793576442.539104</v>
          </cell>
          <cell r="Y528">
            <v>26182005418.922569</v>
          </cell>
          <cell r="Z528">
            <v>27831567026.310165</v>
          </cell>
          <cell r="AA528">
            <v>29501461047.888779</v>
          </cell>
          <cell r="AB528">
            <v>31271548710.762108</v>
          </cell>
          <cell r="AC528">
            <v>32522410659.192593</v>
          </cell>
          <cell r="AD528">
            <v>33498082978.968372</v>
          </cell>
          <cell r="AE528">
            <v>34335535053.442577</v>
          </cell>
          <cell r="AF528">
            <v>35022245754.511429</v>
          </cell>
          <cell r="AG528">
            <v>35547579440.829094</v>
          </cell>
          <cell r="AH528">
            <v>35903055235.237389</v>
          </cell>
          <cell r="AI528">
            <v>36262085787.58976</v>
          </cell>
          <cell r="AJ528">
            <v>36624706645.46566</v>
          </cell>
          <cell r="AK528">
            <v>36990953711.920319</v>
          </cell>
          <cell r="AL528">
            <v>37321150812.883934</v>
          </cell>
          <cell r="AM528">
            <v>37817802072.922462</v>
          </cell>
          <cell r="AN528">
            <v>38296210777.032501</v>
          </cell>
          <cell r="AO528">
            <v>38759882245.384674</v>
          </cell>
          <cell r="AP528">
            <v>39215691347.062752</v>
          </cell>
          <cell r="AQ528">
            <v>39666129111.078194</v>
          </cell>
          <cell r="AR528">
            <v>40103286024.380951</v>
          </cell>
          <cell r="AS528">
            <v>40522309101.813423</v>
          </cell>
          <cell r="AT528">
            <v>40925228213.846298</v>
          </cell>
          <cell r="AU528">
            <v>41313618770.801781</v>
          </cell>
          <cell r="AV528">
            <v>41686676965.614418</v>
          </cell>
          <cell r="AW528">
            <v>42042599642.626823</v>
          </cell>
          <cell r="AX528">
            <v>42381094906.51683</v>
          </cell>
          <cell r="AY528">
            <v>42703330338.573082</v>
          </cell>
          <cell r="AZ528">
            <v>43010137312.321297</v>
          </cell>
          <cell r="BA528">
            <v>43300482471.947517</v>
          </cell>
          <cell r="BB528">
            <v>43572613672.627373</v>
          </cell>
          <cell r="BC528">
            <v>43826095518.867081</v>
          </cell>
          <cell r="BD528">
            <v>44061834612.28949</v>
          </cell>
          <cell r="BE528">
            <v>44280630895.502998</v>
          </cell>
          <cell r="BF528">
            <v>44481831017.636467</v>
          </cell>
          <cell r="BG528">
            <v>44664145280.558601</v>
          </cell>
          <cell r="BH528">
            <v>44827330223.475548</v>
          </cell>
          <cell r="BI528">
            <v>44972282658.052299</v>
          </cell>
          <cell r="BJ528">
            <v>45072291714.821556</v>
          </cell>
          <cell r="BK528">
            <v>45136201009.264091</v>
          </cell>
          <cell r="BL528">
            <v>45200200922.527214</v>
          </cell>
          <cell r="BM528">
            <v>45264291583.101936</v>
          </cell>
          <cell r="BN528">
            <v>45328473119.661476</v>
          </cell>
          <cell r="BO528">
            <v>45392745661.061501</v>
          </cell>
          <cell r="BP528">
            <v>45457109336.340393</v>
          </cell>
          <cell r="BQ528">
            <v>45521564274.71946</v>
          </cell>
          <cell r="BR528">
            <v>45586110605.603302</v>
          </cell>
          <cell r="BS528">
            <v>45650748458.579964</v>
          </cell>
          <cell r="BT528">
            <v>45715477963.421227</v>
          </cell>
          <cell r="BU528">
            <v>45780299250.082916</v>
          </cell>
          <cell r="BV528">
            <v>45845212448.705086</v>
          </cell>
          <cell r="BW528">
            <v>45910217689.612366</v>
          </cell>
          <cell r="BX528">
            <v>45975315103.314133</v>
          </cell>
          <cell r="BY528">
            <v>46040504820.504845</v>
          </cell>
          <cell r="BZ528">
            <v>46105786972.064247</v>
          </cell>
          <cell r="CA528">
            <v>46171161689.057701</v>
          </cell>
          <cell r="CB528">
            <v>46236629102.736366</v>
          </cell>
          <cell r="CC528">
            <v>46302189344.537552</v>
          </cell>
          <cell r="CD528">
            <v>46367842546.0849</v>
          </cell>
        </row>
        <row r="531">
          <cell r="R531">
            <v>12081167141.397564</v>
          </cell>
          <cell r="S531">
            <v>17935415649.26828</v>
          </cell>
          <cell r="T531">
            <v>24454688314.646626</v>
          </cell>
          <cell r="U531">
            <v>27475194734.76873</v>
          </cell>
          <cell r="V531">
            <v>27841986193.576031</v>
          </cell>
          <cell r="W531">
            <v>29669941586.715355</v>
          </cell>
          <cell r="X531">
            <v>40458940661.819481</v>
          </cell>
          <cell r="Y531">
            <v>50612757432.135956</v>
          </cell>
          <cell r="Z531">
            <v>55076532302.119614</v>
          </cell>
          <cell r="AA531">
            <v>60743324285.205147</v>
          </cell>
          <cell r="AB531">
            <v>86917740271.758255</v>
          </cell>
          <cell r="AC531">
            <v>107802164410.03093</v>
          </cell>
          <cell r="AD531">
            <v>109917163948.14792</v>
          </cell>
          <cell r="AE531">
            <v>113152111149.5257</v>
          </cell>
          <cell r="AF531">
            <v>116361582444.10251</v>
          </cell>
          <cell r="AG531">
            <v>119905171319.49733</v>
          </cell>
          <cell r="AH531">
            <v>122986841612.65251</v>
          </cell>
          <cell r="AI531">
            <v>126370533121.72205</v>
          </cell>
          <cell r="AJ531">
            <v>129708101720.49146</v>
          </cell>
          <cell r="AK531">
            <v>133003170162.38612</v>
          </cell>
          <cell r="AL531">
            <v>134854572723.79596</v>
          </cell>
          <cell r="AM531">
            <v>136076179653.17715</v>
          </cell>
          <cell r="AN531">
            <v>137261403457.71613</v>
          </cell>
          <cell r="AO531">
            <v>138413003777.91693</v>
          </cell>
          <cell r="AP531">
            <v>139537080889.96283</v>
          </cell>
          <cell r="AQ531">
            <v>140637223808.67026</v>
          </cell>
          <cell r="AR531">
            <v>141707221653.03613</v>
          </cell>
          <cell r="AS531">
            <v>142742179170.15817</v>
          </cell>
          <cell r="AT531">
            <v>143743458688.42267</v>
          </cell>
          <cell r="AU531">
            <v>144712404553.7179</v>
          </cell>
          <cell r="AV531">
            <v>145648205890.18588</v>
          </cell>
          <cell r="AW531">
            <v>146549115618.00214</v>
          </cell>
          <cell r="AX531">
            <v>147414766066.81128</v>
          </cell>
          <cell r="AY531">
            <v>148246191449.92908</v>
          </cell>
          <cell r="AZ531">
            <v>149044227171.68246</v>
          </cell>
          <cell r="BA531">
            <v>149808039142.20767</v>
          </cell>
          <cell r="BB531">
            <v>150536079101.56522</v>
          </cell>
          <cell r="BC531">
            <v>151227986441.46722</v>
          </cell>
          <cell r="BD531">
            <v>151884689289.74039</v>
          </cell>
          <cell r="BE531">
            <v>152507108391.22339</v>
          </cell>
          <cell r="BF531">
            <v>153094887652.9404</v>
          </cell>
          <cell r="BG531">
            <v>153647070646.07028</v>
          </cell>
          <cell r="BH531">
            <v>154163646845.10999</v>
          </cell>
          <cell r="BI531">
            <v>154637207900.70718</v>
          </cell>
          <cell r="BJ531">
            <v>154964976330.69962</v>
          </cell>
          <cell r="BK531">
            <v>155172478098.17465</v>
          </cell>
          <cell r="BL531">
            <v>155380257941.91714</v>
          </cell>
          <cell r="BM531">
            <v>155588316234.89389</v>
          </cell>
          <cell r="BN531">
            <v>155796653350.57275</v>
          </cell>
          <cell r="BO531">
            <v>156005269662.92249</v>
          </cell>
          <cell r="BP531">
            <v>156214165546.41409</v>
          </cell>
          <cell r="BQ531">
            <v>156423341376.0213</v>
          </cell>
          <cell r="BR531">
            <v>156632797527.2211</v>
          </cell>
          <cell r="BS531">
            <v>156842534375.99466</v>
          </cell>
          <cell r="BT531">
            <v>157052552298.8277</v>
          </cell>
          <cell r="BU531">
            <v>157262851672.71143</v>
          </cell>
          <cell r="BV531">
            <v>157473432875.14307</v>
          </cell>
          <cell r="BW531">
            <v>157684296284.1268</v>
          </cell>
          <cell r="BX531">
            <v>157895442278.17395</v>
          </cell>
          <cell r="BY531">
            <v>158106871236.30411</v>
          </cell>
          <cell r="BZ531">
            <v>158318583538.04581</v>
          </cell>
          <cell r="CA531">
            <v>158530579563.43686</v>
          </cell>
          <cell r="CB531">
            <v>158742859693.02527</v>
          </cell>
          <cell r="CC531">
            <v>158955424307.86996</v>
          </cell>
          <cell r="CD531">
            <v>159168273789.54153</v>
          </cell>
        </row>
        <row r="532">
          <cell r="R532">
            <v>1342351904.5997288</v>
          </cell>
          <cell r="S532">
            <v>1992823961.0298083</v>
          </cell>
          <cell r="T532">
            <v>2717187590.5162907</v>
          </cell>
          <cell r="U532">
            <v>3052799414.9743023</v>
          </cell>
          <cell r="V532">
            <v>3093554021.5084472</v>
          </cell>
          <cell r="W532">
            <v>3296660176.3017054</v>
          </cell>
          <cell r="X532">
            <v>4495437851.3132744</v>
          </cell>
          <cell r="Y532">
            <v>5623639714.6817713</v>
          </cell>
          <cell r="Z532">
            <v>6119614700.2355108</v>
          </cell>
          <cell r="AA532">
            <v>6749258253.9116812</v>
          </cell>
          <cell r="AB532">
            <v>9657526696.8620262</v>
          </cell>
          <cell r="AC532">
            <v>11978018267.781212</v>
          </cell>
          <cell r="AD532">
            <v>12213018216.460876</v>
          </cell>
          <cell r="AE532">
            <v>12572456794.391741</v>
          </cell>
          <cell r="AF532">
            <v>12929064716.011387</v>
          </cell>
          <cell r="AG532">
            <v>13322796813.277477</v>
          </cell>
          <cell r="AH532">
            <v>13665204623.628054</v>
          </cell>
          <cell r="AI532">
            <v>14041170346.858002</v>
          </cell>
          <cell r="AJ532">
            <v>14412011302.276825</v>
          </cell>
          <cell r="AK532">
            <v>14778130018.042898</v>
          </cell>
          <cell r="AL532">
            <v>14983841413.755104</v>
          </cell>
          <cell r="AM532">
            <v>15119575517.019682</v>
          </cell>
          <cell r="AN532">
            <v>15251267050.857344</v>
          </cell>
          <cell r="AO532">
            <v>15379222641.990765</v>
          </cell>
          <cell r="AP532">
            <v>15504120098.884754</v>
          </cell>
          <cell r="AQ532">
            <v>15626358200.96336</v>
          </cell>
          <cell r="AR532">
            <v>15745246850.337345</v>
          </cell>
          <cell r="AS532">
            <v>15860242130.01757</v>
          </cell>
          <cell r="AT532">
            <v>15971495409.824738</v>
          </cell>
          <cell r="AU532">
            <v>16079156061.524206</v>
          </cell>
          <cell r="AV532">
            <v>16183133987.798428</v>
          </cell>
          <cell r="AW532">
            <v>16283235068.666901</v>
          </cell>
          <cell r="AX532">
            <v>16379418451.867918</v>
          </cell>
          <cell r="AY532">
            <v>16471799049.992113</v>
          </cell>
          <cell r="AZ532">
            <v>16560469685.742493</v>
          </cell>
          <cell r="BA532">
            <v>16645337682.467514</v>
          </cell>
          <cell r="BB532">
            <v>16726231011.285021</v>
          </cell>
          <cell r="BC532">
            <v>16803109604.607464</v>
          </cell>
          <cell r="BD532">
            <v>16876076587.74893</v>
          </cell>
          <cell r="BE532">
            <v>16945234265.691484</v>
          </cell>
          <cell r="BF532">
            <v>17010543072.548929</v>
          </cell>
          <cell r="BG532">
            <v>17071896738.452248</v>
          </cell>
          <cell r="BH532">
            <v>17129294093.901108</v>
          </cell>
          <cell r="BI532">
            <v>17181911988.967457</v>
          </cell>
          <cell r="BJ532">
            <v>17218330703.411068</v>
          </cell>
          <cell r="BK532">
            <v>17241386455.352734</v>
          </cell>
          <cell r="BL532">
            <v>17264473104.657455</v>
          </cell>
          <cell r="BM532">
            <v>17287590692.765984</v>
          </cell>
          <cell r="BN532">
            <v>17310739261.174747</v>
          </cell>
          <cell r="BO532">
            <v>17333918851.435825</v>
          </cell>
          <cell r="BP532">
            <v>17357129505.157116</v>
          </cell>
          <cell r="BQ532">
            <v>17380371264.002361</v>
          </cell>
          <cell r="BR532">
            <v>17403644169.691231</v>
          </cell>
          <cell r="BS532">
            <v>17426948263.999405</v>
          </cell>
          <cell r="BT532">
            <v>17450283588.758633</v>
          </cell>
          <cell r="BU532">
            <v>17473650185.856823</v>
          </cell>
          <cell r="BV532">
            <v>17497048097.238113</v>
          </cell>
          <cell r="BW532">
            <v>17520477364.902973</v>
          </cell>
          <cell r="BX532">
            <v>17543938030.908211</v>
          </cell>
          <cell r="BY532">
            <v>17567430137.367119</v>
          </cell>
          <cell r="BZ532">
            <v>17590953726.449532</v>
          </cell>
          <cell r="CA532">
            <v>17614508840.381866</v>
          </cell>
          <cell r="CB532">
            <v>17638095521.44725</v>
          </cell>
          <cell r="CC532">
            <v>17661713811.985546</v>
          </cell>
          <cell r="CD532">
            <v>17685363754.393497</v>
          </cell>
        </row>
        <row r="534">
          <cell r="R534">
            <v>0</v>
          </cell>
          <cell r="S534">
            <v>0</v>
          </cell>
          <cell r="T534">
            <v>0</v>
          </cell>
          <cell r="U534">
            <v>0</v>
          </cell>
          <cell r="V534">
            <v>0</v>
          </cell>
          <cell r="W534">
            <v>0</v>
          </cell>
          <cell r="X534">
            <v>0</v>
          </cell>
          <cell r="Y534">
            <v>0</v>
          </cell>
          <cell r="Z534">
            <v>0</v>
          </cell>
          <cell r="AA534">
            <v>0</v>
          </cell>
          <cell r="AB534">
            <v>0</v>
          </cell>
          <cell r="AC534">
            <v>0</v>
          </cell>
          <cell r="AD534">
            <v>0</v>
          </cell>
          <cell r="AE534">
            <v>0</v>
          </cell>
          <cell r="AF534">
            <v>0</v>
          </cell>
          <cell r="AG534">
            <v>0</v>
          </cell>
          <cell r="AH534">
            <v>0</v>
          </cell>
          <cell r="AI534">
            <v>0</v>
          </cell>
          <cell r="AJ534">
            <v>0</v>
          </cell>
          <cell r="AK534">
            <v>0</v>
          </cell>
          <cell r="AL534">
            <v>0</v>
          </cell>
          <cell r="AM534">
            <v>0</v>
          </cell>
          <cell r="AN534">
            <v>0</v>
          </cell>
          <cell r="AO534">
            <v>0</v>
          </cell>
          <cell r="AP534">
            <v>0</v>
          </cell>
          <cell r="AQ534">
            <v>0</v>
          </cell>
          <cell r="AR534">
            <v>0</v>
          </cell>
          <cell r="AS534">
            <v>0</v>
          </cell>
          <cell r="AT534">
            <v>0</v>
          </cell>
          <cell r="AU534">
            <v>0</v>
          </cell>
          <cell r="AV534">
            <v>0</v>
          </cell>
          <cell r="AW534">
            <v>0</v>
          </cell>
          <cell r="AX534">
            <v>0</v>
          </cell>
          <cell r="AY534">
            <v>0</v>
          </cell>
          <cell r="AZ534">
            <v>0</v>
          </cell>
          <cell r="BA534">
            <v>0</v>
          </cell>
          <cell r="BB534">
            <v>0</v>
          </cell>
          <cell r="BC534">
            <v>0</v>
          </cell>
          <cell r="BD534">
            <v>0</v>
          </cell>
          <cell r="BE534">
            <v>0</v>
          </cell>
          <cell r="BF534">
            <v>0</v>
          </cell>
          <cell r="BG534">
            <v>0</v>
          </cell>
          <cell r="BH534">
            <v>0</v>
          </cell>
          <cell r="BI534">
            <v>0</v>
          </cell>
          <cell r="BJ534">
            <v>0</v>
          </cell>
          <cell r="BK534">
            <v>0</v>
          </cell>
          <cell r="BL534">
            <v>0</v>
          </cell>
          <cell r="BM534">
            <v>0</v>
          </cell>
          <cell r="BN534">
            <v>0</v>
          </cell>
          <cell r="BO534">
            <v>0</v>
          </cell>
          <cell r="BP534">
            <v>0</v>
          </cell>
          <cell r="BQ534">
            <v>0</v>
          </cell>
          <cell r="BR534">
            <v>0</v>
          </cell>
          <cell r="BS534">
            <v>0</v>
          </cell>
          <cell r="BT534">
            <v>0</v>
          </cell>
          <cell r="BU534">
            <v>0</v>
          </cell>
          <cell r="BV534">
            <v>0</v>
          </cell>
          <cell r="BW534">
            <v>0</v>
          </cell>
          <cell r="BX534">
            <v>0</v>
          </cell>
          <cell r="BY534">
            <v>0</v>
          </cell>
          <cell r="BZ534">
            <v>0</v>
          </cell>
          <cell r="CA534">
            <v>0</v>
          </cell>
          <cell r="CB534">
            <v>0</v>
          </cell>
          <cell r="CC534">
            <v>0</v>
          </cell>
          <cell r="CD534">
            <v>0</v>
          </cell>
        </row>
        <row r="535">
          <cell r="R535">
            <v>433409301.78000003</v>
          </cell>
          <cell r="S535">
            <v>499349102.88</v>
          </cell>
          <cell r="T535">
            <v>796333349.71827137</v>
          </cell>
          <cell r="U535">
            <v>1021647860</v>
          </cell>
          <cell r="V535">
            <v>1259245120</v>
          </cell>
          <cell r="W535">
            <v>1675824940</v>
          </cell>
          <cell r="X535">
            <v>1927944440</v>
          </cell>
          <cell r="Y535">
            <v>894977512.5</v>
          </cell>
          <cell r="Z535">
            <v>956769190.44000006</v>
          </cell>
          <cell r="AA535">
            <v>744102583.41999996</v>
          </cell>
          <cell r="AB535">
            <v>1139510106.3800001</v>
          </cell>
          <cell r="AC535">
            <v>1500665024.72</v>
          </cell>
          <cell r="AD535">
            <v>1160132319.1391668</v>
          </cell>
          <cell r="AE535">
            <v>962180078.66966069</v>
          </cell>
          <cell r="AF535">
            <v>845761234.33673537</v>
          </cell>
          <cell r="AG535">
            <v>785417736.9786936</v>
          </cell>
          <cell r="AH535">
            <v>748164273.24741507</v>
          </cell>
          <cell r="AI535">
            <v>730632105.42069578</v>
          </cell>
          <cell r="AJ535">
            <v>727341722.63067412</v>
          </cell>
          <cell r="AK535">
            <v>745341803.97456443</v>
          </cell>
          <cell r="AL535">
            <v>757070570.77460027</v>
          </cell>
          <cell r="AM535">
            <v>762766407.1840508</v>
          </cell>
          <cell r="AN535">
            <v>768320195.4640125</v>
          </cell>
          <cell r="AO535">
            <v>773727002.753263</v>
          </cell>
          <cell r="AP535">
            <v>778983035.80973363</v>
          </cell>
          <cell r="AQ535">
            <v>784097497.75356829</v>
          </cell>
          <cell r="AR535">
            <v>789080420.30846083</v>
          </cell>
          <cell r="AS535">
            <v>793929422.68964434</v>
          </cell>
          <cell r="AT535">
            <v>798639873.37489688</v>
          </cell>
          <cell r="AU535">
            <v>803210383.5584569</v>
          </cell>
          <cell r="AV535">
            <v>807640387.64340079</v>
          </cell>
          <cell r="AW535">
            <v>811929390.76245022</v>
          </cell>
          <cell r="AX535">
            <v>816076490.3400743</v>
          </cell>
          <cell r="AY535">
            <v>820080968.01312292</v>
          </cell>
          <cell r="AZ535">
            <v>823943051.500332</v>
          </cell>
          <cell r="BA535">
            <v>827663689.68977547</v>
          </cell>
          <cell r="BB535">
            <v>831243553.83184862</v>
          </cell>
          <cell r="BC535">
            <v>834682893.64585054</v>
          </cell>
          <cell r="BD535">
            <v>837982151.40188062</v>
          </cell>
          <cell r="BE535">
            <v>841142504.25134146</v>
          </cell>
          <cell r="BF535">
            <v>844165853.3882488</v>
          </cell>
          <cell r="BG535">
            <v>847054102.85612059</v>
          </cell>
          <cell r="BH535">
            <v>849808866.53036821</v>
          </cell>
          <cell r="BI535">
            <v>852367461.45103896</v>
          </cell>
          <cell r="BJ535">
            <v>854140629.83119464</v>
          </cell>
          <cell r="BK535">
            <v>855258915.81142271</v>
          </cell>
          <cell r="BL535">
            <v>856378665.91066086</v>
          </cell>
          <cell r="BM535">
            <v>857499882.04581118</v>
          </cell>
          <cell r="BN535">
            <v>858622566.13628531</v>
          </cell>
          <cell r="BO535">
            <v>859746720.10400748</v>
          </cell>
          <cell r="BP535">
            <v>860872345.87341881</v>
          </cell>
          <cell r="BQ535">
            <v>861999445.37147963</v>
          </cell>
          <cell r="BR535">
            <v>863128020.52767336</v>
          </cell>
          <cell r="BS535">
            <v>864258073.27400947</v>
          </cell>
          <cell r="BT535">
            <v>865389605.5450269</v>
          </cell>
          <cell r="BU535">
            <v>866522619.27779746</v>
          </cell>
          <cell r="BV535">
            <v>867657116.41192853</v>
          </cell>
          <cell r="BW535">
            <v>868793098.88956845</v>
          </cell>
          <cell r="BX535">
            <v>869930568.65540671</v>
          </cell>
          <cell r="BY535">
            <v>871069527.65667939</v>
          </cell>
          <cell r="BZ535">
            <v>872209977.84317243</v>
          </cell>
          <cell r="CA535">
            <v>873351921.16722393</v>
          </cell>
          <cell r="CB535">
            <v>874495359.58372867</v>
          </cell>
          <cell r="CC535">
            <v>875640295.05014026</v>
          </cell>
          <cell r="CD535">
            <v>876786729.52647543</v>
          </cell>
        </row>
        <row r="536">
          <cell r="R536">
            <v>433409301.78000003</v>
          </cell>
          <cell r="S536">
            <v>499349102.88</v>
          </cell>
          <cell r="T536">
            <v>796333349.71827137</v>
          </cell>
          <cell r="U536">
            <v>1021647860</v>
          </cell>
          <cell r="V536">
            <v>1259245120</v>
          </cell>
          <cell r="W536">
            <v>1675824940</v>
          </cell>
          <cell r="X536">
            <v>1927944440</v>
          </cell>
          <cell r="Y536">
            <v>894977512.5</v>
          </cell>
          <cell r="Z536">
            <v>956769190.44000006</v>
          </cell>
          <cell r="AA536">
            <v>744102583.41999996</v>
          </cell>
          <cell r="AB536">
            <v>1139510106.3800001</v>
          </cell>
          <cell r="AC536">
            <v>1500665024.72</v>
          </cell>
          <cell r="AD536">
            <v>1160132319.1391668</v>
          </cell>
          <cell r="AE536">
            <v>962180078.66966069</v>
          </cell>
          <cell r="AF536">
            <v>845761234.33673537</v>
          </cell>
          <cell r="AG536">
            <v>785417736.9786936</v>
          </cell>
          <cell r="AH536">
            <v>748164273.24741507</v>
          </cell>
          <cell r="AI536">
            <v>730632105.42069578</v>
          </cell>
          <cell r="AJ536">
            <v>727341722.63067412</v>
          </cell>
          <cell r="AK536">
            <v>745341803.97456443</v>
          </cell>
          <cell r="AL536">
            <v>757070570.77460027</v>
          </cell>
          <cell r="AM536">
            <v>762766407.1840508</v>
          </cell>
          <cell r="AN536">
            <v>768320195.4640125</v>
          </cell>
          <cell r="AO536">
            <v>773727002.753263</v>
          </cell>
          <cell r="AP536">
            <v>778983035.80973363</v>
          </cell>
          <cell r="AQ536">
            <v>784097497.75356829</v>
          </cell>
          <cell r="AR536">
            <v>789080420.30846083</v>
          </cell>
          <cell r="AS536">
            <v>793929422.68964434</v>
          </cell>
          <cell r="AT536">
            <v>798639873.37489688</v>
          </cell>
          <cell r="AU536">
            <v>803210383.5584569</v>
          </cell>
          <cell r="AV536">
            <v>807640387.64340079</v>
          </cell>
          <cell r="AW536">
            <v>811929390.76245022</v>
          </cell>
          <cell r="AX536">
            <v>816076490.3400743</v>
          </cell>
          <cell r="AY536">
            <v>820080968.01312292</v>
          </cell>
          <cell r="AZ536">
            <v>823943051.500332</v>
          </cell>
          <cell r="BA536">
            <v>827663689.68977547</v>
          </cell>
          <cell r="BB536">
            <v>831243553.83184862</v>
          </cell>
          <cell r="BC536">
            <v>834682893.64585054</v>
          </cell>
          <cell r="BD536">
            <v>837982151.40188062</v>
          </cell>
          <cell r="BE536">
            <v>841142504.25134146</v>
          </cell>
          <cell r="BF536">
            <v>844165853.3882488</v>
          </cell>
          <cell r="BG536">
            <v>847054102.85612059</v>
          </cell>
          <cell r="BH536">
            <v>849808866.53036821</v>
          </cell>
          <cell r="BI536">
            <v>852367461.45103896</v>
          </cell>
          <cell r="BJ536">
            <v>854140629.83119464</v>
          </cell>
          <cell r="BK536">
            <v>855258915.81142271</v>
          </cell>
          <cell r="BL536">
            <v>856378665.91066086</v>
          </cell>
          <cell r="BM536">
            <v>857499882.04581118</v>
          </cell>
          <cell r="BN536">
            <v>858622566.13628531</v>
          </cell>
          <cell r="BO536">
            <v>859746720.10400748</v>
          </cell>
          <cell r="BP536">
            <v>860872345.87341881</v>
          </cell>
          <cell r="BQ536">
            <v>861999445.37147963</v>
          </cell>
          <cell r="BR536">
            <v>863128020.52767336</v>
          </cell>
          <cell r="BS536">
            <v>864258073.27400947</v>
          </cell>
          <cell r="BT536">
            <v>865389605.5450269</v>
          </cell>
          <cell r="BU536">
            <v>866522619.27779746</v>
          </cell>
          <cell r="BV536">
            <v>867657116.41192853</v>
          </cell>
          <cell r="BW536">
            <v>868793098.88956845</v>
          </cell>
          <cell r="BX536">
            <v>869930568.65540671</v>
          </cell>
          <cell r="BY536">
            <v>871069527.65667939</v>
          </cell>
          <cell r="BZ536">
            <v>872209977.84317243</v>
          </cell>
          <cell r="CA536">
            <v>873351921.16722393</v>
          </cell>
          <cell r="CB536">
            <v>874495359.58372867</v>
          </cell>
          <cell r="CC536">
            <v>875640295.05014026</v>
          </cell>
          <cell r="CD536">
            <v>876786729.52647543</v>
          </cell>
        </row>
        <row r="537">
          <cell r="R537">
            <v>0</v>
          </cell>
          <cell r="S537">
            <v>0</v>
          </cell>
          <cell r="T537">
            <v>0</v>
          </cell>
          <cell r="U537">
            <v>0</v>
          </cell>
          <cell r="V537">
            <v>0</v>
          </cell>
          <cell r="W537">
            <v>0</v>
          </cell>
          <cell r="X537">
            <v>2309750.2857539998</v>
          </cell>
          <cell r="Y537">
            <v>2518123.9683300001</v>
          </cell>
          <cell r="Z537">
            <v>2991801.1119900001</v>
          </cell>
          <cell r="AA537">
            <v>4176696.0951000005</v>
          </cell>
          <cell r="AB537">
            <v>4001546.9538000003</v>
          </cell>
          <cell r="AC537">
            <v>4353935.3324181996</v>
          </cell>
          <cell r="AD537">
            <v>4820167.5014717532</v>
          </cell>
          <cell r="AE537">
            <v>5208391.4733779002</v>
          </cell>
          <cell r="AF537">
            <v>5744296.3433885109</v>
          </cell>
          <cell r="AG537">
            <v>6377741.6413420169</v>
          </cell>
          <cell r="AH537">
            <v>7016214.5707750786</v>
          </cell>
          <cell r="AI537">
            <v>7563388.275594553</v>
          </cell>
          <cell r="AJ537">
            <v>7961767.0775875291</v>
          </cell>
          <cell r="AK537">
            <v>8223186.1515876688</v>
          </cell>
          <cell r="AL537">
            <v>8429589.6867600307</v>
          </cell>
          <cell r="AM537">
            <v>8429589.6867600307</v>
          </cell>
          <cell r="AN537">
            <v>8429589.6867600307</v>
          </cell>
          <cell r="AO537">
            <v>8429589.6867600307</v>
          </cell>
          <cell r="AP537">
            <v>8429589.6867600307</v>
          </cell>
          <cell r="AQ537">
            <v>8429589.6867600307</v>
          </cell>
          <cell r="AR537">
            <v>8429589.6867600307</v>
          </cell>
          <cell r="AS537">
            <v>8429589.6867600307</v>
          </cell>
          <cell r="AT537">
            <v>8429589.6867600307</v>
          </cell>
          <cell r="AU537">
            <v>8429589.6867600307</v>
          </cell>
          <cell r="AV537">
            <v>8429589.6867600307</v>
          </cell>
          <cell r="AW537">
            <v>8429589.6867600307</v>
          </cell>
          <cell r="AX537">
            <v>8429589.6867600307</v>
          </cell>
          <cell r="AY537">
            <v>8429589.6867600307</v>
          </cell>
          <cell r="AZ537">
            <v>8429589.6867600307</v>
          </cell>
          <cell r="BA537">
            <v>8429589.6867600307</v>
          </cell>
          <cell r="BB537">
            <v>8429589.6867600307</v>
          </cell>
          <cell r="BC537">
            <v>8429589.6867600307</v>
          </cell>
          <cell r="BD537">
            <v>8429589.6867600307</v>
          </cell>
          <cell r="BE537">
            <v>8429589.6867600307</v>
          </cell>
          <cell r="BF537">
            <v>8429589.6867600307</v>
          </cell>
          <cell r="BG537">
            <v>8429589.6867600307</v>
          </cell>
          <cell r="BH537">
            <v>8429589.6867600307</v>
          </cell>
          <cell r="BI537">
            <v>8429589.6867600307</v>
          </cell>
          <cell r="BJ537">
            <v>8429589.6867600307</v>
          </cell>
          <cell r="BK537">
            <v>8429589.6867600307</v>
          </cell>
          <cell r="BL537">
            <v>8429589.6867600307</v>
          </cell>
          <cell r="BM537">
            <v>8429589.6867600307</v>
          </cell>
          <cell r="BN537">
            <v>8429589.6867600307</v>
          </cell>
          <cell r="BO537">
            <v>8429589.6867600307</v>
          </cell>
          <cell r="BP537">
            <v>8429589.6867600307</v>
          </cell>
          <cell r="BQ537">
            <v>8429589.6867600307</v>
          </cell>
          <cell r="BR537">
            <v>8429589.6867600307</v>
          </cell>
          <cell r="BS537">
            <v>8429589.6867600307</v>
          </cell>
          <cell r="BT537">
            <v>8429589.6867600307</v>
          </cell>
          <cell r="BU537">
            <v>8429589.6867600307</v>
          </cell>
          <cell r="BV537">
            <v>8429589.6867600307</v>
          </cell>
          <cell r="BW537">
            <v>8429589.6867600307</v>
          </cell>
          <cell r="BX537">
            <v>8429589.6867600307</v>
          </cell>
          <cell r="BY537">
            <v>8429589.6867600307</v>
          </cell>
          <cell r="BZ537">
            <v>8429589.6867600307</v>
          </cell>
          <cell r="CA537">
            <v>8429589.6867600307</v>
          </cell>
          <cell r="CB537">
            <v>8429589.6867600307</v>
          </cell>
          <cell r="CC537">
            <v>8429589.6867600307</v>
          </cell>
          <cell r="CD537">
            <v>8429589.6867600307</v>
          </cell>
        </row>
        <row r="538">
          <cell r="R538">
            <v>0</v>
          </cell>
          <cell r="S538">
            <v>0</v>
          </cell>
          <cell r="T538">
            <v>0</v>
          </cell>
          <cell r="U538">
            <v>750667.75632000004</v>
          </cell>
          <cell r="V538">
            <v>927371.18159999989</v>
          </cell>
          <cell r="W538">
            <v>1148250.4631999999</v>
          </cell>
          <cell r="X538">
            <v>1424349.5651999998</v>
          </cell>
          <cell r="Y538">
            <v>1814125.2089999998</v>
          </cell>
          <cell r="Z538">
            <v>2138396.7083999999</v>
          </cell>
          <cell r="AA538">
            <v>2415712.6122000003</v>
          </cell>
          <cell r="AB538">
            <v>2984785.9800000004</v>
          </cell>
          <cell r="AC538">
            <v>3452706.1596273202</v>
          </cell>
          <cell r="AD538">
            <v>3672271.191666007</v>
          </cell>
          <cell r="AE538">
            <v>3801942.253085027</v>
          </cell>
          <cell r="AF538">
            <v>3963420.8460877603</v>
          </cell>
          <cell r="AG538">
            <v>4143603.0798136606</v>
          </cell>
          <cell r="AH538">
            <v>4323785.31353956</v>
          </cell>
          <cell r="AI538">
            <v>4485263.9065422937</v>
          </cell>
          <cell r="AJ538">
            <v>4614934.9679613141</v>
          </cell>
          <cell r="AK538">
            <v>4834500</v>
          </cell>
          <cell r="AL538">
            <v>4834500</v>
          </cell>
          <cell r="AM538">
            <v>4834500</v>
          </cell>
          <cell r="AN538">
            <v>4834500</v>
          </cell>
          <cell r="AO538">
            <v>4834500</v>
          </cell>
          <cell r="AP538">
            <v>4834500</v>
          </cell>
          <cell r="AQ538">
            <v>4834500</v>
          </cell>
          <cell r="AR538">
            <v>4834500</v>
          </cell>
          <cell r="AS538">
            <v>4834500</v>
          </cell>
          <cell r="AT538">
            <v>4834500</v>
          </cell>
          <cell r="AU538">
            <v>4834500</v>
          </cell>
          <cell r="AV538">
            <v>4834500</v>
          </cell>
          <cell r="AW538">
            <v>4834500</v>
          </cell>
          <cell r="AX538">
            <v>4834500</v>
          </cell>
          <cell r="AY538">
            <v>4834500</v>
          </cell>
          <cell r="AZ538">
            <v>4834500</v>
          </cell>
          <cell r="BA538">
            <v>4834500</v>
          </cell>
          <cell r="BB538">
            <v>4834500</v>
          </cell>
          <cell r="BC538">
            <v>4834500</v>
          </cell>
          <cell r="BD538">
            <v>4834500</v>
          </cell>
          <cell r="BE538">
            <v>4834500</v>
          </cell>
          <cell r="BF538">
            <v>4834500</v>
          </cell>
          <cell r="BG538">
            <v>4834500</v>
          </cell>
          <cell r="BH538">
            <v>4834500</v>
          </cell>
          <cell r="BI538">
            <v>4834500</v>
          </cell>
          <cell r="BJ538">
            <v>4834500</v>
          </cell>
          <cell r="BK538">
            <v>4834500</v>
          </cell>
          <cell r="BL538">
            <v>4834500</v>
          </cell>
          <cell r="BM538">
            <v>4834500</v>
          </cell>
          <cell r="BN538">
            <v>4834500</v>
          </cell>
          <cell r="BO538">
            <v>4834500</v>
          </cell>
          <cell r="BP538">
            <v>4834500</v>
          </cell>
          <cell r="BQ538">
            <v>4834500</v>
          </cell>
          <cell r="BR538">
            <v>4834500</v>
          </cell>
          <cell r="BS538">
            <v>4834500</v>
          </cell>
          <cell r="BT538">
            <v>4834500</v>
          </cell>
          <cell r="BU538">
            <v>4834500</v>
          </cell>
          <cell r="BV538">
            <v>4834500</v>
          </cell>
          <cell r="BW538">
            <v>4834500</v>
          </cell>
          <cell r="BX538">
            <v>4834500</v>
          </cell>
          <cell r="BY538">
            <v>4834500</v>
          </cell>
          <cell r="BZ538">
            <v>4834500</v>
          </cell>
          <cell r="CA538">
            <v>4834500</v>
          </cell>
          <cell r="CB538">
            <v>4834500</v>
          </cell>
          <cell r="CC538">
            <v>4834500</v>
          </cell>
          <cell r="CD538">
            <v>4834500</v>
          </cell>
        </row>
        <row r="539">
          <cell r="R539">
            <v>3793823.5</v>
          </cell>
          <cell r="S539">
            <v>5976887</v>
          </cell>
          <cell r="T539">
            <v>8456894</v>
          </cell>
          <cell r="U539">
            <v>10360328</v>
          </cell>
          <cell r="V539">
            <v>11774347</v>
          </cell>
          <cell r="W539">
            <v>12684492.75</v>
          </cell>
          <cell r="X539">
            <v>13328531.083333332</v>
          </cell>
          <cell r="Y539">
            <v>13831042.25</v>
          </cell>
          <cell r="Z539">
            <v>14333553.416666668</v>
          </cell>
          <cell r="AA539">
            <v>15328483</v>
          </cell>
          <cell r="AB539">
            <v>16611628.5</v>
          </cell>
          <cell r="AC539">
            <v>17504668.937742688</v>
          </cell>
          <cell r="AD539">
            <v>18194512.637509637</v>
          </cell>
          <cell r="AE539">
            <v>18851089.358988285</v>
          </cell>
          <cell r="AF539">
            <v>19475511.611681476</v>
          </cell>
          <cell r="AG539">
            <v>20068146.752132922</v>
          </cell>
          <cell r="AH539">
            <v>20631564.386493344</v>
          </cell>
          <cell r="AI539">
            <v>21170154.485911161</v>
          </cell>
          <cell r="AJ539">
            <v>21686858.662188698</v>
          </cell>
          <cell r="AK539">
            <v>22089761.389476504</v>
          </cell>
          <cell r="AL539">
            <v>22383720.916154519</v>
          </cell>
          <cell r="AM539">
            <v>22666882.980835304</v>
          </cell>
          <cell r="AN539">
            <v>22941322.323565107</v>
          </cell>
          <cell r="AO539">
            <v>23211108.063712873</v>
          </cell>
          <cell r="AP539">
            <v>23477714.599449053</v>
          </cell>
          <cell r="AQ539">
            <v>23736460.423044726</v>
          </cell>
          <cell r="AR539">
            <v>23984473.13421686</v>
          </cell>
          <cell r="AS539">
            <v>24222954.179152742</v>
          </cell>
          <cell r="AT539">
            <v>24452836.016722195</v>
          </cell>
          <cell r="AU539">
            <v>24673642.887043972</v>
          </cell>
          <cell r="AV539">
            <v>24884307.532615229</v>
          </cell>
          <cell r="AW539">
            <v>25084657.185504731</v>
          </cell>
          <cell r="AX539">
            <v>25275382.917437423</v>
          </cell>
          <cell r="AY539">
            <v>25456976.804418683</v>
          </cell>
          <cell r="AZ539">
            <v>25628827.220524251</v>
          </cell>
          <cell r="BA539">
            <v>25789897.100705288</v>
          </cell>
          <cell r="BB539">
            <v>25939928.741692793</v>
          </cell>
          <cell r="BC539">
            <v>26079458.745737441</v>
          </cell>
          <cell r="BD539">
            <v>26208960.585413352</v>
          </cell>
          <cell r="BE539">
            <v>26328047.553329878</v>
          </cell>
          <cell r="BF539">
            <v>26435956.298857041</v>
          </cell>
          <cell r="BG539">
            <v>26532542.721646186</v>
          </cell>
          <cell r="BH539">
            <v>26618337.62943662</v>
          </cell>
          <cell r="BI539">
            <v>26677531.307892449</v>
          </cell>
          <cell r="BJ539">
            <v>26715358.144258872</v>
          </cell>
          <cell r="BK539">
            <v>26753238.6163809</v>
          </cell>
          <cell r="BL539">
            <v>26791172.800310213</v>
          </cell>
          <cell r="BM539">
            <v>26829160.772206321</v>
          </cell>
          <cell r="BN539">
            <v>26905352.402170945</v>
          </cell>
          <cell r="BO539">
            <v>26886237.002000697</v>
          </cell>
          <cell r="BP539">
            <v>26924359.768153444</v>
          </cell>
          <cell r="BQ539">
            <v>26962536.589669131</v>
          </cell>
          <cell r="BR539">
            <v>27000767.543194402</v>
          </cell>
          <cell r="BS539">
            <v>27039052.705484588</v>
          </cell>
          <cell r="BT539">
            <v>27077392.153403845</v>
          </cell>
          <cell r="BU539">
            <v>27115785.963925328</v>
          </cell>
          <cell r="BV539">
            <v>27154234.214131329</v>
          </cell>
          <cell r="BW539">
            <v>27192736.981213436</v>
          </cell>
          <cell r="BX539">
            <v>27231294.342472691</v>
          </cell>
          <cell r="BY539">
            <v>27269906.375319742</v>
          </cell>
          <cell r="BZ539">
            <v>27308573.157274999</v>
          </cell>
          <cell r="CA539">
            <v>27347294.765968796</v>
          </cell>
          <cell r="CB539">
            <v>27386071.27914153</v>
          </cell>
          <cell r="CC539">
            <v>27424902.774643838</v>
          </cell>
          <cell r="CD539">
            <v>27463789.330436751</v>
          </cell>
        </row>
        <row r="540">
          <cell r="R540">
            <v>222996.12769230769</v>
          </cell>
          <cell r="S540">
            <v>398400.51538461534</v>
          </cell>
          <cell r="T540">
            <v>779396.75076923077</v>
          </cell>
          <cell r="U540">
            <v>1142920.3876923078</v>
          </cell>
          <cell r="V540">
            <v>1541340.8861538463</v>
          </cell>
          <cell r="W540">
            <v>1881577.1461538463</v>
          </cell>
          <cell r="X540">
            <v>2213077.3923076927</v>
          </cell>
          <cell r="Y540">
            <v>2517483.5282051289</v>
          </cell>
          <cell r="Z540">
            <v>2838124.6402564109</v>
          </cell>
          <cell r="AA540">
            <v>3175000.7284615394</v>
          </cell>
          <cell r="AB540">
            <v>3758412.0984615395</v>
          </cell>
          <cell r="AC540">
            <v>4287775</v>
          </cell>
          <cell r="AD540">
            <v>4553850.6582487701</v>
          </cell>
          <cell r="AE540">
            <v>4819857.8026187671</v>
          </cell>
          <cell r="AF540">
            <v>5086208.4595654774</v>
          </cell>
          <cell r="AG540">
            <v>5352527.4217119459</v>
          </cell>
          <cell r="AH540">
            <v>5618849.8222690094</v>
          </cell>
          <cell r="AI540">
            <v>5886019.4126327736</v>
          </cell>
          <cell r="AJ540">
            <v>6155186.7190582016</v>
          </cell>
          <cell r="AK540">
            <v>6426515.2445724504</v>
          </cell>
          <cell r="AL540">
            <v>6514322.8334684437</v>
          </cell>
          <cell r="AM540">
            <v>6598725.4631060902</v>
          </cell>
          <cell r="AN540">
            <v>6680207.5781820528</v>
          </cell>
          <cell r="AO540">
            <v>6759500.1783188246</v>
          </cell>
          <cell r="AP540">
            <v>6838256.074834438</v>
          </cell>
          <cell r="AQ540">
            <v>6915686.2026347294</v>
          </cell>
          <cell r="AR540">
            <v>6989837.0605899524</v>
          </cell>
          <cell r="AS540">
            <v>7060979.4124610471</v>
          </cell>
          <cell r="AT540">
            <v>7129546.3373351274</v>
          </cell>
          <cell r="AU540">
            <v>7195651.0182161909</v>
          </cell>
          <cell r="AV540">
            <v>7258901.5578362569</v>
          </cell>
          <cell r="AW540">
            <v>7319064.6223307317</v>
          </cell>
          <cell r="AX540">
            <v>7376272.3329805238</v>
          </cell>
          <cell r="AY540">
            <v>7430797.4188394621</v>
          </cell>
          <cell r="AZ540">
            <v>7482655.4235876529</v>
          </cell>
          <cell r="BA540">
            <v>7531472.4949190766</v>
          </cell>
          <cell r="BB540">
            <v>7577014.9416431654</v>
          </cell>
          <cell r="BC540">
            <v>7619365.484724164</v>
          </cell>
          <cell r="BD540">
            <v>7658755.7607282624</v>
          </cell>
          <cell r="BE540">
            <v>7695231.5073808329</v>
          </cell>
          <cell r="BF540">
            <v>7728520.4422855191</v>
          </cell>
          <cell r="BG540">
            <v>7758447.6543753734</v>
          </cell>
          <cell r="BH540">
            <v>7785103.6364546968</v>
          </cell>
          <cell r="BI540">
            <v>7808708.858652818</v>
          </cell>
          <cell r="BJ540">
            <v>7819781.0507840989</v>
          </cell>
          <cell r="BK540">
            <v>7830868.9424939947</v>
          </cell>
          <cell r="BL540">
            <v>7841972.5560433846</v>
          </cell>
          <cell r="BM540">
            <v>7853091.9137247158</v>
          </cell>
          <cell r="BN540">
            <v>7864227.0378620476</v>
          </cell>
          <cell r="BO540">
            <v>7875377.9508110872</v>
          </cell>
          <cell r="BP540">
            <v>7886544.6749592433</v>
          </cell>
          <cell r="BQ540">
            <v>7897727.2327256687</v>
          </cell>
          <cell r="BR540">
            <v>7908925.646561305</v>
          </cell>
          <cell r="BS540">
            <v>7920139.9389489274</v>
          </cell>
          <cell r="BT540">
            <v>7931370.1324031884</v>
          </cell>
          <cell r="BU540">
            <v>7942616.2494706688</v>
          </cell>
          <cell r="BV540">
            <v>7953878.3127299147</v>
          </cell>
          <cell r="BW540">
            <v>7965156.3447914887</v>
          </cell>
          <cell r="BX540">
            <v>7976450.3682980137</v>
          </cell>
          <cell r="BY540">
            <v>7987760.4059242168</v>
          </cell>
          <cell r="BZ540">
            <v>7999086.4803769793</v>
          </cell>
          <cell r="CA540">
            <v>8010428.6143953754</v>
          </cell>
          <cell r="CB540">
            <v>8021786.8307507224</v>
          </cell>
          <cell r="CC540">
            <v>8033161.1522466298</v>
          </cell>
          <cell r="CD540">
            <v>8044551.6017190376</v>
          </cell>
        </row>
        <row r="541">
          <cell r="R541">
            <v>0</v>
          </cell>
          <cell r="S541">
            <v>0</v>
          </cell>
          <cell r="T541">
            <v>0</v>
          </cell>
          <cell r="U541">
            <v>0</v>
          </cell>
          <cell r="V541">
            <v>0</v>
          </cell>
          <cell r="W541">
            <v>0</v>
          </cell>
          <cell r="X541">
            <v>0</v>
          </cell>
          <cell r="Y541">
            <v>0</v>
          </cell>
          <cell r="Z541">
            <v>0</v>
          </cell>
          <cell r="AA541">
            <v>0</v>
          </cell>
          <cell r="AB541">
            <v>0</v>
          </cell>
          <cell r="AC541">
            <v>0</v>
          </cell>
          <cell r="AD541">
            <v>0</v>
          </cell>
          <cell r="AE541">
            <v>0</v>
          </cell>
          <cell r="AF541">
            <v>0</v>
          </cell>
          <cell r="AG541">
            <v>0</v>
          </cell>
          <cell r="AH541">
            <v>0</v>
          </cell>
          <cell r="AI541">
            <v>0</v>
          </cell>
          <cell r="AJ541">
            <v>0</v>
          </cell>
          <cell r="AK541">
            <v>0</v>
          </cell>
          <cell r="AL541">
            <v>0</v>
          </cell>
          <cell r="AM541">
            <v>0</v>
          </cell>
          <cell r="AN541">
            <v>0</v>
          </cell>
          <cell r="AO541">
            <v>0</v>
          </cell>
          <cell r="AP541">
            <v>0</v>
          </cell>
          <cell r="AQ541">
            <v>0</v>
          </cell>
          <cell r="AR541">
            <v>0</v>
          </cell>
          <cell r="AS541">
            <v>0</v>
          </cell>
          <cell r="AT541">
            <v>0</v>
          </cell>
          <cell r="AU541">
            <v>0</v>
          </cell>
          <cell r="AV541">
            <v>0</v>
          </cell>
          <cell r="AW541">
            <v>0</v>
          </cell>
          <cell r="AX541">
            <v>0</v>
          </cell>
          <cell r="AY541">
            <v>0</v>
          </cell>
          <cell r="AZ541">
            <v>0</v>
          </cell>
          <cell r="BA541">
            <v>0</v>
          </cell>
          <cell r="BB541">
            <v>0</v>
          </cell>
          <cell r="BC541">
            <v>0</v>
          </cell>
          <cell r="BD541">
            <v>0</v>
          </cell>
          <cell r="BE541">
            <v>0</v>
          </cell>
          <cell r="BF541">
            <v>0</v>
          </cell>
          <cell r="BG541">
            <v>0</v>
          </cell>
          <cell r="BH541">
            <v>0</v>
          </cell>
          <cell r="BI541">
            <v>0</v>
          </cell>
          <cell r="BJ541">
            <v>0</v>
          </cell>
          <cell r="BK541">
            <v>0</v>
          </cell>
          <cell r="BL541">
            <v>0</v>
          </cell>
          <cell r="BM541">
            <v>0</v>
          </cell>
          <cell r="BN541">
            <v>0</v>
          </cell>
          <cell r="BO541">
            <v>0</v>
          </cell>
          <cell r="BP541">
            <v>0</v>
          </cell>
          <cell r="BQ541">
            <v>0</v>
          </cell>
          <cell r="BR541">
            <v>0</v>
          </cell>
          <cell r="BS541">
            <v>0</v>
          </cell>
          <cell r="BT541">
            <v>0</v>
          </cell>
          <cell r="BU541">
            <v>0</v>
          </cell>
          <cell r="BV541">
            <v>0</v>
          </cell>
          <cell r="BW541">
            <v>0</v>
          </cell>
          <cell r="BX541">
            <v>0</v>
          </cell>
          <cell r="BY541">
            <v>0</v>
          </cell>
          <cell r="BZ541">
            <v>0</v>
          </cell>
          <cell r="CA541">
            <v>0</v>
          </cell>
          <cell r="CB541">
            <v>0</v>
          </cell>
          <cell r="CC541">
            <v>0</v>
          </cell>
          <cell r="CD541">
            <v>0</v>
          </cell>
        </row>
        <row r="542">
          <cell r="R542">
            <v>0</v>
          </cell>
          <cell r="S542">
            <v>0</v>
          </cell>
          <cell r="T542">
            <v>0</v>
          </cell>
          <cell r="U542">
            <v>0</v>
          </cell>
          <cell r="V542">
            <v>0</v>
          </cell>
          <cell r="W542">
            <v>0</v>
          </cell>
          <cell r="X542">
            <v>0</v>
          </cell>
          <cell r="Y542">
            <v>0</v>
          </cell>
          <cell r="Z542">
            <v>0</v>
          </cell>
          <cell r="AA542">
            <v>0</v>
          </cell>
          <cell r="AB542">
            <v>0</v>
          </cell>
          <cell r="AC542">
            <v>0</v>
          </cell>
          <cell r="AD542">
            <v>0</v>
          </cell>
          <cell r="AE542">
            <v>0</v>
          </cell>
          <cell r="AF542">
            <v>0</v>
          </cell>
          <cell r="AG542">
            <v>0</v>
          </cell>
          <cell r="AH542">
            <v>0</v>
          </cell>
          <cell r="AI542">
            <v>0</v>
          </cell>
          <cell r="AJ542">
            <v>0</v>
          </cell>
          <cell r="AK542">
            <v>0</v>
          </cell>
          <cell r="AL542">
            <v>0</v>
          </cell>
          <cell r="AM542">
            <v>0</v>
          </cell>
          <cell r="AN542">
            <v>0</v>
          </cell>
          <cell r="AO542">
            <v>0</v>
          </cell>
          <cell r="AP542">
            <v>0</v>
          </cell>
          <cell r="AQ542">
            <v>0</v>
          </cell>
          <cell r="AR542">
            <v>0</v>
          </cell>
          <cell r="AS542">
            <v>0</v>
          </cell>
          <cell r="AT542">
            <v>0</v>
          </cell>
          <cell r="AU542">
            <v>0</v>
          </cell>
          <cell r="AV542">
            <v>0</v>
          </cell>
          <cell r="AW542">
            <v>0</v>
          </cell>
          <cell r="AX542">
            <v>0</v>
          </cell>
          <cell r="AY542">
            <v>0</v>
          </cell>
          <cell r="AZ542">
            <v>0</v>
          </cell>
          <cell r="BA542">
            <v>0</v>
          </cell>
          <cell r="BB542">
            <v>0</v>
          </cell>
          <cell r="BC542">
            <v>0</v>
          </cell>
          <cell r="BD542">
            <v>0</v>
          </cell>
          <cell r="BE542">
            <v>0</v>
          </cell>
          <cell r="BF542">
            <v>0</v>
          </cell>
          <cell r="BG542">
            <v>0</v>
          </cell>
          <cell r="BH542">
            <v>0</v>
          </cell>
          <cell r="BI542">
            <v>0</v>
          </cell>
          <cell r="BJ542">
            <v>0</v>
          </cell>
          <cell r="BK542">
            <v>0</v>
          </cell>
          <cell r="BL542">
            <v>0</v>
          </cell>
          <cell r="BM542">
            <v>0</v>
          </cell>
          <cell r="BN542">
            <v>0</v>
          </cell>
          <cell r="BO542">
            <v>0</v>
          </cell>
          <cell r="BP542">
            <v>0</v>
          </cell>
          <cell r="BQ542">
            <v>0</v>
          </cell>
          <cell r="BR542">
            <v>0</v>
          </cell>
          <cell r="BS542">
            <v>0</v>
          </cell>
          <cell r="BT542">
            <v>0</v>
          </cell>
          <cell r="BU542">
            <v>0</v>
          </cell>
          <cell r="BV542">
            <v>0</v>
          </cell>
          <cell r="BW542">
            <v>0</v>
          </cell>
          <cell r="BX542">
            <v>0</v>
          </cell>
          <cell r="BY542">
            <v>0</v>
          </cell>
          <cell r="BZ542">
            <v>0</v>
          </cell>
          <cell r="CA542">
            <v>0</v>
          </cell>
          <cell r="CB542">
            <v>0</v>
          </cell>
          <cell r="CC542">
            <v>0</v>
          </cell>
          <cell r="CD542">
            <v>0</v>
          </cell>
        </row>
        <row r="546">
          <cell r="R546">
            <v>3972572</v>
          </cell>
          <cell r="S546">
            <v>4274019</v>
          </cell>
          <cell r="T546">
            <v>4740979</v>
          </cell>
          <cell r="U546">
            <v>5029431</v>
          </cell>
          <cell r="V546">
            <v>5330654</v>
          </cell>
          <cell r="W546">
            <v>5612180</v>
          </cell>
          <cell r="X546">
            <v>5893509</v>
          </cell>
          <cell r="Y546">
            <v>6810612</v>
          </cell>
          <cell r="Z546">
            <v>7302992</v>
          </cell>
          <cell r="AA546">
            <v>8227131</v>
          </cell>
          <cell r="AB546">
            <v>8712696</v>
          </cell>
          <cell r="AC546">
            <v>8929763</v>
          </cell>
          <cell r="AD546">
            <v>9264282.6563836262</v>
          </cell>
          <cell r="AE546">
            <v>9576158.1627789699</v>
          </cell>
          <cell r="AF546">
            <v>9867368.8543995619</v>
          </cell>
          <cell r="AG546">
            <v>10138435.582722217</v>
          </cell>
          <cell r="AH546">
            <v>10390725.193461172</v>
          </cell>
          <cell r="AI546">
            <v>10627018.05877015</v>
          </cell>
          <cell r="AJ546">
            <v>10850417.551659042</v>
          </cell>
          <cell r="AK546">
            <v>11062052.268681739</v>
          </cell>
          <cell r="AL546">
            <v>11213196.722711431</v>
          </cell>
          <cell r="AM546">
            <v>11358480.171848871</v>
          </cell>
          <cell r="AN546">
            <v>11498736.497653788</v>
          </cell>
          <cell r="AO546">
            <v>11635223.980193174</v>
          </cell>
          <cell r="AP546">
            <v>11770787.627141396</v>
          </cell>
          <cell r="AQ546">
            <v>11904069.209507659</v>
          </cell>
          <cell r="AR546">
            <v>12031706.13795983</v>
          </cell>
          <cell r="AS546">
            <v>12154164.482018011</v>
          </cell>
          <cell r="AT546">
            <v>12272189.706886252</v>
          </cell>
          <cell r="AU546">
            <v>12385976.636082204</v>
          </cell>
          <cell r="AV546">
            <v>12494850.691253923</v>
          </cell>
          <cell r="AW546">
            <v>12598410.231495274</v>
          </cell>
          <cell r="AX546">
            <v>12696882.679049814</v>
          </cell>
          <cell r="AY546">
            <v>12790737.486324307</v>
          </cell>
          <cell r="AZ546">
            <v>12880001.408876816</v>
          </cell>
          <cell r="BA546">
            <v>12964030.929405576</v>
          </cell>
          <cell r="BB546">
            <v>13042423.791934144</v>
          </cell>
          <cell r="BC546">
            <v>13115322.385237059</v>
          </cell>
          <cell r="BD546">
            <v>13183125.428636534</v>
          </cell>
          <cell r="BE546">
            <v>13245911.651131017</v>
          </cell>
          <cell r="BF546">
            <v>13303212.369151628</v>
          </cell>
          <cell r="BG546">
            <v>13354726.505786328</v>
          </cell>
          <cell r="BH546">
            <v>13400609.827588692</v>
          </cell>
          <cell r="BI546">
            <v>13441241.832934044</v>
          </cell>
          <cell r="BJ546">
            <v>13460300.555028973</v>
          </cell>
          <cell r="BK546">
            <v>13479386.301032288</v>
          </cell>
          <cell r="BL546">
            <v>13498499.10926196</v>
          </cell>
          <cell r="BM546">
            <v>13517639.018090304</v>
          </cell>
          <cell r="BN546">
            <v>13536806.065944031</v>
          </cell>
          <cell r="BO546">
            <v>13556000.291304341</v>
          </cell>
          <cell r="BP546">
            <v>13575221.732706998</v>
          </cell>
          <cell r="BQ546">
            <v>13594470.428742416</v>
          </cell>
          <cell r="BR546">
            <v>13613746.418055719</v>
          </cell>
          <cell r="BS546">
            <v>13633049.739346821</v>
          </cell>
          <cell r="BT546">
            <v>13652380.431370523</v>
          </cell>
          <cell r="BU546">
            <v>13671738.532936569</v>
          </cell>
          <cell r="BV546">
            <v>13691124.082909735</v>
          </cell>
          <cell r="BW546">
            <v>13710537.120209906</v>
          </cell>
          <cell r="BX546">
            <v>13729977.683812149</v>
          </cell>
          <cell r="BY546">
            <v>13749445.812746795</v>
          </cell>
          <cell r="BZ546">
            <v>13768941.546099527</v>
          </cell>
          <cell r="CA546">
            <v>13788464.92301143</v>
          </cell>
          <cell r="CB546">
            <v>13808015.982679106</v>
          </cell>
          <cell r="CC546">
            <v>13827594.764354724</v>
          </cell>
          <cell r="CD546">
            <v>13847201.307346117</v>
          </cell>
        </row>
        <row r="550">
          <cell r="R550">
            <v>51262103.5</v>
          </cell>
          <cell r="S550">
            <v>60977461.5</v>
          </cell>
          <cell r="T550">
            <v>70940993</v>
          </cell>
          <cell r="U550">
            <v>79270805</v>
          </cell>
          <cell r="V550">
            <v>87301289.5</v>
          </cell>
          <cell r="W550">
            <v>92983373</v>
          </cell>
          <cell r="X550">
            <v>97655240.5</v>
          </cell>
          <cell r="Y550">
            <v>103737767.5</v>
          </cell>
          <cell r="Z550">
            <v>104575945.5</v>
          </cell>
          <cell r="AA550">
            <v>105047813</v>
          </cell>
          <cell r="AB550">
            <v>109711338.5</v>
          </cell>
          <cell r="AC550">
            <v>113029994</v>
          </cell>
          <cell r="AD550">
            <v>116508123.09782264</v>
          </cell>
          <cell r="AE550">
            <v>120785570.31655931</v>
          </cell>
          <cell r="AF550">
            <v>124907220.10991272</v>
          </cell>
          <cell r="AG550">
            <v>128883690.37412891</v>
          </cell>
          <cell r="AH550">
            <v>132724925.79228033</v>
          </cell>
          <cell r="AI550">
            <v>136436532.14864537</v>
          </cell>
          <cell r="AJ550">
            <v>140022777.06685269</v>
          </cell>
          <cell r="AK550">
            <v>143488027.71696639</v>
          </cell>
          <cell r="AL550">
            <v>145745968.44525379</v>
          </cell>
          <cell r="AM550">
            <v>146842491.31332901</v>
          </cell>
          <cell r="AN550">
            <v>147911668.06203651</v>
          </cell>
          <cell r="AO550">
            <v>148952549.0511924</v>
          </cell>
          <cell r="AP550">
            <v>149964404.03217757</v>
          </cell>
          <cell r="AQ550">
            <v>150949004.72576669</v>
          </cell>
          <cell r="AR550">
            <v>151908282.36973515</v>
          </cell>
          <cell r="AS550">
            <v>152841778.63193414</v>
          </cell>
          <cell r="AT550">
            <v>153748601.88387129</v>
          </cell>
          <cell r="AU550">
            <v>154628484.76230663</v>
          </cell>
          <cell r="AV550">
            <v>155481318.38244849</v>
          </cell>
          <cell r="AW550">
            <v>156307007.47588533</v>
          </cell>
          <cell r="AX550">
            <v>157105378.28504425</v>
          </cell>
          <cell r="AY550">
            <v>157876292.51564062</v>
          </cell>
          <cell r="AZ550">
            <v>158619794.00650403</v>
          </cell>
          <cell r="BA550">
            <v>159336065.43097639</v>
          </cell>
          <cell r="BB550">
            <v>160025236.01352203</v>
          </cell>
          <cell r="BC550">
            <v>160687353.8283661</v>
          </cell>
          <cell r="BD550">
            <v>161322504.01827657</v>
          </cell>
          <cell r="BE550">
            <v>161930913.20026618</v>
          </cell>
          <cell r="BF550">
            <v>162512947.37900311</v>
          </cell>
          <cell r="BG550">
            <v>163068973.10772187</v>
          </cell>
          <cell r="BH550">
            <v>163599301.07850829</v>
          </cell>
          <cell r="BI550">
            <v>164091864.00324425</v>
          </cell>
          <cell r="BJ550">
            <v>164433222.0651722</v>
          </cell>
          <cell r="BK550">
            <v>164648506.71561149</v>
          </cell>
          <cell r="BL550">
            <v>164864073.22807434</v>
          </cell>
          <cell r="BM550">
            <v>165079921.97158939</v>
          </cell>
          <cell r="BN550">
            <v>165296053.31566846</v>
          </cell>
          <cell r="BO550">
            <v>165512467.63030708</v>
          </cell>
          <cell r="BP550">
            <v>165729165.28598523</v>
          </cell>
          <cell r="BQ550">
            <v>165946146.65366799</v>
          </cell>
          <cell r="BR550">
            <v>166163412.10480607</v>
          </cell>
          <cell r="BS550">
            <v>166380962.01133654</v>
          </cell>
          <cell r="BT550">
            <v>166598796.74568337</v>
          </cell>
          <cell r="BU550">
            <v>166816916.68075818</v>
          </cell>
          <cell r="BV550">
            <v>167035322.18996078</v>
          </cell>
          <cell r="BW550">
            <v>167254013.64717996</v>
          </cell>
          <cell r="BX550">
            <v>167472991.4267939</v>
          </cell>
          <cell r="BY550">
            <v>167692255.903671</v>
          </cell>
          <cell r="BZ550">
            <v>167911807.45317045</v>
          </cell>
          <cell r="CA550">
            <v>168131646.45114285</v>
          </cell>
          <cell r="CB550">
            <v>168351773.27393094</v>
          </cell>
          <cell r="CC550">
            <v>168572188.29837012</v>
          </cell>
          <cell r="CD550">
            <v>168792891.90178922</v>
          </cell>
        </row>
        <row r="551">
          <cell r="R551">
            <v>0</v>
          </cell>
          <cell r="S551">
            <v>50000</v>
          </cell>
          <cell r="T551">
            <v>300000</v>
          </cell>
          <cell r="U551">
            <v>750000</v>
          </cell>
          <cell r="V551">
            <v>4703304</v>
          </cell>
          <cell r="W551">
            <v>13511879</v>
          </cell>
          <cell r="X551">
            <v>25462117.375</v>
          </cell>
          <cell r="Y551">
            <v>33460743.375</v>
          </cell>
          <cell r="Z551">
            <v>43033576.125</v>
          </cell>
          <cell r="AA551">
            <v>57551132.125</v>
          </cell>
          <cell r="AB551">
            <v>69361267</v>
          </cell>
          <cell r="AC551">
            <v>78088036</v>
          </cell>
          <cell r="AD551">
            <v>86177148.025245547</v>
          </cell>
          <cell r="AE551">
            <v>95154447.472695351</v>
          </cell>
          <cell r="AF551">
            <v>101998190.39526732</v>
          </cell>
          <cell r="AG551">
            <v>107155425.78552881</v>
          </cell>
          <cell r="AH551">
            <v>111068390.2923758</v>
          </cell>
          <cell r="AI551">
            <v>114093696.43591535</v>
          </cell>
          <cell r="AJ551">
            <v>116494360.27954392</v>
          </cell>
          <cell r="AK551">
            <v>118456139.33240798</v>
          </cell>
          <cell r="AL551">
            <v>119802554.29755862</v>
          </cell>
          <cell r="AM551">
            <v>120703891.34202334</v>
          </cell>
          <cell r="AN551">
            <v>121582749.99490492</v>
          </cell>
          <cell r="AO551">
            <v>122438349.65608861</v>
          </cell>
          <cell r="AP551">
            <v>123270090.06437483</v>
          </cell>
          <cell r="AQ551">
            <v>124079427.5665606</v>
          </cell>
          <cell r="AR551">
            <v>124867949.63172588</v>
          </cell>
          <cell r="AS551">
            <v>125635279.51283109</v>
          </cell>
          <cell r="AT551">
            <v>126380684.29512048</v>
          </cell>
          <cell r="AU551">
            <v>127103944.20716968</v>
          </cell>
          <cell r="AV551">
            <v>127804969.74615198</v>
          </cell>
          <cell r="AW551">
            <v>128483682.60184599</v>
          </cell>
          <cell r="AX551">
            <v>129139939.94628003</v>
          </cell>
          <cell r="AY551">
            <v>129773628.10215154</v>
          </cell>
          <cell r="AZ551">
            <v>130384783.10478847</v>
          </cell>
          <cell r="BA551">
            <v>130973555.11088601</v>
          </cell>
          <cell r="BB551">
            <v>131540050.34239368</v>
          </cell>
          <cell r="BC551">
            <v>132084308.31611618</v>
          </cell>
          <cell r="BD551">
            <v>132606399.01903972</v>
          </cell>
          <cell r="BE551">
            <v>133106508.72936645</v>
          </cell>
          <cell r="BF551">
            <v>133584938.30134709</v>
          </cell>
          <cell r="BG551">
            <v>134041989.04015148</v>
          </cell>
          <cell r="BH551">
            <v>134477916.33332747</v>
          </cell>
          <cell r="BI551">
            <v>134882800.92234999</v>
          </cell>
          <cell r="BJ551">
            <v>135163395.76957142</v>
          </cell>
          <cell r="BK551">
            <v>135340358.81903905</v>
          </cell>
          <cell r="BL551">
            <v>135517553.55786824</v>
          </cell>
          <cell r="BM551">
            <v>135694980.28939897</v>
          </cell>
          <cell r="BN551">
            <v>135872639.31736833</v>
          </cell>
          <cell r="BO551">
            <v>136050530.94591105</v>
          </cell>
          <cell r="BP551">
            <v>136228655.47956008</v>
          </cell>
          <cell r="BQ551">
            <v>136407013.22324705</v>
          </cell>
          <cell r="BR551">
            <v>136585604.48230293</v>
          </cell>
          <cell r="BS551">
            <v>136764429.56245831</v>
          </cell>
          <cell r="BT551">
            <v>136943488.76984408</v>
          </cell>
          <cell r="BU551">
            <v>137122782.410992</v>
          </cell>
          <cell r="BV551">
            <v>137302310.79283512</v>
          </cell>
          <cell r="BW551">
            <v>137482074.22270831</v>
          </cell>
          <cell r="BX551">
            <v>137662073.00834891</v>
          </cell>
          <cell r="BY551">
            <v>137842307.45789707</v>
          </cell>
          <cell r="BZ551">
            <v>138022777.87989643</v>
          </cell>
          <cell r="CA551">
            <v>138203484.58329457</v>
          </cell>
          <cell r="CB551">
            <v>138384427.87744355</v>
          </cell>
          <cell r="CC551">
            <v>138565608.07210046</v>
          </cell>
          <cell r="CD551">
            <v>138747025.47742799</v>
          </cell>
        </row>
        <row r="557">
          <cell r="R557">
            <v>159944205.93579865</v>
          </cell>
          <cell r="S557">
            <v>451081990.03456241</v>
          </cell>
          <cell r="T557">
            <v>663558146.76064622</v>
          </cell>
          <cell r="U557">
            <v>835526346.08448136</v>
          </cell>
          <cell r="V557">
            <v>891762305.17122447</v>
          </cell>
          <cell r="W557">
            <v>1019829681.7574198</v>
          </cell>
          <cell r="X557">
            <v>1198832179.234216</v>
          </cell>
          <cell r="Y557">
            <v>1261173909.801451</v>
          </cell>
          <cell r="Z557">
            <v>1278245044.9978728</v>
          </cell>
          <cell r="AA557">
            <v>1514461195.8325644</v>
          </cell>
          <cell r="AB557">
            <v>7768915170.5900002</v>
          </cell>
          <cell r="AC557">
            <v>11531590443.954002</v>
          </cell>
          <cell r="AD557">
            <v>12105346054.151566</v>
          </cell>
          <cell r="AE557">
            <v>12780030535.70838</v>
          </cell>
          <cell r="AF557">
            <v>13457705949.277573</v>
          </cell>
          <cell r="AG557">
            <v>14139023040.27001</v>
          </cell>
          <cell r="AH557">
            <v>14751232905.190763</v>
          </cell>
          <cell r="AI557">
            <v>15361481247.215855</v>
          </cell>
          <cell r="AJ557">
            <v>15969831986.690714</v>
          </cell>
          <cell r="AK557">
            <v>16576377820.629913</v>
          </cell>
          <cell r="AL557">
            <v>16837225218.17383</v>
          </cell>
          <cell r="AM557">
            <v>16963900437.280117</v>
          </cell>
          <cell r="AN557">
            <v>17087416510.541416</v>
          </cell>
          <cell r="AO557">
            <v>17207663731.282322</v>
          </cell>
          <cell r="AP557">
            <v>17324557737.920849</v>
          </cell>
          <cell r="AQ557">
            <v>17438303207.553909</v>
          </cell>
          <cell r="AR557">
            <v>17549123245.394768</v>
          </cell>
          <cell r="AS557">
            <v>17656964902.866566</v>
          </cell>
          <cell r="AT557">
            <v>17761725175.063583</v>
          </cell>
          <cell r="AU557">
            <v>17863373174.990215</v>
          </cell>
          <cell r="AV557">
            <v>17961896323.789032</v>
          </cell>
          <cell r="AW557">
            <v>18057283615.627628</v>
          </cell>
          <cell r="AX557">
            <v>18149514977.255127</v>
          </cell>
          <cell r="AY557">
            <v>18238574432.298107</v>
          </cell>
          <cell r="AZ557">
            <v>18324467045.213966</v>
          </cell>
          <cell r="BA557">
            <v>18407213919.243031</v>
          </cell>
          <cell r="BB557">
            <v>18486829982.972576</v>
          </cell>
          <cell r="BC557">
            <v>18563320790.151794</v>
          </cell>
          <cell r="BD557">
            <v>18636696176.853523</v>
          </cell>
          <cell r="BE557">
            <v>18706982322.887211</v>
          </cell>
          <cell r="BF557">
            <v>18774221510.746799</v>
          </cell>
          <cell r="BG557">
            <v>18838456086.299084</v>
          </cell>
          <cell r="BH557">
            <v>18899721942.081451</v>
          </cell>
          <cell r="BI557">
            <v>18956625011.074512</v>
          </cell>
          <cell r="BJ557">
            <v>18996060218.991627</v>
          </cell>
          <cell r="BK557">
            <v>19020930863.333496</v>
          </cell>
          <cell r="BL557">
            <v>19045834069.635197</v>
          </cell>
          <cell r="BM557">
            <v>19070769880.528572</v>
          </cell>
          <cell r="BN557">
            <v>19095738338.701275</v>
          </cell>
          <cell r="BO557">
            <v>19120739486.896854</v>
          </cell>
          <cell r="BP557">
            <v>19145773367.914795</v>
          </cell>
          <cell r="BQ557">
            <v>19170840024.610645</v>
          </cell>
          <cell r="BR557">
            <v>19195939499.896057</v>
          </cell>
          <cell r="BS557">
            <v>19221071836.738857</v>
          </cell>
          <cell r="BT557">
            <v>19246237078.163124</v>
          </cell>
          <cell r="BU557">
            <v>19271435267.249279</v>
          </cell>
          <cell r="BV557">
            <v>19296666447.134132</v>
          </cell>
          <cell r="BW557">
            <v>19321930661.010986</v>
          </cell>
          <cell r="BX557">
            <v>19347227952.129681</v>
          </cell>
          <cell r="BY557">
            <v>19372558363.796684</v>
          </cell>
          <cell r="BZ557">
            <v>19397921939.375172</v>
          </cell>
          <cell r="CA557">
            <v>19423318722.285088</v>
          </cell>
          <cell r="CB557">
            <v>19448748756.003212</v>
          </cell>
          <cell r="CC557">
            <v>19474212084.063267</v>
          </cell>
          <cell r="CD557">
            <v>19499708750.055958</v>
          </cell>
        </row>
        <row r="561">
          <cell r="R561">
            <v>216316233.18897381</v>
          </cell>
          <cell r="S561">
            <v>406609117.77763373</v>
          </cell>
          <cell r="T561">
            <v>598136921.02368116</v>
          </cell>
          <cell r="U561">
            <v>753150509.14657474</v>
          </cell>
          <cell r="V561">
            <v>803842077.90082216</v>
          </cell>
          <cell r="W561">
            <v>919283093.41513908</v>
          </cell>
          <cell r="X561">
            <v>1080637457.3378849</v>
          </cell>
          <cell r="Y561">
            <v>1136832820.1027162</v>
          </cell>
          <cell r="Z561">
            <v>1152220885.6318853</v>
          </cell>
          <cell r="AA561">
            <v>1137623433.4892502</v>
          </cell>
          <cell r="AB561">
            <v>1775752038.9920003</v>
          </cell>
          <cell r="AC561">
            <v>2196493417.8959999</v>
          </cell>
          <cell r="AD561">
            <v>2286724166.0734954</v>
          </cell>
          <cell r="AE561">
            <v>2394385112.0765119</v>
          </cell>
          <cell r="AF561">
            <v>2500851279.7728362</v>
          </cell>
          <cell r="AG561">
            <v>2606271528.1603718</v>
          </cell>
          <cell r="AH561">
            <v>2697368302.663456</v>
          </cell>
          <cell r="AI561">
            <v>2786663264.801065</v>
          </cell>
          <cell r="AJ561">
            <v>2874210481.2941699</v>
          </cell>
          <cell r="AK561">
            <v>2960067467.9696312</v>
          </cell>
          <cell r="AL561">
            <v>3006647360.3881874</v>
          </cell>
          <cell r="AM561">
            <v>3029267935.2285957</v>
          </cell>
          <cell r="AN561">
            <v>3051324376.8823996</v>
          </cell>
          <cell r="AO561">
            <v>3072797094.8718472</v>
          </cell>
          <cell r="AP561">
            <v>3093671024.628727</v>
          </cell>
          <cell r="AQ561">
            <v>3113982715.6346302</v>
          </cell>
          <cell r="AR561">
            <v>3133772008.1062126</v>
          </cell>
          <cell r="AS561">
            <v>3153029446.9404616</v>
          </cell>
          <cell r="AT561">
            <v>3171736638.4042149</v>
          </cell>
          <cell r="AU561">
            <v>3189888066.962543</v>
          </cell>
          <cell r="AV561">
            <v>3207481486.3909025</v>
          </cell>
          <cell r="AW561">
            <v>3224514931.3620796</v>
          </cell>
          <cell r="AX561">
            <v>3240984817.3669906</v>
          </cell>
          <cell r="AY561">
            <v>3256888291.4818087</v>
          </cell>
          <cell r="AZ561">
            <v>3272226258.0739269</v>
          </cell>
          <cell r="BA561">
            <v>3287002485.5791168</v>
          </cell>
          <cell r="BB561">
            <v>3301219639.816535</v>
          </cell>
          <cell r="BC561">
            <v>3314878712.5271101</v>
          </cell>
          <cell r="BD561">
            <v>3327981460.1524186</v>
          </cell>
          <cell r="BE561">
            <v>3340532557.6584344</v>
          </cell>
          <cell r="BF561">
            <v>3352539555.4905043</v>
          </cell>
          <cell r="BG561">
            <v>3364010015.4105539</v>
          </cell>
          <cell r="BH561">
            <v>3374950346.8002625</v>
          </cell>
          <cell r="BI561">
            <v>3385111609.1204529</v>
          </cell>
          <cell r="BJ561">
            <v>3392153610.5342236</v>
          </cell>
          <cell r="BK561">
            <v>3396594797.0238419</v>
          </cell>
          <cell r="BL561">
            <v>3401041798.1491456</v>
          </cell>
          <cell r="BM561">
            <v>3405494621.5229626</v>
          </cell>
          <cell r="BN561">
            <v>3409953274.7680893</v>
          </cell>
          <cell r="BO561">
            <v>3414417765.5172987</v>
          </cell>
          <cell r="BP561">
            <v>3418888101.4133596</v>
          </cell>
          <cell r="BQ561">
            <v>3423364290.1090484</v>
          </cell>
          <cell r="BR561">
            <v>3427846339.2671571</v>
          </cell>
          <cell r="BS561">
            <v>3432334256.5605145</v>
          </cell>
          <cell r="BT561">
            <v>3436828049.6719913</v>
          </cell>
          <cell r="BU561">
            <v>3441327726.2945185</v>
          </cell>
          <cell r="BV561">
            <v>3445833294.1310992</v>
          </cell>
          <cell r="BW561">
            <v>3450344760.8948231</v>
          </cell>
          <cell r="BX561">
            <v>3454862134.3088756</v>
          </cell>
          <cell r="BY561">
            <v>3459385422.1065545</v>
          </cell>
          <cell r="BZ561">
            <v>3463914632.0312853</v>
          </cell>
          <cell r="CA561">
            <v>3468449771.8366265</v>
          </cell>
          <cell r="CB561">
            <v>3472990849.2862926</v>
          </cell>
          <cell r="CC561">
            <v>3477537872.1541591</v>
          </cell>
          <cell r="CD561">
            <v>3482090848.2242823</v>
          </cell>
        </row>
        <row r="562">
          <cell r="R562">
            <v>324474349.78346068</v>
          </cell>
          <cell r="S562">
            <v>609913676.6664505</v>
          </cell>
          <cell r="T562">
            <v>897205381.53552175</v>
          </cell>
          <cell r="U562">
            <v>1129725763.719862</v>
          </cell>
          <cell r="V562">
            <v>1205763116.851233</v>
          </cell>
          <cell r="W562">
            <v>1378924640.1227086</v>
          </cell>
          <cell r="X562">
            <v>1620956186.0068274</v>
          </cell>
          <cell r="Y562">
            <v>1705249230.1540744</v>
          </cell>
          <cell r="Z562">
            <v>1728331328.4478281</v>
          </cell>
          <cell r="AA562">
            <v>1706435150.2338753</v>
          </cell>
          <cell r="AB562">
            <v>2663628058.4880004</v>
          </cell>
          <cell r="AC562">
            <v>3294740126.8439999</v>
          </cell>
          <cell r="AD562">
            <v>3430086249.1102424</v>
          </cell>
          <cell r="AE562">
            <v>3591577668.1147676</v>
          </cell>
          <cell r="AF562">
            <v>3751276919.6592546</v>
          </cell>
          <cell r="AG562">
            <v>3909407292.2405577</v>
          </cell>
          <cell r="AH562">
            <v>4046052453.995183</v>
          </cell>
          <cell r="AI562">
            <v>4179994897.2015967</v>
          </cell>
          <cell r="AJ562">
            <v>4311315721.9412546</v>
          </cell>
          <cell r="AK562">
            <v>4440101201.9544458</v>
          </cell>
          <cell r="AL562">
            <v>4509971040.5822811</v>
          </cell>
          <cell r="AM562">
            <v>4543901902.8428936</v>
          </cell>
          <cell r="AN562">
            <v>4576986565.3235989</v>
          </cell>
          <cell r="AO562">
            <v>4609195642.3077698</v>
          </cell>
          <cell r="AP562">
            <v>4640506536.9430895</v>
          </cell>
          <cell r="AQ562">
            <v>4670974073.4519444</v>
          </cell>
          <cell r="AR562">
            <v>4700658012.1593189</v>
          </cell>
          <cell r="AS562">
            <v>4729544170.4106922</v>
          </cell>
          <cell r="AT562">
            <v>4757604957.6063213</v>
          </cell>
          <cell r="AU562">
            <v>4784832100.4438143</v>
          </cell>
          <cell r="AV562">
            <v>4811222229.5863533</v>
          </cell>
          <cell r="AW562">
            <v>4836772397.0431194</v>
          </cell>
          <cell r="AX562">
            <v>4861477226.0504856</v>
          </cell>
          <cell r="AY562">
            <v>4885332437.2227125</v>
          </cell>
          <cell r="AZ562">
            <v>4908339387.1108904</v>
          </cell>
          <cell r="BA562">
            <v>4930503728.3686752</v>
          </cell>
          <cell r="BB562">
            <v>4951829459.724802</v>
          </cell>
          <cell r="BC562">
            <v>4972318068.7906647</v>
          </cell>
          <cell r="BD562">
            <v>4991972190.2286272</v>
          </cell>
          <cell r="BE562">
            <v>5010798836.4876509</v>
          </cell>
          <cell r="BF562">
            <v>5028809333.2357559</v>
          </cell>
          <cell r="BG562">
            <v>5046015023.1158304</v>
          </cell>
          <cell r="BH562">
            <v>5062425520.2003937</v>
          </cell>
          <cell r="BI562">
            <v>5077667413.6806793</v>
          </cell>
          <cell r="BJ562">
            <v>5088230415.8013353</v>
          </cell>
          <cell r="BK562">
            <v>5094892195.5357628</v>
          </cell>
          <cell r="BL562">
            <v>5101562697.2237177</v>
          </cell>
          <cell r="BM562">
            <v>5108241932.2844439</v>
          </cell>
          <cell r="BN562">
            <v>5114929912.152133</v>
          </cell>
          <cell r="BO562">
            <v>5121626648.2759476</v>
          </cell>
          <cell r="BP562">
            <v>5128332152.120039</v>
          </cell>
          <cell r="BQ562">
            <v>5135046435.1635723</v>
          </cell>
          <cell r="BR562">
            <v>5141769508.9007349</v>
          </cell>
          <cell r="BS562">
            <v>5148501384.8407707</v>
          </cell>
          <cell r="BT562">
            <v>5155242074.5079861</v>
          </cell>
          <cell r="BU562">
            <v>5161991589.4417772</v>
          </cell>
          <cell r="BV562">
            <v>5168749941.1966486</v>
          </cell>
          <cell r="BW562">
            <v>5175517141.3422337</v>
          </cell>
          <cell r="BX562">
            <v>5182293201.4633131</v>
          </cell>
          <cell r="BY562">
            <v>5189078133.159831</v>
          </cell>
          <cell r="BZ562">
            <v>5195871948.0469275</v>
          </cell>
          <cell r="CA562">
            <v>5202674657.7549391</v>
          </cell>
          <cell r="CB562">
            <v>5209486273.9294386</v>
          </cell>
          <cell r="CC562">
            <v>5216306808.2312384</v>
          </cell>
          <cell r="CD562">
            <v>5223136272.3364229</v>
          </cell>
        </row>
        <row r="563">
          <cell r="R563">
            <v>16510830544</v>
          </cell>
          <cell r="S563">
            <v>19022822966.857143</v>
          </cell>
          <cell r="T563">
            <v>30336508560.696049</v>
          </cell>
          <cell r="U563">
            <v>38919918476.190475</v>
          </cell>
          <cell r="V563">
            <v>47971242666.666664</v>
          </cell>
          <cell r="W563">
            <v>63840950095.238091</v>
          </cell>
          <cell r="X563">
            <v>69957568787.010239</v>
          </cell>
          <cell r="Y563">
            <v>31170070385.616161</v>
          </cell>
          <cell r="Z563">
            <v>32204048671.231625</v>
          </cell>
          <cell r="AA563">
            <v>24357621288.447113</v>
          </cell>
          <cell r="AB563">
            <v>36484577489.685928</v>
          </cell>
          <cell r="AC563">
            <v>48047954181.285751</v>
          </cell>
          <cell r="AD563">
            <v>37144854845.02314</v>
          </cell>
          <cell r="AE563">
            <v>30806864671.67561</v>
          </cell>
          <cell r="AF563">
            <v>27079392380.255795</v>
          </cell>
          <cell r="AG563">
            <v>25147327896.55217</v>
          </cell>
          <cell r="AH563">
            <v>23954554899.934464</v>
          </cell>
          <cell r="AI563">
            <v>23393213906.0681</v>
          </cell>
          <cell r="AJ563">
            <v>23287863172.273693</v>
          </cell>
          <cell r="AK563">
            <v>23864185715.562141</v>
          </cell>
          <cell r="AL563">
            <v>24239714724.720104</v>
          </cell>
          <cell r="AM563">
            <v>24422082729.782688</v>
          </cell>
          <cell r="AN563">
            <v>24599902669.884209</v>
          </cell>
          <cell r="AO563">
            <v>24773016605.78701</v>
          </cell>
          <cell r="AP563">
            <v>24941303086.322361</v>
          </cell>
          <cell r="AQ563">
            <v>25105056774.914623</v>
          </cell>
          <cell r="AR563">
            <v>25264598865.029667</v>
          </cell>
          <cell r="AS563">
            <v>25419853129.237976</v>
          </cell>
          <cell r="AT563">
            <v>25570671276.50602</v>
          </cell>
          <cell r="AU563">
            <v>25717008840.364258</v>
          </cell>
          <cell r="AV563">
            <v>25858847711.658009</v>
          </cell>
          <cell r="AW563">
            <v>25996172045.838406</v>
          </cell>
          <cell r="AX563">
            <v>26128952944.445732</v>
          </cell>
          <cell r="AY563">
            <v>26257167407.090733</v>
          </cell>
          <cell r="AZ563">
            <v>26380822724.820518</v>
          </cell>
          <cell r="BA563">
            <v>26499949278.919338</v>
          </cell>
          <cell r="BB563">
            <v>26614568561.330917</v>
          </cell>
          <cell r="BC563">
            <v>26724688567.511425</v>
          </cell>
          <cell r="BD563">
            <v>26830323457.965118</v>
          </cell>
          <cell r="BE563">
            <v>26931510922.460014</v>
          </cell>
          <cell r="BF563">
            <v>27028311832.997166</v>
          </cell>
          <cell r="BG563">
            <v>27120787152.81234</v>
          </cell>
          <cell r="BH563">
            <v>27208988554.604332</v>
          </cell>
          <cell r="BI563">
            <v>27290909069.503918</v>
          </cell>
          <cell r="BJ563">
            <v>27347681974.637306</v>
          </cell>
          <cell r="BK563">
            <v>27383487002.844452</v>
          </cell>
          <cell r="BL563">
            <v>27419338908.883724</v>
          </cell>
          <cell r="BM563">
            <v>27455237754.130066</v>
          </cell>
          <cell r="BN563">
            <v>27491183600.038761</v>
          </cell>
          <cell r="BO563">
            <v>27527176508.145554</v>
          </cell>
          <cell r="BP563">
            <v>27563216540.066765</v>
          </cell>
          <cell r="BQ563">
            <v>27599303757.499371</v>
          </cell>
          <cell r="BR563">
            <v>27635438222.221138</v>
          </cell>
          <cell r="BS563">
            <v>27671619996.090706</v>
          </cell>
          <cell r="BT563">
            <v>27707849141.047714</v>
          </cell>
          <cell r="BU563">
            <v>27744125719.112885</v>
          </cell>
          <cell r="BV563">
            <v>27780449792.388134</v>
          </cell>
          <cell r="BW563">
            <v>27816821423.056725</v>
          </cell>
          <cell r="BX563">
            <v>27853240673.383286</v>
          </cell>
          <cell r="BY563">
            <v>27889707605.713985</v>
          </cell>
          <cell r="BZ563">
            <v>27926222282.476631</v>
          </cell>
          <cell r="CA563">
            <v>27962784766.18074</v>
          </cell>
          <cell r="CB563">
            <v>27999395119.417694</v>
          </cell>
          <cell r="CC563">
            <v>28036053404.860802</v>
          </cell>
          <cell r="CD563">
            <v>28072759685.265434</v>
          </cell>
        </row>
        <row r="564">
          <cell r="R564">
            <v>5159634545.000001</v>
          </cell>
          <cell r="S564">
            <v>5944632177.1428585</v>
          </cell>
          <cell r="T564">
            <v>9480158925.2175179</v>
          </cell>
          <cell r="U564">
            <v>12162474523.809526</v>
          </cell>
          <cell r="V564">
            <v>14991013333.333336</v>
          </cell>
          <cell r="W564">
            <v>19950296904.761909</v>
          </cell>
          <cell r="X564">
            <v>26439653212.989761</v>
          </cell>
          <cell r="Y564">
            <v>13578805239.383839</v>
          </cell>
          <cell r="Z564">
            <v>15634410850.768375</v>
          </cell>
          <cell r="AA564">
            <v>12847507882.552887</v>
          </cell>
          <cell r="AB564">
            <v>20490927829.314072</v>
          </cell>
          <cell r="AC564">
            <v>26985297054.714249</v>
          </cell>
          <cell r="AD564">
            <v>20861761111.935196</v>
          </cell>
          <cell r="AE564">
            <v>17302139261.807423</v>
          </cell>
          <cell r="AF564">
            <v>15208669336.580975</v>
          </cell>
          <cell r="AG564">
            <v>14123558952.382505</v>
          </cell>
          <cell r="AH564">
            <v>13453658762.436287</v>
          </cell>
          <cell r="AI564">
            <v>13138391364.96669</v>
          </cell>
          <cell r="AJ564">
            <v>13079222959.260014</v>
          </cell>
          <cell r="AK564">
            <v>13402904483.166075</v>
          </cell>
          <cell r="AL564">
            <v>13613813814.009907</v>
          </cell>
          <cell r="AM564">
            <v>13716237629.419851</v>
          </cell>
          <cell r="AN564">
            <v>13816107103.316412</v>
          </cell>
          <cell r="AO564">
            <v>13913333531.876139</v>
          </cell>
          <cell r="AP564">
            <v>14007848704.16432</v>
          </cell>
          <cell r="AQ564">
            <v>14099818112.763792</v>
          </cell>
          <cell r="AR564">
            <v>14189422150.393375</v>
          </cell>
          <cell r="AS564">
            <v>14276618005.24424</v>
          </cell>
          <cell r="AT564">
            <v>14361322392.238825</v>
          </cell>
          <cell r="AU564">
            <v>14443510337.558584</v>
          </cell>
          <cell r="AV564">
            <v>14523171670.512028</v>
          </cell>
          <cell r="AW564">
            <v>14600297492.284107</v>
          </cell>
          <cell r="AX564">
            <v>14674871572.557981</v>
          </cell>
          <cell r="AY564">
            <v>14746880993.565411</v>
          </cell>
          <cell r="AZ564">
            <v>14816329850.196085</v>
          </cell>
          <cell r="BA564">
            <v>14883235205.569431</v>
          </cell>
          <cell r="BB564">
            <v>14947609130.261513</v>
          </cell>
          <cell r="BC564">
            <v>15009456114.781101</v>
          </cell>
          <cell r="BD564">
            <v>15068784112.128914</v>
          </cell>
          <cell r="BE564">
            <v>15125614290.107056</v>
          </cell>
          <cell r="BF564">
            <v>15179980836.415272</v>
          </cell>
          <cell r="BG564">
            <v>15231917989.993689</v>
          </cell>
          <cell r="BH564">
            <v>15281454771.914076</v>
          </cell>
          <cell r="BI564">
            <v>15327464003.048031</v>
          </cell>
          <cell r="BJ564">
            <v>15359349516.922424</v>
          </cell>
          <cell r="BK564">
            <v>15379458787.726686</v>
          </cell>
          <cell r="BL564">
            <v>15399594386.649321</v>
          </cell>
          <cell r="BM564">
            <v>15419756348.160494</v>
          </cell>
          <cell r="BN564">
            <v>15439944706.775499</v>
          </cell>
          <cell r="BO564">
            <v>15460159497.054815</v>
          </cell>
          <cell r="BP564">
            <v>15480400753.604174</v>
          </cell>
          <cell r="BQ564">
            <v>15500668511.07461</v>
          </cell>
          <cell r="BR564">
            <v>15520962804.162531</v>
          </cell>
          <cell r="BS564">
            <v>15541283667.609764</v>
          </cell>
          <cell r="BT564">
            <v>15561631136.203629</v>
          </cell>
          <cell r="BU564">
            <v>15582005244.776985</v>
          </cell>
          <cell r="BV564">
            <v>15602406028.208292</v>
          </cell>
          <cell r="BW564">
            <v>15622833521.4217</v>
          </cell>
          <cell r="BX564">
            <v>15643287759.387047</v>
          </cell>
          <cell r="BY564">
            <v>15663768777.119982</v>
          </cell>
          <cell r="BZ564">
            <v>15684276609.681992</v>
          </cell>
          <cell r="CA564">
            <v>15704811292.180456</v>
          </cell>
          <cell r="CB564">
            <v>15725372859.768738</v>
          </cell>
          <cell r="CC564">
            <v>15745961347.646212</v>
          </cell>
          <cell r="CD564">
            <v>15766576791.058336</v>
          </cell>
        </row>
        <row r="565">
          <cell r="R565">
            <v>5159634545.000001</v>
          </cell>
          <cell r="S565">
            <v>5944632177.1428585</v>
          </cell>
          <cell r="T565">
            <v>9480158925.2175179</v>
          </cell>
          <cell r="U565">
            <v>12162474523.809526</v>
          </cell>
          <cell r="V565">
            <v>14991013333.333336</v>
          </cell>
          <cell r="W565">
            <v>19950296904.761909</v>
          </cell>
          <cell r="X565">
            <v>26439653212.989761</v>
          </cell>
          <cell r="Y565">
            <v>13578805239.383839</v>
          </cell>
          <cell r="Z565">
            <v>15634410850.768375</v>
          </cell>
          <cell r="AA565">
            <v>12847507882.552887</v>
          </cell>
          <cell r="AB565">
            <v>20490927829.314072</v>
          </cell>
          <cell r="AC565">
            <v>26985297054.714249</v>
          </cell>
          <cell r="AD565">
            <v>20861761111.935196</v>
          </cell>
          <cell r="AE565">
            <v>17302139261.807423</v>
          </cell>
          <cell r="AF565">
            <v>15208669336.580975</v>
          </cell>
          <cell r="AG565">
            <v>14123558952.382505</v>
          </cell>
          <cell r="AH565">
            <v>13453658762.436287</v>
          </cell>
          <cell r="AI565">
            <v>13138391364.96669</v>
          </cell>
          <cell r="AJ565">
            <v>13079222959.260014</v>
          </cell>
          <cell r="AK565">
            <v>13402904483.166075</v>
          </cell>
          <cell r="AL565">
            <v>13613813814.009907</v>
          </cell>
          <cell r="AM565">
            <v>13716237629.419851</v>
          </cell>
          <cell r="AN565">
            <v>13816107103.316412</v>
          </cell>
          <cell r="AO565">
            <v>13913333531.876139</v>
          </cell>
          <cell r="AP565">
            <v>14007848704.16432</v>
          </cell>
          <cell r="AQ565">
            <v>14099818112.763792</v>
          </cell>
          <cell r="AR565">
            <v>14189422150.393375</v>
          </cell>
          <cell r="AS565">
            <v>14276618005.24424</v>
          </cell>
          <cell r="AT565">
            <v>14361322392.238825</v>
          </cell>
          <cell r="AU565">
            <v>14443510337.558584</v>
          </cell>
          <cell r="AV565">
            <v>14523171670.512028</v>
          </cell>
          <cell r="AW565">
            <v>14600297492.284107</v>
          </cell>
          <cell r="AX565">
            <v>14674871572.557981</v>
          </cell>
          <cell r="AY565">
            <v>14746880993.565411</v>
          </cell>
          <cell r="AZ565">
            <v>14816329850.196085</v>
          </cell>
          <cell r="BA565">
            <v>14883235205.569431</v>
          </cell>
          <cell r="BB565">
            <v>14947609130.261513</v>
          </cell>
          <cell r="BC565">
            <v>15009456114.781101</v>
          </cell>
          <cell r="BD565">
            <v>15068784112.128914</v>
          </cell>
          <cell r="BE565">
            <v>15125614290.107056</v>
          </cell>
          <cell r="BF565">
            <v>15179980836.415272</v>
          </cell>
          <cell r="BG565">
            <v>15231917989.993689</v>
          </cell>
          <cell r="BH565">
            <v>15281454771.914076</v>
          </cell>
          <cell r="BI565">
            <v>15327464003.048031</v>
          </cell>
          <cell r="BJ565">
            <v>15359349516.922424</v>
          </cell>
          <cell r="BK565">
            <v>15379458787.726686</v>
          </cell>
          <cell r="BL565">
            <v>15399594386.649321</v>
          </cell>
          <cell r="BM565">
            <v>15419756348.160494</v>
          </cell>
          <cell r="BN565">
            <v>15439944706.775499</v>
          </cell>
          <cell r="BO565">
            <v>15460159497.054815</v>
          </cell>
          <cell r="BP565">
            <v>15480400753.604174</v>
          </cell>
          <cell r="BQ565">
            <v>15500668511.07461</v>
          </cell>
          <cell r="BR565">
            <v>15520962804.162531</v>
          </cell>
          <cell r="BS565">
            <v>15541283667.609764</v>
          </cell>
          <cell r="BT565">
            <v>15561631136.203629</v>
          </cell>
          <cell r="BU565">
            <v>15582005244.776985</v>
          </cell>
          <cell r="BV565">
            <v>15602406028.208292</v>
          </cell>
          <cell r="BW565">
            <v>15622833521.4217</v>
          </cell>
          <cell r="BX565">
            <v>15643287759.387047</v>
          </cell>
          <cell r="BY565">
            <v>15663768777.119982</v>
          </cell>
          <cell r="BZ565">
            <v>15684276609.681992</v>
          </cell>
          <cell r="CA565">
            <v>15704811292.180456</v>
          </cell>
          <cell r="CB565">
            <v>15725372859.768738</v>
          </cell>
          <cell r="CC565">
            <v>15745961347.646212</v>
          </cell>
          <cell r="CD565">
            <v>15766576791.058336</v>
          </cell>
        </row>
        <row r="566">
          <cell r="R566">
            <v>933725020.48199964</v>
          </cell>
          <cell r="S566">
            <v>1426838886.0968294</v>
          </cell>
          <cell r="T566">
            <v>2029415263.2274094</v>
          </cell>
          <cell r="U566">
            <v>2464385299.6209145</v>
          </cell>
          <cell r="V566">
            <v>2749047948.3535509</v>
          </cell>
          <cell r="W566">
            <v>3084430684.9640803</v>
          </cell>
          <cell r="X566">
            <v>3556157532.7386546</v>
          </cell>
          <cell r="Y566">
            <v>3769066437.2051072</v>
          </cell>
          <cell r="Z566">
            <v>3817960976.7445436</v>
          </cell>
          <cell r="AA566">
            <v>3904939226.9666348</v>
          </cell>
          <cell r="AB566">
            <v>5822870435.5734825</v>
          </cell>
          <cell r="AC566">
            <v>6911191743.6711521</v>
          </cell>
          <cell r="AD566">
            <v>7158232385.5791473</v>
          </cell>
          <cell r="AE566">
            <v>7456546205.3510742</v>
          </cell>
          <cell r="AF566">
            <v>7747609135.4436817</v>
          </cell>
          <cell r="AG566">
            <v>8035771535.2368469</v>
          </cell>
          <cell r="AH566">
            <v>8279969234.1315508</v>
          </cell>
          <cell r="AI566">
            <v>8521442397.9141693</v>
          </cell>
          <cell r="AJ566">
            <v>8756528362.8064327</v>
          </cell>
          <cell r="AK566">
            <v>8985465569.1766949</v>
          </cell>
          <cell r="AL566">
            <v>9121934760.9028778</v>
          </cell>
          <cell r="AM566">
            <v>9194787378.1795845</v>
          </cell>
          <cell r="AN566">
            <v>9265694311.9958038</v>
          </cell>
          <cell r="AO566">
            <v>9334671517.2827396</v>
          </cell>
          <cell r="AP566">
            <v>9401811613.6988316</v>
          </cell>
          <cell r="AQ566">
            <v>9467265151.5961761</v>
          </cell>
          <cell r="AR566">
            <v>9530991510.753149</v>
          </cell>
          <cell r="AS566">
            <v>9592872686.2664013</v>
          </cell>
          <cell r="AT566">
            <v>9652898078.0833588</v>
          </cell>
          <cell r="AU566">
            <v>9711083833.6046696</v>
          </cell>
          <cell r="AV566">
            <v>9767409566.0550785</v>
          </cell>
          <cell r="AW566">
            <v>9821836733.2198887</v>
          </cell>
          <cell r="AX566">
            <v>9874351056.267622</v>
          </cell>
          <cell r="AY566">
            <v>9924967816.2748966</v>
          </cell>
          <cell r="AZ566">
            <v>9973706195.3408394</v>
          </cell>
          <cell r="BA566">
            <v>10020558044.331223</v>
          </cell>
          <cell r="BB566">
            <v>10065498617.76506</v>
          </cell>
          <cell r="BC566">
            <v>10108523313.602118</v>
          </cell>
          <cell r="BD566">
            <v>10149654809.313787</v>
          </cell>
          <cell r="BE566">
            <v>10188921782.162344</v>
          </cell>
          <cell r="BF566">
            <v>10226333550.865347</v>
          </cell>
          <cell r="BG566">
            <v>10261887468.425314</v>
          </cell>
          <cell r="BH566">
            <v>10295597218.184263</v>
          </cell>
          <cell r="BI566">
            <v>10326782395.9347</v>
          </cell>
          <cell r="BJ566">
            <v>10348386092.19735</v>
          </cell>
          <cell r="BK566">
            <v>10362026597.536509</v>
          </cell>
          <cell r="BL566">
            <v>10375685085.478809</v>
          </cell>
          <cell r="BM566">
            <v>10389361579.73469</v>
          </cell>
          <cell r="BN566">
            <v>10403056104.04586</v>
          </cell>
          <cell r="BO566">
            <v>10416768682.185331</v>
          </cell>
          <cell r="BP566">
            <v>10430499337.957466</v>
          </cell>
          <cell r="BQ566">
            <v>10444248095.198025</v>
          </cell>
          <cell r="BR566">
            <v>10458014977.774193</v>
          </cell>
          <cell r="BS566">
            <v>10471800009.584639</v>
          </cell>
          <cell r="BT566">
            <v>10485603214.559534</v>
          </cell>
          <cell r="BU566">
            <v>10499424616.66062</v>
          </cell>
          <cell r="BV566">
            <v>10513264239.881226</v>
          </cell>
          <cell r="BW566">
            <v>10527122108.246338</v>
          </cell>
          <cell r="BX566">
            <v>10540998245.812601</v>
          </cell>
          <cell r="BY566">
            <v>10554892676.668406</v>
          </cell>
          <cell r="BZ566">
            <v>10568805424.933899</v>
          </cell>
          <cell r="CA566">
            <v>10582736514.761036</v>
          </cell>
          <cell r="CB566">
            <v>10596685970.333618</v>
          </cell>
          <cell r="CC566">
            <v>10610653815.867352</v>
          </cell>
          <cell r="CD566">
            <v>10624640075.609861</v>
          </cell>
        </row>
        <row r="567">
          <cell r="R567">
            <v>1120470024.5783994</v>
          </cell>
          <cell r="S567">
            <v>1712206663.3161952</v>
          </cell>
          <cell r="T567">
            <v>2435298315.8728909</v>
          </cell>
          <cell r="U567">
            <v>2957262359.5450974</v>
          </cell>
          <cell r="V567">
            <v>3298857538.0242605</v>
          </cell>
          <cell r="W567">
            <v>3701316821.9568958</v>
          </cell>
          <cell r="X567">
            <v>4267389039.2863851</v>
          </cell>
          <cell r="Y567">
            <v>4522879724.6461287</v>
          </cell>
          <cell r="Z567">
            <v>4581553172.0934525</v>
          </cell>
          <cell r="AA567">
            <v>4685927072.3599615</v>
          </cell>
          <cell r="AB567">
            <v>6987444522.6881781</v>
          </cell>
          <cell r="AC567">
            <v>8293430092.4053822</v>
          </cell>
          <cell r="AD567">
            <v>8589878862.6949768</v>
          </cell>
          <cell r="AE567">
            <v>8947855446.4212894</v>
          </cell>
          <cell r="AF567">
            <v>9297130962.5324173</v>
          </cell>
          <cell r="AG567">
            <v>9642925842.2842159</v>
          </cell>
          <cell r="AH567">
            <v>9935963080.9578609</v>
          </cell>
          <cell r="AI567">
            <v>10225730877.497004</v>
          </cell>
          <cell r="AJ567">
            <v>10507834035.36772</v>
          </cell>
          <cell r="AK567">
            <v>10782558683.012032</v>
          </cell>
          <cell r="AL567">
            <v>10946321713.083452</v>
          </cell>
          <cell r="AM567">
            <v>11033744853.8155</v>
          </cell>
          <cell r="AN567">
            <v>11118833174.394964</v>
          </cell>
          <cell r="AO567">
            <v>11201605820.739286</v>
          </cell>
          <cell r="AP567">
            <v>11282173936.438597</v>
          </cell>
          <cell r="AQ567">
            <v>11360718181.915411</v>
          </cell>
          <cell r="AR567">
            <v>11437189812.903776</v>
          </cell>
          <cell r="AS567">
            <v>11511447223.519682</v>
          </cell>
          <cell r="AT567">
            <v>11583477693.700029</v>
          </cell>
          <cell r="AU567">
            <v>11653300600.325603</v>
          </cell>
          <cell r="AV567">
            <v>11720891479.266094</v>
          </cell>
          <cell r="AW567">
            <v>11786204079.863865</v>
          </cell>
          <cell r="AX567">
            <v>11849221267.521145</v>
          </cell>
          <cell r="AY567">
            <v>11909961379.529875</v>
          </cell>
          <cell r="AZ567">
            <v>11968447434.409006</v>
          </cell>
          <cell r="BA567">
            <v>12024669653.197466</v>
          </cell>
          <cell r="BB567">
            <v>12078598341.318071</v>
          </cell>
          <cell r="BC567">
            <v>12130227976.32254</v>
          </cell>
          <cell r="BD567">
            <v>12179585771.176542</v>
          </cell>
          <cell r="BE567">
            <v>12226706138.594812</v>
          </cell>
          <cell r="BF567">
            <v>12271600261.038414</v>
          </cell>
          <cell r="BG567">
            <v>12314264962.110374</v>
          </cell>
          <cell r="BH567">
            <v>12354716661.821114</v>
          </cell>
          <cell r="BI567">
            <v>12392138875.121639</v>
          </cell>
          <cell r="BJ567">
            <v>12418063310.636818</v>
          </cell>
          <cell r="BK567">
            <v>12434431917.04381</v>
          </cell>
          <cell r="BL567">
            <v>12450822102.57457</v>
          </cell>
          <cell r="BM567">
            <v>12467233895.681627</v>
          </cell>
          <cell r="BN567">
            <v>12483667324.855032</v>
          </cell>
          <cell r="BO567">
            <v>12500122418.622396</v>
          </cell>
          <cell r="BP567">
            <v>12516599205.548958</v>
          </cell>
          <cell r="BQ567">
            <v>12533097714.237629</v>
          </cell>
          <cell r="BR567">
            <v>12549617973.329029</v>
          </cell>
          <cell r="BS567">
            <v>12566160011.501564</v>
          </cell>
          <cell r="BT567">
            <v>12582723857.471439</v>
          </cell>
          <cell r="BU567">
            <v>12599309539.992743</v>
          </cell>
          <cell r="BV567">
            <v>12615917087.85747</v>
          </cell>
          <cell r="BW567">
            <v>12632546529.895603</v>
          </cell>
          <cell r="BX567">
            <v>12649197894.975121</v>
          </cell>
          <cell r="BY567">
            <v>12665871212.002087</v>
          </cell>
          <cell r="BZ567">
            <v>12682566509.920679</v>
          </cell>
          <cell r="CA567">
            <v>12699283817.713242</v>
          </cell>
          <cell r="CB567">
            <v>12716023164.400341</v>
          </cell>
          <cell r="CC567">
            <v>12732784579.040821</v>
          </cell>
          <cell r="CD567">
            <v>12749568090.731833</v>
          </cell>
        </row>
        <row r="568">
          <cell r="R568">
            <v>0</v>
          </cell>
          <cell r="S568">
            <v>650000</v>
          </cell>
          <cell r="T568">
            <v>1125000.0000000009</v>
          </cell>
          <cell r="U568">
            <v>6637620.9046601346</v>
          </cell>
          <cell r="V568">
            <v>41033277.148442812</v>
          </cell>
          <cell r="W568">
            <v>100267745.77872051</v>
          </cell>
          <cell r="X568">
            <v>139588804.41759649</v>
          </cell>
          <cell r="Y568">
            <v>270162155.89268029</v>
          </cell>
          <cell r="Z568">
            <v>553545874.69007146</v>
          </cell>
          <cell r="AA568">
            <v>1116370701.2230585</v>
          </cell>
          <cell r="AB568">
            <v>1244552750.970258</v>
          </cell>
          <cell r="AC568">
            <v>1190966970.346935</v>
          </cell>
          <cell r="AD568">
            <v>952895642.68405199</v>
          </cell>
          <cell r="AE568">
            <v>657600800.04168797</v>
          </cell>
          <cell r="AF568">
            <v>387693390.72972435</v>
          </cell>
          <cell r="AG568">
            <v>219939815.66064692</v>
          </cell>
          <cell r="AH568">
            <v>119684930.3846702</v>
          </cell>
          <cell r="AI568">
            <v>62701917.264229812</v>
          </cell>
          <cell r="AJ568">
            <v>32330725.394374106</v>
          </cell>
          <cell r="AK568">
            <v>16519777.298051003</v>
          </cell>
          <cell r="AL568">
            <v>16707547.011806704</v>
          </cell>
          <cell r="AM568">
            <v>16833246.594191853</v>
          </cell>
          <cell r="AN568">
            <v>16955811.362078872</v>
          </cell>
          <cell r="AO568">
            <v>17075132.453739464</v>
          </cell>
          <cell r="AP568">
            <v>17191126.157334018</v>
          </cell>
          <cell r="AQ568">
            <v>17303995.573562004</v>
          </cell>
          <cell r="AR568">
            <v>17413962.089308191</v>
          </cell>
          <cell r="AS568">
            <v>17520973.163799036</v>
          </cell>
          <cell r="AT568">
            <v>17624926.585459754</v>
          </cell>
          <cell r="AU568">
            <v>17725791.705182526</v>
          </cell>
          <cell r="AV568">
            <v>17823556.040990703</v>
          </cell>
          <cell r="AW568">
            <v>17918208.671817429</v>
          </cell>
          <cell r="AX568">
            <v>18009729.679013506</v>
          </cell>
          <cell r="AY568">
            <v>18098103.209253531</v>
          </cell>
          <cell r="AZ568">
            <v>18183334.287989102</v>
          </cell>
          <cell r="BA568">
            <v>18265443.855926011</v>
          </cell>
          <cell r="BB568">
            <v>18344446.726673413</v>
          </cell>
          <cell r="BC568">
            <v>18420348.411206231</v>
          </cell>
          <cell r="BD568">
            <v>18493158.669841092</v>
          </cell>
          <cell r="BE568">
            <v>18562903.48075382</v>
          </cell>
          <cell r="BF568">
            <v>18629624.800783873</v>
          </cell>
          <cell r="BG568">
            <v>18693364.64965545</v>
          </cell>
          <cell r="BH568">
            <v>18754158.643466115</v>
          </cell>
          <cell r="BI568">
            <v>18810623.452126604</v>
          </cell>
          <cell r="BJ568">
            <v>18849754.93499615</v>
          </cell>
          <cell r="BK568">
            <v>18874434.028740592</v>
          </cell>
          <cell r="BL568">
            <v>18899145.433656722</v>
          </cell>
          <cell r="BM568">
            <v>18923889.192048036</v>
          </cell>
          <cell r="BN568">
            <v>18948665.346273407</v>
          </cell>
          <cell r="BO568">
            <v>18973473.938747175</v>
          </cell>
          <cell r="BP568">
            <v>18998315.011939198</v>
          </cell>
          <cell r="BQ568">
            <v>19023188.60837495</v>
          </cell>
          <cell r="BR568">
            <v>19048094.77063559</v>
          </cell>
          <cell r="BS568">
            <v>19073033.541358002</v>
          </cell>
          <cell r="BT568">
            <v>19098004.963234901</v>
          </cell>
          <cell r="BU568">
            <v>19123009.079014909</v>
          </cell>
          <cell r="BV568">
            <v>19148045.93150261</v>
          </cell>
          <cell r="BW568">
            <v>19173115.563558619</v>
          </cell>
          <cell r="BX568">
            <v>19198218.018099692</v>
          </cell>
          <cell r="BY568">
            <v>19223353.338098738</v>
          </cell>
          <cell r="BZ568">
            <v>19248521.566584971</v>
          </cell>
          <cell r="CA568">
            <v>19273722.746643905</v>
          </cell>
          <cell r="CB568">
            <v>19298956.921417482</v>
          </cell>
          <cell r="CC568">
            <v>19324224.134104114</v>
          </cell>
          <cell r="CD568">
            <v>19349524.427958798</v>
          </cell>
        </row>
        <row r="569">
          <cell r="R569">
            <v>0</v>
          </cell>
          <cell r="S569">
            <v>2100000</v>
          </cell>
          <cell r="T569">
            <v>6750000</v>
          </cell>
          <cell r="U569">
            <v>43144535.880290836</v>
          </cell>
          <cell r="V569">
            <v>232521903.84117573</v>
          </cell>
          <cell r="W569">
            <v>401070983.11488169</v>
          </cell>
          <cell r="X569">
            <v>558355217.67038548</v>
          </cell>
          <cell r="Y569">
            <v>1080648623.5707202</v>
          </cell>
          <cell r="Z569">
            <v>1845152915.63357</v>
          </cell>
          <cell r="AA569">
            <v>2790926753.0576458</v>
          </cell>
          <cell r="AB569">
            <v>3111381877.4256454</v>
          </cell>
          <cell r="AC569">
            <v>2977417425.8673377</v>
          </cell>
          <cell r="AD569">
            <v>2382239106.7101302</v>
          </cell>
          <cell r="AE569">
            <v>1644002000.1042199</v>
          </cell>
          <cell r="AF569">
            <v>969233476.8243109</v>
          </cell>
          <cell r="AG569">
            <v>549849539.15161729</v>
          </cell>
          <cell r="AH569">
            <v>299212325.96167552</v>
          </cell>
          <cell r="AI569">
            <v>156754793.16057453</v>
          </cell>
          <cell r="AJ569">
            <v>80826813.485935256</v>
          </cell>
          <cell r="AK569">
            <v>41299443.245127507</v>
          </cell>
          <cell r="AL569">
            <v>41768867.529516757</v>
          </cell>
          <cell r="AM569">
            <v>42083116.485479631</v>
          </cell>
          <cell r="AN569">
            <v>42389528.405197181</v>
          </cell>
          <cell r="AO569">
            <v>42687831.134348661</v>
          </cell>
          <cell r="AP569">
            <v>42977815.393335044</v>
          </cell>
          <cell r="AQ569">
            <v>43259988.933905013</v>
          </cell>
          <cell r="AR569">
            <v>43534905.223270476</v>
          </cell>
          <cell r="AS569">
            <v>43802432.909497589</v>
          </cell>
          <cell r="AT569">
            <v>44062316.463649385</v>
          </cell>
          <cell r="AU569">
            <v>44314479.262956314</v>
          </cell>
          <cell r="AV569">
            <v>44558890.102476761</v>
          </cell>
          <cell r="AW569">
            <v>44795521.67954357</v>
          </cell>
          <cell r="AX569">
            <v>45024324.197533764</v>
          </cell>
          <cell r="AY569">
            <v>45245258.023133829</v>
          </cell>
          <cell r="AZ569">
            <v>45458335.719972752</v>
          </cell>
          <cell r="BA569">
            <v>45663609.639815025</v>
          </cell>
          <cell r="BB569">
            <v>45861116.816683531</v>
          </cell>
          <cell r="BC569">
            <v>46050871.028015576</v>
          </cell>
          <cell r="BD569">
            <v>46232896.674602732</v>
          </cell>
          <cell r="BE569">
            <v>46407258.701884545</v>
          </cell>
          <cell r="BF569">
            <v>46574062.001959674</v>
          </cell>
          <cell r="BG569">
            <v>46733411.624138623</v>
          </cell>
          <cell r="BH569">
            <v>46885396.608665287</v>
          </cell>
          <cell r="BI569">
            <v>47026558.630316503</v>
          </cell>
          <cell r="BJ569">
            <v>47124387.33749038</v>
          </cell>
          <cell r="BK569">
            <v>47186085.071851484</v>
          </cell>
          <cell r="BL569">
            <v>47247863.584141806</v>
          </cell>
          <cell r="BM569">
            <v>47309722.980120085</v>
          </cell>
          <cell r="BN569">
            <v>47371663.365683518</v>
          </cell>
          <cell r="BO569">
            <v>47433684.846867934</v>
          </cell>
          <cell r="BP569">
            <v>47495787.529847994</v>
          </cell>
          <cell r="BQ569">
            <v>47557971.520937376</v>
          </cell>
          <cell r="BR569">
            <v>47620236.926588975</v>
          </cell>
          <cell r="BS569">
            <v>47682583.853395008</v>
          </cell>
          <cell r="BT569">
            <v>47745012.408087254</v>
          </cell>
          <cell r="BU569">
            <v>47807522.697537273</v>
          </cell>
          <cell r="BV569">
            <v>47870114.828756526</v>
          </cell>
          <cell r="BW569">
            <v>47932788.908896551</v>
          </cell>
          <cell r="BX569">
            <v>47995545.045249224</v>
          </cell>
          <cell r="BY569">
            <v>48058383.345246851</v>
          </cell>
          <cell r="BZ569">
            <v>48121303.916462421</v>
          </cell>
          <cell r="CA569">
            <v>48184306.866609767</v>
          </cell>
          <cell r="CB569">
            <v>48247392.303543702</v>
          </cell>
          <cell r="CC569">
            <v>48310560.335260287</v>
          </cell>
          <cell r="CD569">
            <v>48373811.069896996</v>
          </cell>
        </row>
        <row r="570">
          <cell r="R570">
            <v>0</v>
          </cell>
          <cell r="S570">
            <v>2250000</v>
          </cell>
          <cell r="T570">
            <v>14625000</v>
          </cell>
          <cell r="U570">
            <v>99564313.569901928</v>
          </cell>
          <cell r="V570">
            <v>478721566.73183233</v>
          </cell>
          <cell r="W570">
            <v>1253346822.2340052</v>
          </cell>
          <cell r="X570">
            <v>2093832066.2639453</v>
          </cell>
          <cell r="Y570">
            <v>2026216169.1951001</v>
          </cell>
          <cell r="Z570">
            <v>1845152915.63357</v>
          </cell>
          <cell r="AA570">
            <v>4186390129.5864687</v>
          </cell>
          <cell r="AB570">
            <v>6222763754.8512907</v>
          </cell>
          <cell r="AC570">
            <v>11909669703.469351</v>
          </cell>
          <cell r="AD570">
            <v>19057912853.681042</v>
          </cell>
          <cell r="AE570">
            <v>21043225601.334015</v>
          </cell>
          <cell r="AF570">
            <v>18609282755.026772</v>
          </cell>
          <cell r="AG570">
            <v>17595185252.851753</v>
          </cell>
          <cell r="AH570">
            <v>15319671089.237785</v>
          </cell>
          <cell r="AI570">
            <v>12038768114.732124</v>
          </cell>
          <cell r="AJ570">
            <v>8276665700.9597712</v>
          </cell>
          <cell r="AK570">
            <v>4229062988.3010569</v>
          </cell>
          <cell r="AL570">
            <v>4277132035.0225163</v>
          </cell>
          <cell r="AM570">
            <v>4309311128.1131144</v>
          </cell>
          <cell r="AN570">
            <v>4340687708.6921911</v>
          </cell>
          <cell r="AO570">
            <v>4371233908.1573029</v>
          </cell>
          <cell r="AP570">
            <v>4400928296.2775087</v>
          </cell>
          <cell r="AQ570">
            <v>4429822866.8318729</v>
          </cell>
          <cell r="AR570">
            <v>4457974294.8628969</v>
          </cell>
          <cell r="AS570">
            <v>4485369129.9325533</v>
          </cell>
          <cell r="AT570">
            <v>4511981205.877697</v>
          </cell>
          <cell r="AU570">
            <v>4537802676.5267267</v>
          </cell>
          <cell r="AV570">
            <v>4562830346.4936199</v>
          </cell>
          <cell r="AW570">
            <v>4587061419.9852619</v>
          </cell>
          <cell r="AX570">
            <v>4610490797.8274574</v>
          </cell>
          <cell r="AY570">
            <v>4633114421.5689039</v>
          </cell>
          <cell r="AZ570">
            <v>4654933577.7252102</v>
          </cell>
          <cell r="BA570">
            <v>4675953627.1170588</v>
          </cell>
          <cell r="BB570">
            <v>4696178362.0283937</v>
          </cell>
          <cell r="BC570">
            <v>4715609193.268795</v>
          </cell>
          <cell r="BD570">
            <v>4734248619.4793196</v>
          </cell>
          <cell r="BE570">
            <v>4752103291.072978</v>
          </cell>
          <cell r="BF570">
            <v>4769183949.0006714</v>
          </cell>
          <cell r="BG570">
            <v>4785501350.3117952</v>
          </cell>
          <cell r="BH570">
            <v>4801064612.7273254</v>
          </cell>
          <cell r="BI570">
            <v>4815519603.7444105</v>
          </cell>
          <cell r="BJ570">
            <v>4825537263.3590145</v>
          </cell>
          <cell r="BK570">
            <v>4831855111.3575916</v>
          </cell>
          <cell r="BL570">
            <v>4838181231.0161209</v>
          </cell>
          <cell r="BM570">
            <v>4844515633.1642971</v>
          </cell>
          <cell r="BN570">
            <v>4850858328.6459923</v>
          </cell>
          <cell r="BO570">
            <v>4857209328.3192768</v>
          </cell>
          <cell r="BP570">
            <v>4863568643.0564346</v>
          </cell>
          <cell r="BQ570">
            <v>4869936283.7439871</v>
          </cell>
          <cell r="BR570">
            <v>4876312261.282711</v>
          </cell>
          <cell r="BS570">
            <v>4882696586.5876484</v>
          </cell>
          <cell r="BT570">
            <v>4889089270.5881348</v>
          </cell>
          <cell r="BU570">
            <v>4895490324.2278166</v>
          </cell>
          <cell r="BV570">
            <v>4901899758.4646683</v>
          </cell>
          <cell r="BW570">
            <v>4908317584.2710066</v>
          </cell>
          <cell r="BX570">
            <v>4914743812.6335211</v>
          </cell>
          <cell r="BY570">
            <v>4921178454.553277</v>
          </cell>
          <cell r="BZ570">
            <v>4927621521.0457525</v>
          </cell>
          <cell r="CA570">
            <v>4934073023.1408396</v>
          </cell>
          <cell r="CB570">
            <v>4940532971.8828754</v>
          </cell>
          <cell r="CC570">
            <v>4947001378.3306532</v>
          </cell>
          <cell r="CD570">
            <v>4953478253.5574522</v>
          </cell>
        </row>
        <row r="571">
          <cell r="R571">
            <v>0</v>
          </cell>
          <cell r="S571">
            <v>0</v>
          </cell>
          <cell r="T571">
            <v>0</v>
          </cell>
          <cell r="U571">
            <v>14104944.422402773</v>
          </cell>
          <cell r="V571">
            <v>523174283.64264536</v>
          </cell>
          <cell r="W571">
            <v>2769896477.1371512</v>
          </cell>
          <cell r="X571">
            <v>9492038700.396553</v>
          </cell>
          <cell r="Y571">
            <v>25834256157.237526</v>
          </cell>
          <cell r="Z571">
            <v>70890775018.641754</v>
          </cell>
          <cell r="AA571">
            <v>159180507360.64285</v>
          </cell>
          <cell r="AB571">
            <v>331362295014.82886</v>
          </cell>
          <cell r="AC571">
            <v>506045555040.77625</v>
          </cell>
          <cell r="AD571">
            <v>645134172488.17029</v>
          </cell>
          <cell r="AE571">
            <v>717984993505.51599</v>
          </cell>
          <cell r="AF571">
            <v>721196937770.20166</v>
          </cell>
          <cell r="AG571">
            <v>702273329899.83691</v>
          </cell>
          <cell r="AH571">
            <v>702816840328.12</v>
          </cell>
          <cell r="AI571">
            <v>705887211725.17773</v>
          </cell>
          <cell r="AJ571">
            <v>713973149442.25562</v>
          </cell>
          <cell r="AK571">
            <v>715296858133.66174</v>
          </cell>
          <cell r="AL571">
            <v>723427178771.69824</v>
          </cell>
          <cell r="AM571">
            <v>728869898411.71533</v>
          </cell>
          <cell r="AN571">
            <v>734176882386.48169</v>
          </cell>
          <cell r="AO571">
            <v>739343417045.75769</v>
          </cell>
          <cell r="AP571">
            <v>744365877715.02234</v>
          </cell>
          <cell r="AQ571">
            <v>749253058537.77966</v>
          </cell>
          <cell r="AR571">
            <v>754014545438.84302</v>
          </cell>
          <cell r="AS571">
            <v>758648063432.92871</v>
          </cell>
          <cell r="AT571">
            <v>763149186817.62048</v>
          </cell>
          <cell r="AU571">
            <v>767516588504.17261</v>
          </cell>
          <cell r="AV571">
            <v>771749728030.17358</v>
          </cell>
          <cell r="AW571">
            <v>775848132519.70813</v>
          </cell>
          <cell r="AX571">
            <v>779810939506.71899</v>
          </cell>
          <cell r="AY571">
            <v>783637462551.3324</v>
          </cell>
          <cell r="AZ571">
            <v>787327919252.71228</v>
          </cell>
          <cell r="BA571">
            <v>790883216331.37878</v>
          </cell>
          <cell r="BB571">
            <v>794303995208.0907</v>
          </cell>
          <cell r="BC571">
            <v>797590494504.89307</v>
          </cell>
          <cell r="BD571">
            <v>800743136837.88379</v>
          </cell>
          <cell r="BE571">
            <v>803763047047.13867</v>
          </cell>
          <cell r="BF571">
            <v>806652041839.68091</v>
          </cell>
          <cell r="BG571">
            <v>809411940645.4071</v>
          </cell>
          <cell r="BH571">
            <v>812044285620.86243</v>
          </cell>
          <cell r="BI571">
            <v>814489179368.59668</v>
          </cell>
          <cell r="BJ571">
            <v>816183550076.24548</v>
          </cell>
          <cell r="BK571">
            <v>817252140644.90088</v>
          </cell>
          <cell r="BL571">
            <v>818322130268.71143</v>
          </cell>
          <cell r="BM571">
            <v>819393520779.39417</v>
          </cell>
          <cell r="BN571">
            <v>820466314011.06409</v>
          </cell>
          <cell r="BO571">
            <v>821540511800.23755</v>
          </cell>
          <cell r="BP571">
            <v>822616115985.83508</v>
          </cell>
          <cell r="BQ571">
            <v>823693128409.1853</v>
          </cell>
          <cell r="BR571">
            <v>824771550914.02759</v>
          </cell>
          <cell r="BS571">
            <v>825851385346.51489</v>
          </cell>
          <cell r="BT571">
            <v>826932633555.21704</v>
          </cell>
          <cell r="BU571">
            <v>828015297391.12476</v>
          </cell>
          <cell r="BV571">
            <v>829099378707.6521</v>
          </cell>
          <cell r="BW571">
            <v>830184879360.63892</v>
          </cell>
          <cell r="BX571">
            <v>831271801208.35583</v>
          </cell>
          <cell r="BY571">
            <v>832360146111.50574</v>
          </cell>
          <cell r="BZ571">
            <v>833449915933.22803</v>
          </cell>
          <cell r="CA571">
            <v>834541112539.10156</v>
          </cell>
          <cell r="CB571">
            <v>835633737797.14685</v>
          </cell>
          <cell r="CC571">
            <v>836727793577.83081</v>
          </cell>
          <cell r="CD571">
            <v>837823281754.06958</v>
          </cell>
        </row>
        <row r="572">
          <cell r="R572">
            <v>0</v>
          </cell>
          <cell r="S572">
            <v>0</v>
          </cell>
          <cell r="T572">
            <v>0</v>
          </cell>
          <cell r="U572">
            <v>2489107.8392475485</v>
          </cell>
          <cell r="V572">
            <v>92324873.583996266</v>
          </cell>
          <cell r="W572">
            <v>488805260.67126215</v>
          </cell>
          <cell r="X572">
            <v>1675065653.0111566</v>
          </cell>
          <cell r="Y572">
            <v>4558986380.6889763</v>
          </cell>
          <cell r="Z572">
            <v>12510136767.995607</v>
          </cell>
          <cell r="AA572">
            <v>28090677769.525211</v>
          </cell>
          <cell r="AB572">
            <v>58475699120.263924</v>
          </cell>
          <cell r="AC572">
            <v>89302156771.901703</v>
          </cell>
          <cell r="AD572">
            <v>113847206909.67712</v>
          </cell>
          <cell r="AE572">
            <v>126703234148.03224</v>
          </cell>
          <cell r="AF572">
            <v>127270047841.80031</v>
          </cell>
          <cell r="AG572">
            <v>123930587629.38301</v>
          </cell>
          <cell r="AH572">
            <v>124026501234.37411</v>
          </cell>
          <cell r="AI572">
            <v>124568331480.91373</v>
          </cell>
          <cell r="AJ572">
            <v>125995261666.28043</v>
          </cell>
          <cell r="AK572">
            <v>126228857317.70505</v>
          </cell>
          <cell r="AL572">
            <v>127663619783.24089</v>
          </cell>
          <cell r="AM572">
            <v>128624099719.71449</v>
          </cell>
          <cell r="AN572">
            <v>129560626303.4968</v>
          </cell>
          <cell r="AO572">
            <v>130472367713.95726</v>
          </cell>
          <cell r="AP572">
            <v>131358684302.65102</v>
          </cell>
          <cell r="AQ572">
            <v>132221127977.25528</v>
          </cell>
          <cell r="AR572">
            <v>133061390371.56056</v>
          </cell>
          <cell r="AS572">
            <v>133879070017.57568</v>
          </cell>
          <cell r="AT572">
            <v>134673385908.99188</v>
          </cell>
          <cell r="AU572">
            <v>135444103853.67755</v>
          </cell>
          <cell r="AV572">
            <v>136191128475.91302</v>
          </cell>
          <cell r="AW572">
            <v>136914376327.00734</v>
          </cell>
          <cell r="AX572">
            <v>137613695207.06808</v>
          </cell>
          <cell r="AY572">
            <v>138288963979.64691</v>
          </cell>
          <cell r="AZ572">
            <v>138940221044.59631</v>
          </cell>
          <cell r="BA572">
            <v>139567626411.41983</v>
          </cell>
          <cell r="BB572">
            <v>140171293272.01602</v>
          </cell>
          <cell r="BC572">
            <v>140751263736.15762</v>
          </cell>
          <cell r="BD572">
            <v>141307612383.15601</v>
          </cell>
          <cell r="BE572">
            <v>141840537714.20096</v>
          </cell>
          <cell r="BF572">
            <v>142350360324.6496</v>
          </cell>
          <cell r="BG572">
            <v>142837401290.366</v>
          </cell>
          <cell r="BH572">
            <v>143301932756.6228</v>
          </cell>
          <cell r="BI572">
            <v>143733384594.45825</v>
          </cell>
          <cell r="BJ572">
            <v>144032391189.92569</v>
          </cell>
          <cell r="BK572">
            <v>144220965996.159</v>
          </cell>
          <cell r="BL572">
            <v>144409787694.47852</v>
          </cell>
          <cell r="BM572">
            <v>144598856608.12842</v>
          </cell>
          <cell r="BN572">
            <v>144788173060.77606</v>
          </cell>
          <cell r="BO572">
            <v>144977737376.51254</v>
          </cell>
          <cell r="BP572">
            <v>145167549879.85327</v>
          </cell>
          <cell r="BQ572">
            <v>145357610895.73862</v>
          </cell>
          <cell r="BR572">
            <v>145547920749.53433</v>
          </cell>
          <cell r="BS572">
            <v>145738479767.03207</v>
          </cell>
          <cell r="BT572">
            <v>145929288274.4501</v>
          </cell>
          <cell r="BU572">
            <v>146120346598.43381</v>
          </cell>
          <cell r="BV572">
            <v>146311655066.05627</v>
          </cell>
          <cell r="BW572">
            <v>146503214004.81866</v>
          </cell>
          <cell r="BX572">
            <v>146695023742.65106</v>
          </cell>
          <cell r="BY572">
            <v>146887084607.91281</v>
          </cell>
          <cell r="BZ572">
            <v>147079396929.39322</v>
          </cell>
          <cell r="CA572">
            <v>147271961036.31207</v>
          </cell>
          <cell r="CB572">
            <v>147464777258.32007</v>
          </cell>
          <cell r="CC572">
            <v>147657845925.49957</v>
          </cell>
          <cell r="CD572">
            <v>147851167368.36523</v>
          </cell>
        </row>
        <row r="573">
          <cell r="R573">
            <v>0</v>
          </cell>
          <cell r="S573">
            <v>0</v>
          </cell>
          <cell r="T573">
            <v>0</v>
          </cell>
          <cell r="U573">
            <v>0</v>
          </cell>
          <cell r="V573">
            <v>0</v>
          </cell>
          <cell r="W573">
            <v>0</v>
          </cell>
          <cell r="X573">
            <v>0</v>
          </cell>
          <cell r="Y573">
            <v>0</v>
          </cell>
          <cell r="Z573">
            <v>4612882289.0839252</v>
          </cell>
          <cell r="AA573">
            <v>83727802591.72937</v>
          </cell>
          <cell r="AB573">
            <v>221859682966.78906</v>
          </cell>
          <cell r="AC573">
            <v>579541204434.57349</v>
          </cell>
          <cell r="AD573">
            <v>1124416858367.1814</v>
          </cell>
          <cell r="AE573">
            <v>1762370144111.7239</v>
          </cell>
          <cell r="AF573">
            <v>2233113930603.2124</v>
          </cell>
          <cell r="AG573">
            <v>2674468158433.4663</v>
          </cell>
          <cell r="AH573">
            <v>2987335862401.3682</v>
          </cell>
          <cell r="AI573">
            <v>3170208936879.4595</v>
          </cell>
          <cell r="AJ573">
            <v>3289974616131.5088</v>
          </cell>
          <cell r="AK573">
            <v>3383250390640.8457</v>
          </cell>
          <cell r="AL573">
            <v>3421705628018.0132</v>
          </cell>
          <cell r="AM573">
            <v>3447448902490.4917</v>
          </cell>
          <cell r="AN573">
            <v>3472550166953.7529</v>
          </cell>
          <cell r="AO573">
            <v>3496987126525.8423</v>
          </cell>
          <cell r="AP573">
            <v>3520742637022.0073</v>
          </cell>
          <cell r="AQ573">
            <v>3543858293465.4985</v>
          </cell>
          <cell r="AR573">
            <v>3566379435890.3174</v>
          </cell>
          <cell r="AS573">
            <v>3588295303946.0425</v>
          </cell>
          <cell r="AT573">
            <v>3609584964702.1582</v>
          </cell>
          <cell r="AU573">
            <v>3630242141221.3813</v>
          </cell>
          <cell r="AV573">
            <v>3650264277194.8965</v>
          </cell>
          <cell r="AW573">
            <v>3669649135988.2095</v>
          </cell>
          <cell r="AX573">
            <v>3688392638261.9658</v>
          </cell>
          <cell r="AY573">
            <v>3706491537255.1235</v>
          </cell>
          <cell r="AZ573">
            <v>3723946862180.168</v>
          </cell>
          <cell r="BA573">
            <v>3740762901693.647</v>
          </cell>
          <cell r="BB573">
            <v>3756942689622.7148</v>
          </cell>
          <cell r="BC573">
            <v>3772487354615.0361</v>
          </cell>
          <cell r="BD573">
            <v>3787398895583.4556</v>
          </cell>
          <cell r="BE573">
            <v>3801682632858.3823</v>
          </cell>
          <cell r="BF573">
            <v>3815347159200.5371</v>
          </cell>
          <cell r="BG573">
            <v>3828401080249.436</v>
          </cell>
          <cell r="BH573">
            <v>3840851690181.8604</v>
          </cell>
          <cell r="BI573">
            <v>3852415682995.5283</v>
          </cell>
          <cell r="BJ573">
            <v>3860429810687.2119</v>
          </cell>
          <cell r="BK573">
            <v>3865484089086.0737</v>
          </cell>
          <cell r="BL573">
            <v>3870544984812.897</v>
          </cell>
          <cell r="BM573">
            <v>3875612506531.4375</v>
          </cell>
          <cell r="BN573">
            <v>3880686662916.7939</v>
          </cell>
          <cell r="BO573">
            <v>3885767462655.4214</v>
          </cell>
          <cell r="BP573">
            <v>3890854914445.1479</v>
          </cell>
          <cell r="BQ573">
            <v>3895949026995.1899</v>
          </cell>
          <cell r="BR573">
            <v>3901049809026.1689</v>
          </cell>
          <cell r="BS573">
            <v>3906157269270.1191</v>
          </cell>
          <cell r="BT573">
            <v>3911271416470.5078</v>
          </cell>
          <cell r="BU573">
            <v>3916392259382.2534</v>
          </cell>
          <cell r="BV573">
            <v>3921519806771.7344</v>
          </cell>
          <cell r="BW573">
            <v>3926654067416.8057</v>
          </cell>
          <cell r="BX573">
            <v>3931795050106.8164</v>
          </cell>
          <cell r="BY573">
            <v>3936942763642.6221</v>
          </cell>
          <cell r="BZ573">
            <v>3942097216836.6016</v>
          </cell>
          <cell r="CA573">
            <v>3947258418512.6719</v>
          </cell>
          <cell r="CB573">
            <v>3952426377506.3003</v>
          </cell>
          <cell r="CC573">
            <v>3957601102664.5229</v>
          </cell>
          <cell r="CD573">
            <v>3962782602845.9619</v>
          </cell>
        </row>
        <row r="574">
          <cell r="R574">
            <v>0</v>
          </cell>
          <cell r="S574">
            <v>0</v>
          </cell>
          <cell r="T574">
            <v>0</v>
          </cell>
          <cell r="U574">
            <v>0</v>
          </cell>
          <cell r="V574">
            <v>0</v>
          </cell>
          <cell r="W574">
            <v>0</v>
          </cell>
          <cell r="X574">
            <v>0</v>
          </cell>
          <cell r="Y574">
            <v>0</v>
          </cell>
          <cell r="Z574">
            <v>0</v>
          </cell>
          <cell r="AA574">
            <v>0</v>
          </cell>
          <cell r="AB574">
            <v>0</v>
          </cell>
          <cell r="AC574">
            <v>0</v>
          </cell>
          <cell r="AD574">
            <v>0</v>
          </cell>
          <cell r="AE574">
            <v>0</v>
          </cell>
          <cell r="AF574">
            <v>0</v>
          </cell>
          <cell r="AG574">
            <v>0</v>
          </cell>
          <cell r="AH574">
            <v>0</v>
          </cell>
          <cell r="AI574">
            <v>0</v>
          </cell>
          <cell r="AJ574">
            <v>0</v>
          </cell>
          <cell r="AK574">
            <v>0</v>
          </cell>
          <cell r="AL574">
            <v>0</v>
          </cell>
          <cell r="AM574">
            <v>0</v>
          </cell>
          <cell r="AN574">
            <v>0</v>
          </cell>
          <cell r="AO574">
            <v>0</v>
          </cell>
          <cell r="AP574">
            <v>0</v>
          </cell>
          <cell r="AQ574">
            <v>0</v>
          </cell>
          <cell r="AR574">
            <v>0</v>
          </cell>
          <cell r="AS574">
            <v>0</v>
          </cell>
          <cell r="AT574">
            <v>0</v>
          </cell>
          <cell r="AU574">
            <v>0</v>
          </cell>
          <cell r="AV574">
            <v>0</v>
          </cell>
          <cell r="AW574">
            <v>0</v>
          </cell>
          <cell r="AX574">
            <v>0</v>
          </cell>
          <cell r="AY574">
            <v>0</v>
          </cell>
          <cell r="AZ574">
            <v>0</v>
          </cell>
          <cell r="BA574">
            <v>0</v>
          </cell>
          <cell r="BB574">
            <v>0</v>
          </cell>
          <cell r="BC574">
            <v>0</v>
          </cell>
          <cell r="BD574">
            <v>0</v>
          </cell>
          <cell r="BE574">
            <v>0</v>
          </cell>
          <cell r="BF574">
            <v>0</v>
          </cell>
          <cell r="BG574">
            <v>0</v>
          </cell>
          <cell r="BH574">
            <v>0</v>
          </cell>
          <cell r="BI574">
            <v>0</v>
          </cell>
          <cell r="BJ574">
            <v>0</v>
          </cell>
          <cell r="BK574">
            <v>0</v>
          </cell>
          <cell r="BL574">
            <v>0</v>
          </cell>
          <cell r="BM574">
            <v>0</v>
          </cell>
          <cell r="BN574">
            <v>0</v>
          </cell>
          <cell r="BO574">
            <v>0</v>
          </cell>
          <cell r="BP574">
            <v>0</v>
          </cell>
          <cell r="BQ574">
            <v>0</v>
          </cell>
          <cell r="BR574">
            <v>0</v>
          </cell>
          <cell r="BS574">
            <v>0</v>
          </cell>
          <cell r="BT574">
            <v>0</v>
          </cell>
          <cell r="BU574">
            <v>0</v>
          </cell>
          <cell r="BV574">
            <v>0</v>
          </cell>
          <cell r="BW574">
            <v>0</v>
          </cell>
          <cell r="BX574">
            <v>0</v>
          </cell>
          <cell r="BY574">
            <v>0</v>
          </cell>
          <cell r="BZ574">
            <v>0</v>
          </cell>
          <cell r="CA574">
            <v>0</v>
          </cell>
          <cell r="CB574">
            <v>0</v>
          </cell>
          <cell r="CC574">
            <v>0</v>
          </cell>
          <cell r="CD574">
            <v>0</v>
          </cell>
        </row>
        <row r="575">
          <cell r="R575">
            <v>706501002.42090988</v>
          </cell>
          <cell r="S575">
            <v>1048854716.3314781</v>
          </cell>
          <cell r="T575">
            <v>1430098731.8506775</v>
          </cell>
          <cell r="U575">
            <v>1606736534.1969986</v>
          </cell>
          <cell r="V575">
            <v>1628186327.1097107</v>
          </cell>
          <cell r="W575">
            <v>1735084303.3166885</v>
          </cell>
          <cell r="X575">
            <v>2366019921.7438354</v>
          </cell>
          <cell r="Y575">
            <v>2959810376.1483002</v>
          </cell>
          <cell r="Z575">
            <v>3220849842.2292252</v>
          </cell>
          <cell r="AA575">
            <v>3552241186.26931</v>
          </cell>
          <cell r="AB575">
            <v>5082908787.8221283</v>
          </cell>
          <cell r="AC575">
            <v>6304220140.9374847</v>
          </cell>
          <cell r="AD575">
            <v>6427904324.4531097</v>
          </cell>
          <cell r="AE575">
            <v>6617082523.36409</v>
          </cell>
          <cell r="AF575">
            <v>6804770903.1638947</v>
          </cell>
          <cell r="AG575">
            <v>7011998322.7776184</v>
          </cell>
          <cell r="AH575">
            <v>7192212959.804245</v>
          </cell>
          <cell r="AI575">
            <v>7390089656.2410583</v>
          </cell>
          <cell r="AJ575">
            <v>7585269106.4614868</v>
          </cell>
          <cell r="AK575">
            <v>7777963167.3910217</v>
          </cell>
          <cell r="AL575">
            <v>7886232323.0290222</v>
          </cell>
          <cell r="AM575">
            <v>7957671324.7472229</v>
          </cell>
          <cell r="AN575">
            <v>8026982658.3460083</v>
          </cell>
          <cell r="AO575">
            <v>8094327706.3109436</v>
          </cell>
          <cell r="AP575">
            <v>8160063209.9393311</v>
          </cell>
          <cell r="AQ575">
            <v>8224399053.1386414</v>
          </cell>
          <cell r="AR575">
            <v>8286972026.4933472</v>
          </cell>
          <cell r="AS575">
            <v>8347495857.9039917</v>
          </cell>
          <cell r="AT575">
            <v>8406050215.6972351</v>
          </cell>
          <cell r="AU575">
            <v>8462713716.5917053</v>
          </cell>
          <cell r="AV575">
            <v>8517438940.9465332</v>
          </cell>
          <cell r="AW575">
            <v>8570123720.3510132</v>
          </cell>
          <cell r="AX575">
            <v>8620746553.6147156</v>
          </cell>
          <cell r="AY575">
            <v>8669367921.0484619</v>
          </cell>
          <cell r="AZ575">
            <v>8716036676.7065735</v>
          </cell>
          <cell r="BA575">
            <v>8760704043.4039917</v>
          </cell>
          <cell r="BB575">
            <v>8803279479.6236877</v>
          </cell>
          <cell r="BC575">
            <v>8843741897.1618347</v>
          </cell>
          <cell r="BD575">
            <v>8882145572.4994507</v>
          </cell>
          <cell r="BE575">
            <v>8918544350.3639221</v>
          </cell>
          <cell r="BF575">
            <v>8952917406.6047363</v>
          </cell>
          <cell r="BG575">
            <v>8985208809.711731</v>
          </cell>
          <cell r="BH575">
            <v>9015417944.1584778</v>
          </cell>
          <cell r="BI575">
            <v>9043111573.1407471</v>
          </cell>
          <cell r="BJ575">
            <v>9062279317.5847778</v>
          </cell>
          <cell r="BK575">
            <v>9074413923.869873</v>
          </cell>
          <cell r="BL575">
            <v>9086564791.9249878</v>
          </cell>
          <cell r="BM575">
            <v>9098731943.5610657</v>
          </cell>
          <cell r="BN575">
            <v>9110915400.6182861</v>
          </cell>
          <cell r="BO575">
            <v>9123115184.966217</v>
          </cell>
          <cell r="BP575">
            <v>9135331318.5037537</v>
          </cell>
          <cell r="BQ575">
            <v>9147563823.1591492</v>
          </cell>
          <cell r="BR575">
            <v>9159812720.8901367</v>
          </cell>
          <cell r="BS575">
            <v>9172078033.6838989</v>
          </cell>
          <cell r="BT575">
            <v>9184359783.5571899</v>
          </cell>
          <cell r="BU575">
            <v>9196657992.5562439</v>
          </cell>
          <cell r="BV575">
            <v>9208972682.7569275</v>
          </cell>
          <cell r="BW575">
            <v>9221303876.2647095</v>
          </cell>
          <cell r="BX575">
            <v>9233651595.2148438</v>
          </cell>
          <cell r="BY575">
            <v>9246015861.7721863</v>
          </cell>
          <cell r="BZ575">
            <v>9258396698.1313477</v>
          </cell>
          <cell r="CA575">
            <v>9270794126.5167847</v>
          </cell>
          <cell r="CB575">
            <v>9283208169.1827698</v>
          </cell>
          <cell r="CC575">
            <v>9295638848.4134827</v>
          </cell>
          <cell r="CD575">
            <v>9308086186.5228882</v>
          </cell>
        </row>
        <row r="599">
          <cell r="Q599">
            <v>0.92</v>
          </cell>
          <cell r="R599">
            <v>0.92</v>
          </cell>
          <cell r="S599">
            <v>0.92</v>
          </cell>
          <cell r="T599">
            <v>0.92</v>
          </cell>
          <cell r="U599">
            <v>0.92</v>
          </cell>
          <cell r="V599">
            <v>0.92</v>
          </cell>
          <cell r="W599">
            <v>0.92</v>
          </cell>
          <cell r="X599">
            <v>0.92</v>
          </cell>
          <cell r="Y599">
            <v>0.92</v>
          </cell>
          <cell r="Z599">
            <v>0.92</v>
          </cell>
          <cell r="AA599">
            <v>0.92</v>
          </cell>
          <cell r="AB599">
            <v>0.92</v>
          </cell>
          <cell r="AC599">
            <v>0.92</v>
          </cell>
          <cell r="AD599">
            <v>0.92</v>
          </cell>
          <cell r="AE599">
            <v>0.92</v>
          </cell>
          <cell r="AF599">
            <v>0.92</v>
          </cell>
          <cell r="AG599">
            <v>0.92</v>
          </cell>
          <cell r="AH599">
            <v>0.92</v>
          </cell>
          <cell r="AI599">
            <v>0.92</v>
          </cell>
          <cell r="AJ599">
            <v>0.92</v>
          </cell>
          <cell r="AK599">
            <v>0.92</v>
          </cell>
          <cell r="AL599">
            <v>0.92</v>
          </cell>
          <cell r="AM599">
            <v>0.92</v>
          </cell>
          <cell r="AN599">
            <v>0.92</v>
          </cell>
          <cell r="AO599">
            <v>0.92</v>
          </cell>
          <cell r="AP599">
            <v>0.92</v>
          </cell>
          <cell r="AQ599">
            <v>0.92</v>
          </cell>
          <cell r="AR599">
            <v>0.92</v>
          </cell>
          <cell r="AS599">
            <v>0.92</v>
          </cell>
          <cell r="AT599">
            <v>0.92</v>
          </cell>
          <cell r="AU599">
            <v>0.92</v>
          </cell>
          <cell r="AV599">
            <v>0.92</v>
          </cell>
          <cell r="AW599">
            <v>0.92</v>
          </cell>
          <cell r="AX599">
            <v>0.92</v>
          </cell>
          <cell r="AY599">
            <v>0.92</v>
          </cell>
          <cell r="AZ599">
            <v>0.92</v>
          </cell>
          <cell r="BA599">
            <v>0.92</v>
          </cell>
          <cell r="BB599">
            <v>0.92</v>
          </cell>
          <cell r="BC599">
            <v>0.92</v>
          </cell>
          <cell r="BD599">
            <v>0.92</v>
          </cell>
          <cell r="BE599">
            <v>0.92</v>
          </cell>
          <cell r="BF599">
            <v>0.92</v>
          </cell>
          <cell r="BG599">
            <v>0.92</v>
          </cell>
          <cell r="BH599">
            <v>0.92</v>
          </cell>
          <cell r="BI599">
            <v>0.92</v>
          </cell>
          <cell r="BJ599">
            <v>0.92</v>
          </cell>
          <cell r="BK599">
            <v>0.92</v>
          </cell>
          <cell r="BL599">
            <v>0.92</v>
          </cell>
          <cell r="BM599">
            <v>0.92</v>
          </cell>
          <cell r="BN599">
            <v>0.92</v>
          </cell>
          <cell r="BO599">
            <v>0.92</v>
          </cell>
          <cell r="BP599">
            <v>0.92</v>
          </cell>
          <cell r="BQ599">
            <v>0.92</v>
          </cell>
          <cell r="BR599">
            <v>0.92</v>
          </cell>
          <cell r="BS599">
            <v>0.92</v>
          </cell>
          <cell r="BT599">
            <v>0.92</v>
          </cell>
          <cell r="BU599">
            <v>0.92</v>
          </cell>
          <cell r="BV599">
            <v>0.92</v>
          </cell>
          <cell r="BW599">
            <v>0.92</v>
          </cell>
          <cell r="BX599">
            <v>0.92</v>
          </cell>
          <cell r="BY599">
            <v>0.92</v>
          </cell>
          <cell r="BZ599">
            <v>0.92</v>
          </cell>
          <cell r="CA599">
            <v>0.92</v>
          </cell>
          <cell r="CB599">
            <v>0.92</v>
          </cell>
          <cell r="CC599">
            <v>0.92</v>
          </cell>
          <cell r="CD599">
            <v>0.92</v>
          </cell>
        </row>
        <row r="600">
          <cell r="Q600">
            <v>0.92</v>
          </cell>
          <cell r="R600">
            <v>0.92</v>
          </cell>
          <cell r="S600">
            <v>0.92</v>
          </cell>
          <cell r="T600">
            <v>0.92</v>
          </cell>
          <cell r="U600">
            <v>0.92</v>
          </cell>
          <cell r="V600">
            <v>0.92</v>
          </cell>
          <cell r="W600">
            <v>0.92</v>
          </cell>
          <cell r="X600">
            <v>0.92</v>
          </cell>
          <cell r="Y600">
            <v>0.92</v>
          </cell>
          <cell r="Z600">
            <v>0.92</v>
          </cell>
          <cell r="AA600">
            <v>0.92</v>
          </cell>
          <cell r="AB600">
            <v>0.92</v>
          </cell>
          <cell r="AC600">
            <v>0.92</v>
          </cell>
          <cell r="AD600">
            <v>0.92</v>
          </cell>
          <cell r="AE600">
            <v>0.92</v>
          </cell>
          <cell r="AF600">
            <v>0.92</v>
          </cell>
          <cell r="AG600">
            <v>0.92</v>
          </cell>
          <cell r="AH600">
            <v>0.92</v>
          </cell>
          <cell r="AI600">
            <v>0.92</v>
          </cell>
          <cell r="AJ600">
            <v>0.92</v>
          </cell>
          <cell r="AK600">
            <v>0.92</v>
          </cell>
          <cell r="AL600">
            <v>0.92</v>
          </cell>
          <cell r="AM600">
            <v>0.92</v>
          </cell>
          <cell r="AN600">
            <v>0.92</v>
          </cell>
          <cell r="AO600">
            <v>0.92</v>
          </cell>
          <cell r="AP600">
            <v>0.92</v>
          </cell>
          <cell r="AQ600">
            <v>0.92</v>
          </cell>
          <cell r="AR600">
            <v>0.92</v>
          </cell>
          <cell r="AS600">
            <v>0.92</v>
          </cell>
          <cell r="AT600">
            <v>0.92</v>
          </cell>
          <cell r="AU600">
            <v>0.92</v>
          </cell>
          <cell r="AV600">
            <v>0.92</v>
          </cell>
          <cell r="AW600">
            <v>0.92</v>
          </cell>
          <cell r="AX600">
            <v>0.92</v>
          </cell>
          <cell r="AY600">
            <v>0.92</v>
          </cell>
          <cell r="AZ600">
            <v>0.92</v>
          </cell>
          <cell r="BA600">
            <v>0.92</v>
          </cell>
          <cell r="BB600">
            <v>0.92</v>
          </cell>
          <cell r="BC600">
            <v>0.92</v>
          </cell>
          <cell r="BD600">
            <v>0.92</v>
          </cell>
          <cell r="BE600">
            <v>0.92</v>
          </cell>
          <cell r="BF600">
            <v>0.92</v>
          </cell>
          <cell r="BG600">
            <v>0.92</v>
          </cell>
          <cell r="BH600">
            <v>0.92</v>
          </cell>
          <cell r="BI600">
            <v>0.92</v>
          </cell>
          <cell r="BJ600">
            <v>0.92</v>
          </cell>
          <cell r="BK600">
            <v>0.92</v>
          </cell>
          <cell r="BL600">
            <v>0.92</v>
          </cell>
          <cell r="BM600">
            <v>0.92</v>
          </cell>
          <cell r="BN600">
            <v>0.92</v>
          </cell>
          <cell r="BO600">
            <v>0.92</v>
          </cell>
          <cell r="BP600">
            <v>0.92</v>
          </cell>
          <cell r="BQ600">
            <v>0.92</v>
          </cell>
          <cell r="BR600">
            <v>0.92</v>
          </cell>
          <cell r="BS600">
            <v>0.92</v>
          </cell>
          <cell r="BT600">
            <v>0.92</v>
          </cell>
          <cell r="BU600">
            <v>0.92</v>
          </cell>
          <cell r="BV600">
            <v>0.92</v>
          </cell>
          <cell r="BW600">
            <v>0.92</v>
          </cell>
          <cell r="BX600">
            <v>0.92</v>
          </cell>
          <cell r="BY600">
            <v>0.92</v>
          </cell>
          <cell r="BZ600">
            <v>0.92</v>
          </cell>
          <cell r="CA600">
            <v>0.92</v>
          </cell>
          <cell r="CB600">
            <v>0.92</v>
          </cell>
          <cell r="CC600">
            <v>0.92</v>
          </cell>
          <cell r="CD600">
            <v>0.92</v>
          </cell>
        </row>
        <row r="601">
          <cell r="Q601">
            <v>0.92</v>
          </cell>
          <cell r="R601">
            <v>0.92</v>
          </cell>
          <cell r="S601">
            <v>0.92</v>
          </cell>
          <cell r="T601">
            <v>0.92</v>
          </cell>
          <cell r="U601">
            <v>0.92</v>
          </cell>
          <cell r="V601">
            <v>0.92</v>
          </cell>
          <cell r="W601">
            <v>0.92</v>
          </cell>
          <cell r="X601">
            <v>0.92</v>
          </cell>
          <cell r="Y601">
            <v>0.92</v>
          </cell>
          <cell r="Z601">
            <v>0.92</v>
          </cell>
          <cell r="AA601">
            <v>0.92</v>
          </cell>
          <cell r="AB601">
            <v>0.92</v>
          </cell>
          <cell r="AC601">
            <v>0.92</v>
          </cell>
          <cell r="AD601">
            <v>0.92</v>
          </cell>
          <cell r="AE601">
            <v>0.92</v>
          </cell>
          <cell r="AF601">
            <v>0.92</v>
          </cell>
          <cell r="AG601">
            <v>0.92</v>
          </cell>
          <cell r="AH601">
            <v>0.92</v>
          </cell>
          <cell r="AI601">
            <v>0.92</v>
          </cell>
          <cell r="AJ601">
            <v>0.92</v>
          </cell>
          <cell r="AK601">
            <v>0.92</v>
          </cell>
          <cell r="AL601">
            <v>0.92</v>
          </cell>
          <cell r="AM601">
            <v>0.92</v>
          </cell>
          <cell r="AN601">
            <v>0.92</v>
          </cell>
          <cell r="AO601">
            <v>0.92</v>
          </cell>
          <cell r="AP601">
            <v>0.92</v>
          </cell>
          <cell r="AQ601">
            <v>0.92</v>
          </cell>
          <cell r="AR601">
            <v>0.92</v>
          </cell>
          <cell r="AS601">
            <v>0.92</v>
          </cell>
          <cell r="AT601">
            <v>0.92</v>
          </cell>
          <cell r="AU601">
            <v>0.92</v>
          </cell>
          <cell r="AV601">
            <v>0.92</v>
          </cell>
          <cell r="AW601">
            <v>0.92</v>
          </cell>
          <cell r="AX601">
            <v>0.92</v>
          </cell>
          <cell r="AY601">
            <v>0.92</v>
          </cell>
          <cell r="AZ601">
            <v>0.92</v>
          </cell>
          <cell r="BA601">
            <v>0.92</v>
          </cell>
          <cell r="BB601">
            <v>0.92</v>
          </cell>
          <cell r="BC601">
            <v>0.92</v>
          </cell>
          <cell r="BD601">
            <v>0.92</v>
          </cell>
          <cell r="BE601">
            <v>0.92</v>
          </cell>
          <cell r="BF601">
            <v>0.92</v>
          </cell>
          <cell r="BG601">
            <v>0.92</v>
          </cell>
          <cell r="BH601">
            <v>0.92</v>
          </cell>
          <cell r="BI601">
            <v>0.92</v>
          </cell>
          <cell r="BJ601">
            <v>0.92</v>
          </cell>
          <cell r="BK601">
            <v>0.92</v>
          </cell>
          <cell r="BL601">
            <v>0.92</v>
          </cell>
          <cell r="BM601">
            <v>0.92</v>
          </cell>
          <cell r="BN601">
            <v>0.92</v>
          </cell>
          <cell r="BO601">
            <v>0.92</v>
          </cell>
          <cell r="BP601">
            <v>0.92</v>
          </cell>
          <cell r="BQ601">
            <v>0.92</v>
          </cell>
          <cell r="BR601">
            <v>0.92</v>
          </cell>
          <cell r="BS601">
            <v>0.92</v>
          </cell>
          <cell r="BT601">
            <v>0.92</v>
          </cell>
          <cell r="BU601">
            <v>0.92</v>
          </cell>
          <cell r="BV601">
            <v>0.92</v>
          </cell>
          <cell r="BW601">
            <v>0.92</v>
          </cell>
          <cell r="BX601">
            <v>0.92</v>
          </cell>
          <cell r="BY601">
            <v>0.92</v>
          </cell>
          <cell r="BZ601">
            <v>0.92</v>
          </cell>
          <cell r="CA601">
            <v>0.92</v>
          </cell>
          <cell r="CB601">
            <v>0.92</v>
          </cell>
          <cell r="CC601">
            <v>0.92</v>
          </cell>
          <cell r="CD601">
            <v>0.92</v>
          </cell>
        </row>
        <row r="602">
          <cell r="Q602">
            <v>0.92</v>
          </cell>
          <cell r="R602">
            <v>0.92</v>
          </cell>
          <cell r="S602">
            <v>0.92</v>
          </cell>
          <cell r="T602">
            <v>0.92</v>
          </cell>
          <cell r="U602">
            <v>0.92</v>
          </cell>
          <cell r="V602">
            <v>0.92</v>
          </cell>
          <cell r="W602">
            <v>0.92</v>
          </cell>
          <cell r="X602">
            <v>0.92</v>
          </cell>
          <cell r="Y602">
            <v>0.92</v>
          </cell>
          <cell r="Z602">
            <v>0.92</v>
          </cell>
          <cell r="AA602">
            <v>0.92</v>
          </cell>
          <cell r="AB602">
            <v>0.92</v>
          </cell>
          <cell r="AC602">
            <v>0.92</v>
          </cell>
          <cell r="AD602">
            <v>0.92</v>
          </cell>
          <cell r="AE602">
            <v>0.92</v>
          </cell>
          <cell r="AF602">
            <v>0.92</v>
          </cell>
          <cell r="AG602">
            <v>0.92</v>
          </cell>
          <cell r="AH602">
            <v>0.92</v>
          </cell>
          <cell r="AI602">
            <v>0.92</v>
          </cell>
          <cell r="AJ602">
            <v>0.92</v>
          </cell>
          <cell r="AK602">
            <v>0.92</v>
          </cell>
          <cell r="AL602">
            <v>0.92</v>
          </cell>
          <cell r="AM602">
            <v>0.92</v>
          </cell>
          <cell r="AN602">
            <v>0.92</v>
          </cell>
          <cell r="AO602">
            <v>0.92</v>
          </cell>
          <cell r="AP602">
            <v>0.92</v>
          </cell>
          <cell r="AQ602">
            <v>0.92</v>
          </cell>
          <cell r="AR602">
            <v>0.92</v>
          </cell>
          <cell r="AS602">
            <v>0.92</v>
          </cell>
          <cell r="AT602">
            <v>0.92</v>
          </cell>
          <cell r="AU602">
            <v>0.92</v>
          </cell>
          <cell r="AV602">
            <v>0.92</v>
          </cell>
          <cell r="AW602">
            <v>0.92</v>
          </cell>
          <cell r="AX602">
            <v>0.92</v>
          </cell>
          <cell r="AY602">
            <v>0.92</v>
          </cell>
          <cell r="AZ602">
            <v>0.92</v>
          </cell>
          <cell r="BA602">
            <v>0.92</v>
          </cell>
          <cell r="BB602">
            <v>0.92</v>
          </cell>
          <cell r="BC602">
            <v>0.92</v>
          </cell>
          <cell r="BD602">
            <v>0.92</v>
          </cell>
          <cell r="BE602">
            <v>0.92</v>
          </cell>
          <cell r="BF602">
            <v>0.92</v>
          </cell>
          <cell r="BG602">
            <v>0.92</v>
          </cell>
          <cell r="BH602">
            <v>0.92</v>
          </cell>
          <cell r="BI602">
            <v>0.92</v>
          </cell>
          <cell r="BJ602">
            <v>0.92</v>
          </cell>
          <cell r="BK602">
            <v>0.92</v>
          </cell>
          <cell r="BL602">
            <v>0.92</v>
          </cell>
          <cell r="BM602">
            <v>0.92</v>
          </cell>
          <cell r="BN602">
            <v>0.92</v>
          </cell>
          <cell r="BO602">
            <v>0.92</v>
          </cell>
          <cell r="BP602">
            <v>0.92</v>
          </cell>
          <cell r="BQ602">
            <v>0.92</v>
          </cell>
          <cell r="BR602">
            <v>0.92</v>
          </cell>
          <cell r="BS602">
            <v>0.92</v>
          </cell>
          <cell r="BT602">
            <v>0.92</v>
          </cell>
          <cell r="BU602">
            <v>0.92</v>
          </cell>
          <cell r="BV602">
            <v>0.92</v>
          </cell>
          <cell r="BW602">
            <v>0.92</v>
          </cell>
          <cell r="BX602">
            <v>0.92</v>
          </cell>
          <cell r="BY602">
            <v>0.92</v>
          </cell>
          <cell r="BZ602">
            <v>0.92</v>
          </cell>
          <cell r="CA602">
            <v>0.92</v>
          </cell>
          <cell r="CB602">
            <v>0.92</v>
          </cell>
          <cell r="CC602">
            <v>0.92</v>
          </cell>
          <cell r="CD602">
            <v>0.92</v>
          </cell>
        </row>
        <row r="603">
          <cell r="Q603">
            <v>0.92</v>
          </cell>
          <cell r="R603">
            <v>0.92</v>
          </cell>
          <cell r="S603">
            <v>0.92</v>
          </cell>
          <cell r="T603">
            <v>0.92</v>
          </cell>
          <cell r="U603">
            <v>0.92</v>
          </cell>
          <cell r="V603">
            <v>0.92</v>
          </cell>
          <cell r="W603">
            <v>0.92</v>
          </cell>
          <cell r="X603">
            <v>0.92</v>
          </cell>
          <cell r="Y603">
            <v>0.92</v>
          </cell>
          <cell r="Z603">
            <v>0.92</v>
          </cell>
          <cell r="AA603">
            <v>0.92</v>
          </cell>
          <cell r="AB603">
            <v>0.92</v>
          </cell>
          <cell r="AC603">
            <v>0.92</v>
          </cell>
          <cell r="AD603">
            <v>0.92</v>
          </cell>
          <cell r="AE603">
            <v>0.92</v>
          </cell>
          <cell r="AF603">
            <v>0.92</v>
          </cell>
          <cell r="AG603">
            <v>0.92</v>
          </cell>
          <cell r="AH603">
            <v>0.92</v>
          </cell>
          <cell r="AI603">
            <v>0.92</v>
          </cell>
          <cell r="AJ603">
            <v>0.92</v>
          </cell>
          <cell r="AK603">
            <v>0.92</v>
          </cell>
          <cell r="AL603">
            <v>0.92</v>
          </cell>
          <cell r="AM603">
            <v>0.92</v>
          </cell>
          <cell r="AN603">
            <v>0.92</v>
          </cell>
          <cell r="AO603">
            <v>0.92</v>
          </cell>
          <cell r="AP603">
            <v>0.92</v>
          </cell>
          <cell r="AQ603">
            <v>0.92</v>
          </cell>
          <cell r="AR603">
            <v>0.92</v>
          </cell>
          <cell r="AS603">
            <v>0.92</v>
          </cell>
          <cell r="AT603">
            <v>0.92</v>
          </cell>
          <cell r="AU603">
            <v>0.92</v>
          </cell>
          <cell r="AV603">
            <v>0.92</v>
          </cell>
          <cell r="AW603">
            <v>0.92</v>
          </cell>
          <cell r="AX603">
            <v>0.92</v>
          </cell>
          <cell r="AY603">
            <v>0.92</v>
          </cell>
          <cell r="AZ603">
            <v>0.92</v>
          </cell>
          <cell r="BA603">
            <v>0.92</v>
          </cell>
          <cell r="BB603">
            <v>0.92</v>
          </cell>
          <cell r="BC603">
            <v>0.92</v>
          </cell>
          <cell r="BD603">
            <v>0.92</v>
          </cell>
          <cell r="BE603">
            <v>0.92</v>
          </cell>
          <cell r="BF603">
            <v>0.92</v>
          </cell>
          <cell r="BG603">
            <v>0.92</v>
          </cell>
          <cell r="BH603">
            <v>0.92</v>
          </cell>
          <cell r="BI603">
            <v>0.92</v>
          </cell>
          <cell r="BJ603">
            <v>0.92</v>
          </cell>
          <cell r="BK603">
            <v>0.92</v>
          </cell>
          <cell r="BL603">
            <v>0.92</v>
          </cell>
          <cell r="BM603">
            <v>0.92</v>
          </cell>
          <cell r="BN603">
            <v>0.92</v>
          </cell>
          <cell r="BO603">
            <v>0.92</v>
          </cell>
          <cell r="BP603">
            <v>0.92</v>
          </cell>
          <cell r="BQ603">
            <v>0.92</v>
          </cell>
          <cell r="BR603">
            <v>0.92</v>
          </cell>
          <cell r="BS603">
            <v>0.92</v>
          </cell>
          <cell r="BT603">
            <v>0.92</v>
          </cell>
          <cell r="BU603">
            <v>0.92</v>
          </cell>
          <cell r="BV603">
            <v>0.92</v>
          </cell>
          <cell r="BW603">
            <v>0.92</v>
          </cell>
          <cell r="BX603">
            <v>0.92</v>
          </cell>
          <cell r="BY603">
            <v>0.92</v>
          </cell>
          <cell r="BZ603">
            <v>0.92</v>
          </cell>
          <cell r="CA603">
            <v>0.92</v>
          </cell>
          <cell r="CB603">
            <v>0.92</v>
          </cell>
          <cell r="CC603">
            <v>0.92</v>
          </cell>
          <cell r="CD603">
            <v>0.92</v>
          </cell>
        </row>
        <row r="605">
          <cell r="Q605">
            <v>0.93034507523172583</v>
          </cell>
          <cell r="R605">
            <v>0.93034507523172583</v>
          </cell>
          <cell r="S605">
            <v>0.93034507523172583</v>
          </cell>
          <cell r="T605">
            <v>0.93034507523172583</v>
          </cell>
          <cell r="U605">
            <v>0.93034507523172583</v>
          </cell>
          <cell r="V605">
            <v>0.93034507523172583</v>
          </cell>
          <cell r="W605">
            <v>0.93034507523172583</v>
          </cell>
          <cell r="X605">
            <v>0.93034507523172583</v>
          </cell>
          <cell r="Y605">
            <v>0.93034507523172583</v>
          </cell>
          <cell r="Z605">
            <v>0.93034507523172583</v>
          </cell>
          <cell r="AA605">
            <v>0.93034507523172583</v>
          </cell>
          <cell r="AB605">
            <v>0.93034507523172583</v>
          </cell>
          <cell r="AC605">
            <v>0.93034507523172583</v>
          </cell>
          <cell r="AD605">
            <v>0.93034507523172583</v>
          </cell>
          <cell r="AE605">
            <v>0.93034507523172583</v>
          </cell>
          <cell r="AF605">
            <v>0.93034507523172583</v>
          </cell>
          <cell r="AG605">
            <v>0.93034507523172583</v>
          </cell>
          <cell r="AH605">
            <v>0.93034507523172583</v>
          </cell>
          <cell r="AI605">
            <v>0.93034507523172583</v>
          </cell>
          <cell r="AJ605">
            <v>0.93034507523172583</v>
          </cell>
          <cell r="AK605">
            <v>0.93034507523172583</v>
          </cell>
          <cell r="AL605">
            <v>0.93034507523172583</v>
          </cell>
          <cell r="AM605">
            <v>0.93034507523172583</v>
          </cell>
          <cell r="AN605">
            <v>0.93034507523172583</v>
          </cell>
          <cell r="AO605">
            <v>0.93034507523172583</v>
          </cell>
          <cell r="AP605">
            <v>0.93034507523172583</v>
          </cell>
          <cell r="AQ605">
            <v>0.93034507523172583</v>
          </cell>
          <cell r="AR605">
            <v>0.93034507523172583</v>
          </cell>
          <cell r="AS605">
            <v>0.93034507523172583</v>
          </cell>
          <cell r="AT605">
            <v>0.93034507523172583</v>
          </cell>
          <cell r="AU605">
            <v>0.93034507523172583</v>
          </cell>
          <cell r="AV605">
            <v>0.93034507523172583</v>
          </cell>
          <cell r="AW605">
            <v>0.93034507523172583</v>
          </cell>
          <cell r="AX605">
            <v>0.93034507523172583</v>
          </cell>
          <cell r="AY605">
            <v>0.93034507523172583</v>
          </cell>
          <cell r="AZ605">
            <v>0.93034507523172583</v>
          </cell>
          <cell r="BA605">
            <v>0.93034507523172583</v>
          </cell>
          <cell r="BB605">
            <v>0.93034507523172583</v>
          </cell>
          <cell r="BC605">
            <v>0.93034507523172583</v>
          </cell>
          <cell r="BD605">
            <v>0.93034507523172583</v>
          </cell>
          <cell r="BE605">
            <v>0.93034507523172583</v>
          </cell>
          <cell r="BF605">
            <v>0.93034507523172583</v>
          </cell>
          <cell r="BG605">
            <v>0.93034507523172583</v>
          </cell>
          <cell r="BH605">
            <v>0.93034507523172583</v>
          </cell>
          <cell r="BI605">
            <v>0.93034507523172583</v>
          </cell>
          <cell r="BJ605">
            <v>0.93034507523172583</v>
          </cell>
          <cell r="BK605">
            <v>0.93034507523172583</v>
          </cell>
          <cell r="BL605">
            <v>0.93034507523172583</v>
          </cell>
          <cell r="BM605">
            <v>0.93034507523172583</v>
          </cell>
          <cell r="BN605">
            <v>0.93034507523172583</v>
          </cell>
          <cell r="BO605">
            <v>0.93034507523172583</v>
          </cell>
          <cell r="BP605">
            <v>0.93034507523172583</v>
          </cell>
          <cell r="BQ605">
            <v>0.93034507523172583</v>
          </cell>
          <cell r="BR605">
            <v>0.93034507523172583</v>
          </cell>
          <cell r="BS605">
            <v>0.93034507523172583</v>
          </cell>
          <cell r="BT605">
            <v>0.93034507523172583</v>
          </cell>
          <cell r="BU605">
            <v>0.93034507523172583</v>
          </cell>
          <cell r="BV605">
            <v>0.93034507523172583</v>
          </cell>
          <cell r="BW605">
            <v>0.93034507523172583</v>
          </cell>
          <cell r="BX605">
            <v>0.93034507523172583</v>
          </cell>
          <cell r="BY605">
            <v>0.93034507523172583</v>
          </cell>
          <cell r="BZ605">
            <v>0.93034507523172583</v>
          </cell>
          <cell r="CA605">
            <v>0.93034507523172583</v>
          </cell>
          <cell r="CB605">
            <v>0.93034507523172583</v>
          </cell>
          <cell r="CC605">
            <v>0.93034507523172583</v>
          </cell>
          <cell r="CD605">
            <v>0.93034507523172583</v>
          </cell>
        </row>
        <row r="606">
          <cell r="Q606">
            <v>0.93034507523172583</v>
          </cell>
          <cell r="R606">
            <v>0.93034507523172583</v>
          </cell>
          <cell r="S606">
            <v>0.93034507523172583</v>
          </cell>
          <cell r="T606">
            <v>0.93034507523172583</v>
          </cell>
          <cell r="U606">
            <v>0.93034507523172583</v>
          </cell>
          <cell r="V606">
            <v>0.93034507523172583</v>
          </cell>
          <cell r="W606">
            <v>0.93034507523172583</v>
          </cell>
          <cell r="X606">
            <v>0.93034507523172583</v>
          </cell>
          <cell r="Y606">
            <v>0.93034507523172583</v>
          </cell>
          <cell r="Z606">
            <v>0.93034507523172583</v>
          </cell>
          <cell r="AA606">
            <v>0.93034507523172583</v>
          </cell>
          <cell r="AB606">
            <v>0.93034507523172583</v>
          </cell>
          <cell r="AC606">
            <v>0.93034507523172583</v>
          </cell>
          <cell r="AD606">
            <v>0.93034507523172583</v>
          </cell>
          <cell r="AE606">
            <v>0.93034507523172583</v>
          </cell>
          <cell r="AF606">
            <v>0.93034507523172583</v>
          </cell>
          <cell r="AG606">
            <v>0.93034507523172583</v>
          </cell>
          <cell r="AH606">
            <v>0.93034507523172583</v>
          </cell>
          <cell r="AI606">
            <v>0.93034507523172583</v>
          </cell>
          <cell r="AJ606">
            <v>0.93034507523172583</v>
          </cell>
          <cell r="AK606">
            <v>0.93034507523172583</v>
          </cell>
          <cell r="AL606">
            <v>0.93034507523172583</v>
          </cell>
          <cell r="AM606">
            <v>0.93034507523172583</v>
          </cell>
          <cell r="AN606">
            <v>0.93034507523172583</v>
          </cell>
          <cell r="AO606">
            <v>0.93034507523172583</v>
          </cell>
          <cell r="AP606">
            <v>0.93034507523172583</v>
          </cell>
          <cell r="AQ606">
            <v>0.93034507523172583</v>
          </cell>
          <cell r="AR606">
            <v>0.93034507523172583</v>
          </cell>
          <cell r="AS606">
            <v>0.93034507523172583</v>
          </cell>
          <cell r="AT606">
            <v>0.93034507523172583</v>
          </cell>
          <cell r="AU606">
            <v>0.93034507523172583</v>
          </cell>
          <cell r="AV606">
            <v>0.93034507523172583</v>
          </cell>
          <cell r="AW606">
            <v>0.93034507523172583</v>
          </cell>
          <cell r="AX606">
            <v>0.93034507523172583</v>
          </cell>
          <cell r="AY606">
            <v>0.93034507523172583</v>
          </cell>
          <cell r="AZ606">
            <v>0.93034507523172583</v>
          </cell>
          <cell r="BA606">
            <v>0.93034507523172583</v>
          </cell>
          <cell r="BB606">
            <v>0.93034507523172583</v>
          </cell>
          <cell r="BC606">
            <v>0.93034507523172583</v>
          </cell>
          <cell r="BD606">
            <v>0.93034507523172583</v>
          </cell>
          <cell r="BE606">
            <v>0.93034507523172583</v>
          </cell>
          <cell r="BF606">
            <v>0.93034507523172583</v>
          </cell>
          <cell r="BG606">
            <v>0.93034507523172583</v>
          </cell>
          <cell r="BH606">
            <v>0.93034507523172583</v>
          </cell>
          <cell r="BI606">
            <v>0.93034507523172583</v>
          </cell>
          <cell r="BJ606">
            <v>0.93034507523172583</v>
          </cell>
          <cell r="BK606">
            <v>0.93034507523172583</v>
          </cell>
          <cell r="BL606">
            <v>0.93034507523172583</v>
          </cell>
          <cell r="BM606">
            <v>0.93034507523172583</v>
          </cell>
          <cell r="BN606">
            <v>0.93034507523172583</v>
          </cell>
          <cell r="BO606">
            <v>0.93034507523172583</v>
          </cell>
          <cell r="BP606">
            <v>0.93034507523172583</v>
          </cell>
          <cell r="BQ606">
            <v>0.93034507523172583</v>
          </cell>
          <cell r="BR606">
            <v>0.93034507523172583</v>
          </cell>
          <cell r="BS606">
            <v>0.93034507523172583</v>
          </cell>
          <cell r="BT606">
            <v>0.93034507523172583</v>
          </cell>
          <cell r="BU606">
            <v>0.93034507523172583</v>
          </cell>
          <cell r="BV606">
            <v>0.93034507523172583</v>
          </cell>
          <cell r="BW606">
            <v>0.93034507523172583</v>
          </cell>
          <cell r="BX606">
            <v>0.93034507523172583</v>
          </cell>
          <cell r="BY606">
            <v>0.93034507523172583</v>
          </cell>
          <cell r="BZ606">
            <v>0.93034507523172583</v>
          </cell>
          <cell r="CA606">
            <v>0.93034507523172583</v>
          </cell>
          <cell r="CB606">
            <v>0.93034507523172583</v>
          </cell>
          <cell r="CC606">
            <v>0.93034507523172583</v>
          </cell>
          <cell r="CD606">
            <v>0.93034507523172583</v>
          </cell>
        </row>
        <row r="608">
          <cell r="Q608">
            <v>0.995</v>
          </cell>
          <cell r="R608">
            <v>0.995</v>
          </cell>
          <cell r="S608">
            <v>0.995</v>
          </cell>
          <cell r="T608">
            <v>0.995</v>
          </cell>
          <cell r="U608">
            <v>0.995</v>
          </cell>
          <cell r="V608">
            <v>0.995</v>
          </cell>
          <cell r="W608">
            <v>0.995</v>
          </cell>
          <cell r="X608">
            <v>0.995</v>
          </cell>
          <cell r="Y608">
            <v>0.995</v>
          </cell>
          <cell r="Z608">
            <v>0.995</v>
          </cell>
          <cell r="AA608">
            <v>0.995</v>
          </cell>
          <cell r="AB608">
            <v>0.995</v>
          </cell>
          <cell r="AC608">
            <v>0.995</v>
          </cell>
          <cell r="AD608">
            <v>0.995</v>
          </cell>
          <cell r="AE608">
            <v>0.995</v>
          </cell>
          <cell r="AF608">
            <v>0.995</v>
          </cell>
          <cell r="AG608">
            <v>0.995</v>
          </cell>
          <cell r="AH608">
            <v>0.995</v>
          </cell>
          <cell r="AI608">
            <v>0.995</v>
          </cell>
          <cell r="AJ608">
            <v>0.995</v>
          </cell>
          <cell r="AK608">
            <v>0.995</v>
          </cell>
          <cell r="AL608">
            <v>0.995</v>
          </cell>
          <cell r="AM608">
            <v>0.995</v>
          </cell>
          <cell r="AN608">
            <v>0.995</v>
          </cell>
          <cell r="AO608">
            <v>0.995</v>
          </cell>
          <cell r="AP608">
            <v>0.995</v>
          </cell>
          <cell r="AQ608">
            <v>0.995</v>
          </cell>
          <cell r="AR608">
            <v>0.995</v>
          </cell>
          <cell r="AS608">
            <v>0.995</v>
          </cell>
          <cell r="AT608">
            <v>0.995</v>
          </cell>
          <cell r="AU608">
            <v>0.995</v>
          </cell>
          <cell r="AV608">
            <v>0.995</v>
          </cell>
          <cell r="AW608">
            <v>0.995</v>
          </cell>
          <cell r="AX608">
            <v>0.995</v>
          </cell>
          <cell r="AY608">
            <v>0.995</v>
          </cell>
          <cell r="AZ608">
            <v>0.995</v>
          </cell>
          <cell r="BA608">
            <v>0.995</v>
          </cell>
          <cell r="BB608">
            <v>0.995</v>
          </cell>
          <cell r="BC608">
            <v>0.995</v>
          </cell>
          <cell r="BD608">
            <v>0.995</v>
          </cell>
          <cell r="BE608">
            <v>0.995</v>
          </cell>
          <cell r="BF608">
            <v>0.995</v>
          </cell>
          <cell r="BG608">
            <v>0.995</v>
          </cell>
          <cell r="BH608">
            <v>0.995</v>
          </cell>
          <cell r="BI608">
            <v>0.995</v>
          </cell>
          <cell r="BJ608">
            <v>0.995</v>
          </cell>
          <cell r="BK608">
            <v>0.995</v>
          </cell>
          <cell r="BL608">
            <v>0.995</v>
          </cell>
          <cell r="BM608">
            <v>0.995</v>
          </cell>
          <cell r="BN608">
            <v>0.995</v>
          </cell>
          <cell r="BO608">
            <v>0.995</v>
          </cell>
          <cell r="BP608">
            <v>0.995</v>
          </cell>
          <cell r="BQ608">
            <v>0.995</v>
          </cell>
          <cell r="BR608">
            <v>0.995</v>
          </cell>
          <cell r="BS608">
            <v>0.995</v>
          </cell>
          <cell r="BT608">
            <v>0.995</v>
          </cell>
          <cell r="BU608">
            <v>0.995</v>
          </cell>
          <cell r="BV608">
            <v>0.995</v>
          </cell>
          <cell r="BW608">
            <v>0.995</v>
          </cell>
          <cell r="BX608">
            <v>0.995</v>
          </cell>
          <cell r="BY608">
            <v>0.995</v>
          </cell>
          <cell r="BZ608">
            <v>0.995</v>
          </cell>
          <cell r="CA608">
            <v>0.995</v>
          </cell>
          <cell r="CB608">
            <v>0.995</v>
          </cell>
          <cell r="CC608">
            <v>0.995</v>
          </cell>
          <cell r="CD608">
            <v>0.995</v>
          </cell>
        </row>
        <row r="609">
          <cell r="Q609">
            <v>0.92</v>
          </cell>
          <cell r="R609">
            <v>0.92</v>
          </cell>
          <cell r="S609">
            <v>0.92</v>
          </cell>
          <cell r="T609">
            <v>0.92</v>
          </cell>
          <cell r="U609">
            <v>0.92</v>
          </cell>
          <cell r="V609">
            <v>0.92</v>
          </cell>
          <cell r="W609">
            <v>0.92</v>
          </cell>
          <cell r="X609">
            <v>0.92</v>
          </cell>
          <cell r="Y609">
            <v>0.92</v>
          </cell>
          <cell r="Z609">
            <v>0.92</v>
          </cell>
          <cell r="AA609">
            <v>0.92</v>
          </cell>
          <cell r="AB609">
            <v>0.92</v>
          </cell>
          <cell r="AC609">
            <v>0.92</v>
          </cell>
          <cell r="AD609">
            <v>0.92</v>
          </cell>
          <cell r="AE609">
            <v>0.92</v>
          </cell>
          <cell r="AF609">
            <v>0.92</v>
          </cell>
          <cell r="AG609">
            <v>0.92</v>
          </cell>
          <cell r="AH609">
            <v>0.92</v>
          </cell>
          <cell r="AI609">
            <v>0.92</v>
          </cell>
          <cell r="AJ609">
            <v>0.92</v>
          </cell>
          <cell r="AK609">
            <v>0.92</v>
          </cell>
          <cell r="AL609">
            <v>0.92</v>
          </cell>
          <cell r="AM609">
            <v>0.92</v>
          </cell>
          <cell r="AN609">
            <v>0.92</v>
          </cell>
          <cell r="AO609">
            <v>0.92</v>
          </cell>
          <cell r="AP609">
            <v>0.92</v>
          </cell>
          <cell r="AQ609">
            <v>0.92</v>
          </cell>
          <cell r="AR609">
            <v>0.92</v>
          </cell>
          <cell r="AS609">
            <v>0.92</v>
          </cell>
          <cell r="AT609">
            <v>0.92</v>
          </cell>
          <cell r="AU609">
            <v>0.92</v>
          </cell>
          <cell r="AV609">
            <v>0.92</v>
          </cell>
          <cell r="AW609">
            <v>0.92</v>
          </cell>
          <cell r="AX609">
            <v>0.92</v>
          </cell>
          <cell r="AY609">
            <v>0.92</v>
          </cell>
          <cell r="AZ609">
            <v>0.92</v>
          </cell>
          <cell r="BA609">
            <v>0.92</v>
          </cell>
          <cell r="BB609">
            <v>0.92</v>
          </cell>
          <cell r="BC609">
            <v>0.92</v>
          </cell>
          <cell r="BD609">
            <v>0.92</v>
          </cell>
          <cell r="BE609">
            <v>0.92</v>
          </cell>
          <cell r="BF609">
            <v>0.92</v>
          </cell>
          <cell r="BG609">
            <v>0.92</v>
          </cell>
          <cell r="BH609">
            <v>0.92</v>
          </cell>
          <cell r="BI609">
            <v>0.92</v>
          </cell>
          <cell r="BJ609">
            <v>0.92</v>
          </cell>
          <cell r="BK609">
            <v>0.92</v>
          </cell>
          <cell r="BL609">
            <v>0.92</v>
          </cell>
          <cell r="BM609">
            <v>0.92</v>
          </cell>
          <cell r="BN609">
            <v>0.92</v>
          </cell>
          <cell r="BO609">
            <v>0.92</v>
          </cell>
          <cell r="BP609">
            <v>0.92</v>
          </cell>
          <cell r="BQ609">
            <v>0.92</v>
          </cell>
          <cell r="BR609">
            <v>0.92</v>
          </cell>
          <cell r="BS609">
            <v>0.92</v>
          </cell>
          <cell r="BT609">
            <v>0.92</v>
          </cell>
          <cell r="BU609">
            <v>0.92</v>
          </cell>
          <cell r="BV609">
            <v>0.92</v>
          </cell>
          <cell r="BW609">
            <v>0.92</v>
          </cell>
          <cell r="BX609">
            <v>0.92</v>
          </cell>
          <cell r="BY609">
            <v>0.92</v>
          </cell>
          <cell r="BZ609">
            <v>0.92</v>
          </cell>
          <cell r="CA609">
            <v>0.92</v>
          </cell>
          <cell r="CB609">
            <v>0.92</v>
          </cell>
          <cell r="CC609">
            <v>0.92</v>
          </cell>
          <cell r="CD609">
            <v>0.92</v>
          </cell>
        </row>
        <row r="610">
          <cell r="Q610">
            <v>0.93034507523172583</v>
          </cell>
          <cell r="R610">
            <v>0.93034507523172583</v>
          </cell>
          <cell r="S610">
            <v>0.93034507523172583</v>
          </cell>
          <cell r="T610">
            <v>0.93034507523172583</v>
          </cell>
          <cell r="U610">
            <v>0.93034507523172583</v>
          </cell>
          <cell r="V610">
            <v>0.93034507523172583</v>
          </cell>
          <cell r="W610">
            <v>0.93034507523172583</v>
          </cell>
          <cell r="X610">
            <v>0.93034507523172583</v>
          </cell>
          <cell r="Y610">
            <v>0.93034507523172583</v>
          </cell>
          <cell r="Z610">
            <v>0.93034507523172583</v>
          </cell>
          <cell r="AA610">
            <v>0.93034507523172583</v>
          </cell>
          <cell r="AB610">
            <v>0.93034507523172583</v>
          </cell>
          <cell r="AC610">
            <v>0.93034507523172583</v>
          </cell>
          <cell r="AD610">
            <v>0.93034507523172583</v>
          </cell>
          <cell r="AE610">
            <v>0.93034507523172583</v>
          </cell>
          <cell r="AF610">
            <v>0.93034507523172583</v>
          </cell>
          <cell r="AG610">
            <v>0.93034507523172583</v>
          </cell>
          <cell r="AH610">
            <v>0.93034507523172583</v>
          </cell>
          <cell r="AI610">
            <v>0.93034507523172583</v>
          </cell>
          <cell r="AJ610">
            <v>0.93034507523172583</v>
          </cell>
          <cell r="AK610">
            <v>0.93034507523172583</v>
          </cell>
          <cell r="AL610">
            <v>0.93034507523172583</v>
          </cell>
          <cell r="AM610">
            <v>0.93034507523172583</v>
          </cell>
          <cell r="AN610">
            <v>0.93034507523172583</v>
          </cell>
          <cell r="AO610">
            <v>0.93034507523172583</v>
          </cell>
          <cell r="AP610">
            <v>0.93034507523172583</v>
          </cell>
          <cell r="AQ610">
            <v>0.93034507523172583</v>
          </cell>
          <cell r="AR610">
            <v>0.93034507523172583</v>
          </cell>
          <cell r="AS610">
            <v>0.93034507523172583</v>
          </cell>
          <cell r="AT610">
            <v>0.93034507523172583</v>
          </cell>
          <cell r="AU610">
            <v>0.93034507523172583</v>
          </cell>
          <cell r="AV610">
            <v>0.93034507523172583</v>
          </cell>
          <cell r="AW610">
            <v>0.93034507523172583</v>
          </cell>
          <cell r="AX610">
            <v>0.93034507523172583</v>
          </cell>
          <cell r="AY610">
            <v>0.93034507523172583</v>
          </cell>
          <cell r="AZ610">
            <v>0.93034507523172583</v>
          </cell>
          <cell r="BA610">
            <v>0.93034507523172583</v>
          </cell>
          <cell r="BB610">
            <v>0.93034507523172583</v>
          </cell>
          <cell r="BC610">
            <v>0.93034507523172583</v>
          </cell>
          <cell r="BD610">
            <v>0.93034507523172583</v>
          </cell>
          <cell r="BE610">
            <v>0.93034507523172583</v>
          </cell>
          <cell r="BF610">
            <v>0.93034507523172583</v>
          </cell>
          <cell r="BG610">
            <v>0.93034507523172583</v>
          </cell>
          <cell r="BH610">
            <v>0.93034507523172583</v>
          </cell>
          <cell r="BI610">
            <v>0.93034507523172583</v>
          </cell>
          <cell r="BJ610">
            <v>0.93034507523172583</v>
          </cell>
          <cell r="BK610">
            <v>0.93034507523172583</v>
          </cell>
          <cell r="BL610">
            <v>0.93034507523172583</v>
          </cell>
          <cell r="BM610">
            <v>0.93034507523172583</v>
          </cell>
          <cell r="BN610">
            <v>0.93034507523172583</v>
          </cell>
          <cell r="BO610">
            <v>0.93034507523172583</v>
          </cell>
          <cell r="BP610">
            <v>0.93034507523172583</v>
          </cell>
          <cell r="BQ610">
            <v>0.93034507523172583</v>
          </cell>
          <cell r="BR610">
            <v>0.93034507523172583</v>
          </cell>
          <cell r="BS610">
            <v>0.93034507523172583</v>
          </cell>
          <cell r="BT610">
            <v>0.93034507523172583</v>
          </cell>
          <cell r="BU610">
            <v>0.93034507523172583</v>
          </cell>
          <cell r="BV610">
            <v>0.93034507523172583</v>
          </cell>
          <cell r="BW610">
            <v>0.93034507523172583</v>
          </cell>
          <cell r="BX610">
            <v>0.93034507523172583</v>
          </cell>
          <cell r="BY610">
            <v>0.93034507523172583</v>
          </cell>
          <cell r="BZ610">
            <v>0.93034507523172583</v>
          </cell>
          <cell r="CA610">
            <v>0.93034507523172583</v>
          </cell>
          <cell r="CB610">
            <v>0.93034507523172583</v>
          </cell>
          <cell r="CC610">
            <v>0.93034507523172583</v>
          </cell>
          <cell r="CD610">
            <v>0.93034507523172583</v>
          </cell>
        </row>
        <row r="611">
          <cell r="Q611">
            <v>0.99</v>
          </cell>
          <cell r="R611">
            <v>0.99</v>
          </cell>
          <cell r="S611">
            <v>0.99</v>
          </cell>
          <cell r="T611">
            <v>0.99</v>
          </cell>
          <cell r="U611">
            <v>0.99</v>
          </cell>
          <cell r="V611">
            <v>0.99</v>
          </cell>
          <cell r="W611">
            <v>0.99</v>
          </cell>
          <cell r="X611">
            <v>0.99</v>
          </cell>
          <cell r="Y611">
            <v>0.99</v>
          </cell>
          <cell r="Z611">
            <v>0.99</v>
          </cell>
          <cell r="AA611">
            <v>0.99</v>
          </cell>
          <cell r="AB611">
            <v>0.99</v>
          </cell>
          <cell r="AC611">
            <v>0.99</v>
          </cell>
          <cell r="AD611">
            <v>0.99</v>
          </cell>
          <cell r="AE611">
            <v>0.99</v>
          </cell>
          <cell r="AF611">
            <v>0.99</v>
          </cell>
          <cell r="AG611">
            <v>0.99</v>
          </cell>
          <cell r="AH611">
            <v>0.99</v>
          </cell>
          <cell r="AI611">
            <v>0.99</v>
          </cell>
          <cell r="AJ611">
            <v>0.99</v>
          </cell>
          <cell r="AK611">
            <v>0.99</v>
          </cell>
          <cell r="AL611">
            <v>0.99</v>
          </cell>
          <cell r="AM611">
            <v>0.99</v>
          </cell>
          <cell r="AN611">
            <v>0.99</v>
          </cell>
          <cell r="AO611">
            <v>0.99</v>
          </cell>
          <cell r="AP611">
            <v>0.99</v>
          </cell>
          <cell r="AQ611">
            <v>0.99</v>
          </cell>
          <cell r="AR611">
            <v>0.99</v>
          </cell>
          <cell r="AS611">
            <v>0.99</v>
          </cell>
          <cell r="AT611">
            <v>0.99</v>
          </cell>
          <cell r="AU611">
            <v>0.99</v>
          </cell>
          <cell r="AV611">
            <v>0.99</v>
          </cell>
          <cell r="AW611">
            <v>0.99</v>
          </cell>
          <cell r="AX611">
            <v>0.99</v>
          </cell>
          <cell r="AY611">
            <v>0.99</v>
          </cell>
          <cell r="AZ611">
            <v>0.99</v>
          </cell>
          <cell r="BA611">
            <v>0.99</v>
          </cell>
          <cell r="BB611">
            <v>0.99</v>
          </cell>
          <cell r="BC611">
            <v>0.99</v>
          </cell>
          <cell r="BD611">
            <v>0.99</v>
          </cell>
          <cell r="BE611">
            <v>0.99</v>
          </cell>
          <cell r="BF611">
            <v>0.99</v>
          </cell>
          <cell r="BG611">
            <v>0.99</v>
          </cell>
          <cell r="BH611">
            <v>0.99</v>
          </cell>
          <cell r="BI611">
            <v>0.99</v>
          </cell>
          <cell r="BJ611">
            <v>0.99</v>
          </cell>
          <cell r="BK611">
            <v>0.99</v>
          </cell>
          <cell r="BL611">
            <v>0.99</v>
          </cell>
          <cell r="BM611">
            <v>0.99</v>
          </cell>
          <cell r="BN611">
            <v>0.99</v>
          </cell>
          <cell r="BO611">
            <v>0.99</v>
          </cell>
          <cell r="BP611">
            <v>0.99</v>
          </cell>
          <cell r="BQ611">
            <v>0.99</v>
          </cell>
          <cell r="BR611">
            <v>0.99</v>
          </cell>
          <cell r="BS611">
            <v>0.99</v>
          </cell>
          <cell r="BT611">
            <v>0.99</v>
          </cell>
          <cell r="BU611">
            <v>0.99</v>
          </cell>
          <cell r="BV611">
            <v>0.99</v>
          </cell>
          <cell r="BW611">
            <v>0.99</v>
          </cell>
          <cell r="BX611">
            <v>0.99</v>
          </cell>
          <cell r="BY611">
            <v>0.99</v>
          </cell>
          <cell r="BZ611">
            <v>0.99</v>
          </cell>
          <cell r="CA611">
            <v>0.99</v>
          </cell>
          <cell r="CB611">
            <v>0.99</v>
          </cell>
          <cell r="CC611">
            <v>0.99</v>
          </cell>
          <cell r="CD611">
            <v>0.99</v>
          </cell>
        </row>
        <row r="612">
          <cell r="Q612">
            <v>0.99</v>
          </cell>
          <cell r="R612">
            <v>0.99</v>
          </cell>
          <cell r="S612">
            <v>0.99</v>
          </cell>
          <cell r="T612">
            <v>0.99</v>
          </cell>
          <cell r="U612">
            <v>0.99</v>
          </cell>
          <cell r="V612">
            <v>0.99</v>
          </cell>
          <cell r="W612">
            <v>0.99</v>
          </cell>
          <cell r="X612">
            <v>0.99</v>
          </cell>
          <cell r="Y612">
            <v>0.99</v>
          </cell>
          <cell r="Z612">
            <v>0.99</v>
          </cell>
          <cell r="AA612">
            <v>0.99</v>
          </cell>
          <cell r="AB612">
            <v>0.99</v>
          </cell>
          <cell r="AC612">
            <v>0.99</v>
          </cell>
          <cell r="AD612">
            <v>0.99</v>
          </cell>
          <cell r="AE612">
            <v>0.99</v>
          </cell>
          <cell r="AF612">
            <v>0.99</v>
          </cell>
          <cell r="AG612">
            <v>0.99</v>
          </cell>
          <cell r="AH612">
            <v>0.99</v>
          </cell>
          <cell r="AI612">
            <v>0.99</v>
          </cell>
          <cell r="AJ612">
            <v>0.99</v>
          </cell>
          <cell r="AK612">
            <v>0.99</v>
          </cell>
          <cell r="AL612">
            <v>0.99</v>
          </cell>
          <cell r="AM612">
            <v>0.99</v>
          </cell>
          <cell r="AN612">
            <v>0.99</v>
          </cell>
          <cell r="AO612">
            <v>0.99</v>
          </cell>
          <cell r="AP612">
            <v>0.99</v>
          </cell>
          <cell r="AQ612">
            <v>0.99</v>
          </cell>
          <cell r="AR612">
            <v>0.99</v>
          </cell>
          <cell r="AS612">
            <v>0.99</v>
          </cell>
          <cell r="AT612">
            <v>0.99</v>
          </cell>
          <cell r="AU612">
            <v>0.99</v>
          </cell>
          <cell r="AV612">
            <v>0.99</v>
          </cell>
          <cell r="AW612">
            <v>0.99</v>
          </cell>
          <cell r="AX612">
            <v>0.99</v>
          </cell>
          <cell r="AY612">
            <v>0.99</v>
          </cell>
          <cell r="AZ612">
            <v>0.99</v>
          </cell>
          <cell r="BA612">
            <v>0.99</v>
          </cell>
          <cell r="BB612">
            <v>0.99</v>
          </cell>
          <cell r="BC612">
            <v>0.99</v>
          </cell>
          <cell r="BD612">
            <v>0.99</v>
          </cell>
          <cell r="BE612">
            <v>0.99</v>
          </cell>
          <cell r="BF612">
            <v>0.99</v>
          </cell>
          <cell r="BG612">
            <v>0.99</v>
          </cell>
          <cell r="BH612">
            <v>0.99</v>
          </cell>
          <cell r="BI612">
            <v>0.99</v>
          </cell>
          <cell r="BJ612">
            <v>0.99</v>
          </cell>
          <cell r="BK612">
            <v>0.99</v>
          </cell>
          <cell r="BL612">
            <v>0.99</v>
          </cell>
          <cell r="BM612">
            <v>0.99</v>
          </cell>
          <cell r="BN612">
            <v>0.99</v>
          </cell>
          <cell r="BO612">
            <v>0.99</v>
          </cell>
          <cell r="BP612">
            <v>0.99</v>
          </cell>
          <cell r="BQ612">
            <v>0.99</v>
          </cell>
          <cell r="BR612">
            <v>0.99</v>
          </cell>
          <cell r="BS612">
            <v>0.99</v>
          </cell>
          <cell r="BT612">
            <v>0.99</v>
          </cell>
          <cell r="BU612">
            <v>0.99</v>
          </cell>
          <cell r="BV612">
            <v>0.99</v>
          </cell>
          <cell r="BW612">
            <v>0.99</v>
          </cell>
          <cell r="BX612">
            <v>0.99</v>
          </cell>
          <cell r="BY612">
            <v>0.99</v>
          </cell>
          <cell r="BZ612">
            <v>0.99</v>
          </cell>
          <cell r="CA612">
            <v>0.99</v>
          </cell>
          <cell r="CB612">
            <v>0.99</v>
          </cell>
          <cell r="CC612">
            <v>0.99</v>
          </cell>
          <cell r="CD612">
            <v>0.99</v>
          </cell>
        </row>
        <row r="613">
          <cell r="Q613">
            <v>0.97932753013929186</v>
          </cell>
          <cell r="R613">
            <v>0.97932753013929186</v>
          </cell>
          <cell r="S613">
            <v>0.97932753013929186</v>
          </cell>
          <cell r="T613">
            <v>0.97932753013929186</v>
          </cell>
          <cell r="U613">
            <v>0.97932753013929186</v>
          </cell>
          <cell r="V613">
            <v>0.97932753013929186</v>
          </cell>
          <cell r="W613">
            <v>0.97932753013929186</v>
          </cell>
          <cell r="X613">
            <v>0.97932753013929186</v>
          </cell>
          <cell r="Y613">
            <v>0.97932753013929186</v>
          </cell>
          <cell r="Z613">
            <v>0.97932753013929186</v>
          </cell>
          <cell r="AA613">
            <v>0.97932753013929186</v>
          </cell>
          <cell r="AB613">
            <v>0.97932753013929186</v>
          </cell>
          <cell r="AC613">
            <v>0.97932753013929186</v>
          </cell>
          <cell r="AD613">
            <v>0.97932753013929186</v>
          </cell>
          <cell r="AE613">
            <v>0.97932753013929186</v>
          </cell>
          <cell r="AF613">
            <v>0.97932753013929186</v>
          </cell>
          <cell r="AG613">
            <v>0.97932753013929186</v>
          </cell>
          <cell r="AH613">
            <v>0.97932753013929186</v>
          </cell>
          <cell r="AI613">
            <v>0.97932753013929186</v>
          </cell>
          <cell r="AJ613">
            <v>0.97932753013929186</v>
          </cell>
          <cell r="AK613">
            <v>0.97932753013929186</v>
          </cell>
          <cell r="AL613">
            <v>0.97932753013929186</v>
          </cell>
          <cell r="AM613">
            <v>0.97932753013929186</v>
          </cell>
          <cell r="AN613">
            <v>0.97932753013929186</v>
          </cell>
          <cell r="AO613">
            <v>0.97932753013929186</v>
          </cell>
          <cell r="AP613">
            <v>0.97932753013929186</v>
          </cell>
          <cell r="AQ613">
            <v>0.97932753013929186</v>
          </cell>
          <cell r="AR613">
            <v>0.97932753013929186</v>
          </cell>
          <cell r="AS613">
            <v>0.97932753013929186</v>
          </cell>
          <cell r="AT613">
            <v>0.97932753013929186</v>
          </cell>
          <cell r="AU613">
            <v>0.97932753013929186</v>
          </cell>
          <cell r="AV613">
            <v>0.97932753013929186</v>
          </cell>
          <cell r="AW613">
            <v>0.97932753013929186</v>
          </cell>
          <cell r="AX613">
            <v>0.97932753013929186</v>
          </cell>
          <cell r="AY613">
            <v>0.97932753013929186</v>
          </cell>
          <cell r="AZ613">
            <v>0.97932753013929186</v>
          </cell>
          <cell r="BA613">
            <v>0.97932753013929186</v>
          </cell>
          <cell r="BB613">
            <v>0.97932753013929186</v>
          </cell>
          <cell r="BC613">
            <v>0.97932753013929186</v>
          </cell>
          <cell r="BD613">
            <v>0.97932753013929186</v>
          </cell>
          <cell r="BE613">
            <v>0.97932753013929186</v>
          </cell>
          <cell r="BF613">
            <v>0.97932753013929186</v>
          </cell>
          <cell r="BG613">
            <v>0.97932753013929186</v>
          </cell>
          <cell r="BH613">
            <v>0.97932753013929186</v>
          </cell>
          <cell r="BI613">
            <v>0.97932753013929186</v>
          </cell>
          <cell r="BJ613">
            <v>0.97932753013929186</v>
          </cell>
          <cell r="BK613">
            <v>0.97932753013929186</v>
          </cell>
          <cell r="BL613">
            <v>0.97932753013929186</v>
          </cell>
          <cell r="BM613">
            <v>0.97932753013929186</v>
          </cell>
          <cell r="BN613">
            <v>0.97932753013929186</v>
          </cell>
          <cell r="BO613">
            <v>0.97932753013929186</v>
          </cell>
          <cell r="BP613">
            <v>0.97932753013929186</v>
          </cell>
          <cell r="BQ613">
            <v>0.97932753013929186</v>
          </cell>
          <cell r="BR613">
            <v>0.97932753013929186</v>
          </cell>
          <cell r="BS613">
            <v>0.97932753013929186</v>
          </cell>
          <cell r="BT613">
            <v>0.97932753013929186</v>
          </cell>
          <cell r="BU613">
            <v>0.97932753013929186</v>
          </cell>
          <cell r="BV613">
            <v>0.97932753013929186</v>
          </cell>
          <cell r="BW613">
            <v>0.97932753013929186</v>
          </cell>
          <cell r="BX613">
            <v>0.97932753013929186</v>
          </cell>
          <cell r="BY613">
            <v>0.97932753013929186</v>
          </cell>
          <cell r="BZ613">
            <v>0.97932753013929186</v>
          </cell>
          <cell r="CA613">
            <v>0.97932753013929186</v>
          </cell>
          <cell r="CB613">
            <v>0.97932753013929186</v>
          </cell>
          <cell r="CC613">
            <v>0.97932753013929186</v>
          </cell>
          <cell r="CD613">
            <v>0.97932753013929186</v>
          </cell>
        </row>
        <row r="614">
          <cell r="Q614">
            <v>0.99</v>
          </cell>
          <cell r="R614">
            <v>0.97932753013929186</v>
          </cell>
          <cell r="S614">
            <v>0.97932753013929186</v>
          </cell>
          <cell r="T614">
            <v>0.97932753013929186</v>
          </cell>
          <cell r="U614">
            <v>0.97932753013929186</v>
          </cell>
          <cell r="V614">
            <v>0.97932753013929186</v>
          </cell>
          <cell r="W614">
            <v>0.97932753013929186</v>
          </cell>
          <cell r="X614">
            <v>0.97932753013929186</v>
          </cell>
          <cell r="Y614">
            <v>0.97932753013929186</v>
          </cell>
          <cell r="Z614">
            <v>0.97932753013929186</v>
          </cell>
          <cell r="AA614">
            <v>0.97932753013929186</v>
          </cell>
          <cell r="AB614">
            <v>0.97932753013929186</v>
          </cell>
          <cell r="AC614">
            <v>0.97932753013929186</v>
          </cell>
          <cell r="AD614">
            <v>0.97932753013929186</v>
          </cell>
          <cell r="AE614">
            <v>0.97932753013929186</v>
          </cell>
          <cell r="AF614">
            <v>0.97932753013929186</v>
          </cell>
          <cell r="AG614">
            <v>0.97932753013929186</v>
          </cell>
          <cell r="AH614">
            <v>0.97932753013929186</v>
          </cell>
          <cell r="AI614">
            <v>0.97932753013929186</v>
          </cell>
          <cell r="AJ614">
            <v>0.97932753013929186</v>
          </cell>
          <cell r="AK614">
            <v>0.97932753013929186</v>
          </cell>
          <cell r="AL614">
            <v>0.97932753013929186</v>
          </cell>
          <cell r="AM614">
            <v>0.97932753013929186</v>
          </cell>
          <cell r="AN614">
            <v>0.97932753013929186</v>
          </cell>
          <cell r="AO614">
            <v>0.97932753013929186</v>
          </cell>
          <cell r="AP614">
            <v>0.97932753013929186</v>
          </cell>
          <cell r="AQ614">
            <v>0.97932753013929186</v>
          </cell>
          <cell r="AR614">
            <v>0.97932753013929186</v>
          </cell>
          <cell r="AS614">
            <v>0.97932753013929186</v>
          </cell>
          <cell r="AT614">
            <v>0.97932753013929186</v>
          </cell>
          <cell r="AU614">
            <v>0.97932753013929186</v>
          </cell>
          <cell r="AV614">
            <v>0.97932753013929186</v>
          </cell>
          <cell r="AW614">
            <v>0.97932753013929186</v>
          </cell>
          <cell r="AX614">
            <v>0.97932753013929186</v>
          </cell>
          <cell r="AY614">
            <v>0.97932753013929186</v>
          </cell>
          <cell r="AZ614">
            <v>0.97932753013929186</v>
          </cell>
          <cell r="BA614">
            <v>0.97932753013929186</v>
          </cell>
          <cell r="BB614">
            <v>0.97932753013929186</v>
          </cell>
          <cell r="BC614">
            <v>0.97932753013929186</v>
          </cell>
          <cell r="BD614">
            <v>0.97932753013929186</v>
          </cell>
          <cell r="BE614">
            <v>0.97932753013929186</v>
          </cell>
          <cell r="BF614">
            <v>0.97932753013929186</v>
          </cell>
          <cell r="BG614">
            <v>0.97932753013929186</v>
          </cell>
          <cell r="BH614">
            <v>0.97932753013929186</v>
          </cell>
          <cell r="BI614">
            <v>0.97932753013929186</v>
          </cell>
          <cell r="BJ614">
            <v>0.97932753013929186</v>
          </cell>
          <cell r="BK614">
            <v>0.97932753013929186</v>
          </cell>
          <cell r="BL614">
            <v>0.97932753013929186</v>
          </cell>
          <cell r="BM614">
            <v>0.97932753013929186</v>
          </cell>
          <cell r="BN614">
            <v>0.97932753013929186</v>
          </cell>
          <cell r="BO614">
            <v>0.97932753013929186</v>
          </cell>
          <cell r="BP614">
            <v>0.97932753013929186</v>
          </cell>
          <cell r="BQ614">
            <v>0.97932753013929186</v>
          </cell>
          <cell r="BR614">
            <v>0.97932753013929186</v>
          </cell>
          <cell r="BS614">
            <v>0.97932753013929186</v>
          </cell>
          <cell r="BT614">
            <v>0.97932753013929186</v>
          </cell>
          <cell r="BU614">
            <v>0.97932753013929186</v>
          </cell>
          <cell r="BV614">
            <v>0.97932753013929186</v>
          </cell>
          <cell r="BW614">
            <v>0.97932753013929186</v>
          </cell>
          <cell r="BX614">
            <v>0.97932753013929186</v>
          </cell>
          <cell r="BY614">
            <v>0.97932753013929186</v>
          </cell>
          <cell r="BZ614">
            <v>0.97932753013929186</v>
          </cell>
          <cell r="CA614">
            <v>0.97932753013929186</v>
          </cell>
          <cell r="CB614">
            <v>0.97932753013929186</v>
          </cell>
          <cell r="CC614">
            <v>0.97932753013929186</v>
          </cell>
          <cell r="CD614">
            <v>0.97932753013929186</v>
          </cell>
        </row>
        <row r="615">
          <cell r="Q615">
            <v>0.97932753013929186</v>
          </cell>
          <cell r="R615">
            <v>0.97932753013929186</v>
          </cell>
          <cell r="S615">
            <v>0.97932753013929186</v>
          </cell>
          <cell r="T615">
            <v>0.97932753013929186</v>
          </cell>
          <cell r="U615">
            <v>0.97932753013929186</v>
          </cell>
          <cell r="V615">
            <v>0.97932753013929186</v>
          </cell>
          <cell r="W615">
            <v>0.97932753013929186</v>
          </cell>
          <cell r="X615">
            <v>0.97932753013929186</v>
          </cell>
          <cell r="Y615">
            <v>0.97932753013929186</v>
          </cell>
          <cell r="Z615">
            <v>0.97932753013929186</v>
          </cell>
          <cell r="AA615">
            <v>0.97932753013929186</v>
          </cell>
          <cell r="AB615">
            <v>0.97932753013929186</v>
          </cell>
          <cell r="AC615">
            <v>0.97932753013929186</v>
          </cell>
          <cell r="AD615">
            <v>0.97932753013929186</v>
          </cell>
          <cell r="AE615">
            <v>0.97932753013929186</v>
          </cell>
          <cell r="AF615">
            <v>0.97932753013929186</v>
          </cell>
          <cell r="AG615">
            <v>0.97932753013929186</v>
          </cell>
          <cell r="AH615">
            <v>0.97932753013929186</v>
          </cell>
          <cell r="AI615">
            <v>0.97932753013929186</v>
          </cell>
          <cell r="AJ615">
            <v>0.97932753013929186</v>
          </cell>
          <cell r="AK615">
            <v>0.97932753013929186</v>
          </cell>
          <cell r="AL615">
            <v>0.97932753013929186</v>
          </cell>
          <cell r="AM615">
            <v>0.97932753013929186</v>
          </cell>
          <cell r="AN615">
            <v>0.97932753013929186</v>
          </cell>
          <cell r="AO615">
            <v>0.97932753013929186</v>
          </cell>
          <cell r="AP615">
            <v>0.97932753013929186</v>
          </cell>
          <cell r="AQ615">
            <v>0.97932753013929186</v>
          </cell>
          <cell r="AR615">
            <v>0.97932753013929186</v>
          </cell>
          <cell r="AS615">
            <v>0.97932753013929186</v>
          </cell>
          <cell r="AT615">
            <v>0.97932753013929186</v>
          </cell>
          <cell r="AU615">
            <v>0.97932753013929186</v>
          </cell>
          <cell r="AV615">
            <v>0.97932753013929186</v>
          </cell>
          <cell r="AW615">
            <v>0.97932753013929186</v>
          </cell>
          <cell r="AX615">
            <v>0.97932753013929186</v>
          </cell>
          <cell r="AY615">
            <v>0.97932753013929186</v>
          </cell>
          <cell r="AZ615">
            <v>0.97932753013929186</v>
          </cell>
          <cell r="BA615">
            <v>0.97932753013929186</v>
          </cell>
          <cell r="BB615">
            <v>0.97932753013929186</v>
          </cell>
          <cell r="BC615">
            <v>0.97932753013929186</v>
          </cell>
          <cell r="BD615">
            <v>0.97932753013929186</v>
          </cell>
          <cell r="BE615">
            <v>0.97932753013929186</v>
          </cell>
          <cell r="BF615">
            <v>0.97932753013929186</v>
          </cell>
          <cell r="BG615">
            <v>0.97932753013929186</v>
          </cell>
          <cell r="BH615">
            <v>0.97932753013929186</v>
          </cell>
          <cell r="BI615">
            <v>0.97932753013929186</v>
          </cell>
          <cell r="BJ615">
            <v>0.97932753013929186</v>
          </cell>
          <cell r="BK615">
            <v>0.97932753013929186</v>
          </cell>
          <cell r="BL615">
            <v>0.97932753013929186</v>
          </cell>
          <cell r="BM615">
            <v>0.97932753013929186</v>
          </cell>
          <cell r="BN615">
            <v>0.97932753013929186</v>
          </cell>
          <cell r="BO615">
            <v>0.97932753013929186</v>
          </cell>
          <cell r="BP615">
            <v>0.97932753013929186</v>
          </cell>
          <cell r="BQ615">
            <v>0.97932753013929186</v>
          </cell>
          <cell r="BR615">
            <v>0.97932753013929186</v>
          </cell>
          <cell r="BS615">
            <v>0.97932753013929186</v>
          </cell>
          <cell r="BT615">
            <v>0.97932753013929186</v>
          </cell>
          <cell r="BU615">
            <v>0.97932753013929186</v>
          </cell>
          <cell r="BV615">
            <v>0.97932753013929186</v>
          </cell>
          <cell r="BW615">
            <v>0.97932753013929186</v>
          </cell>
          <cell r="BX615">
            <v>0.97932753013929186</v>
          </cell>
          <cell r="BY615">
            <v>0.97932753013929186</v>
          </cell>
          <cell r="BZ615">
            <v>0.97932753013929186</v>
          </cell>
          <cell r="CA615">
            <v>0.97932753013929186</v>
          </cell>
          <cell r="CB615">
            <v>0.97932753013929186</v>
          </cell>
          <cell r="CC615">
            <v>0.97932753013929186</v>
          </cell>
          <cell r="CD615">
            <v>0.97932753013929186</v>
          </cell>
        </row>
        <row r="616">
          <cell r="Q616">
            <v>0.99</v>
          </cell>
          <cell r="R616">
            <v>0.97932753013929186</v>
          </cell>
          <cell r="S616">
            <v>0.97932753013929186</v>
          </cell>
          <cell r="T616">
            <v>0.97932753013929186</v>
          </cell>
          <cell r="U616">
            <v>0.97932753013929186</v>
          </cell>
          <cell r="V616">
            <v>0.97932753013929186</v>
          </cell>
          <cell r="W616">
            <v>0.97932753013929186</v>
          </cell>
          <cell r="X616">
            <v>0.97932753013929186</v>
          </cell>
          <cell r="Y616">
            <v>0.97932753013929186</v>
          </cell>
          <cell r="Z616">
            <v>0.97932753013929186</v>
          </cell>
          <cell r="AA616">
            <v>0.97932753013929186</v>
          </cell>
          <cell r="AB616">
            <v>0.97932753013929186</v>
          </cell>
          <cell r="AC616">
            <v>0.97932753013929186</v>
          </cell>
          <cell r="AD616">
            <v>0.97932753013929186</v>
          </cell>
          <cell r="AE616">
            <v>0.97932753013929186</v>
          </cell>
          <cell r="AF616">
            <v>0.97932753013929186</v>
          </cell>
          <cell r="AG616">
            <v>0.97932753013929186</v>
          </cell>
          <cell r="AH616">
            <v>0.97932753013929186</v>
          </cell>
          <cell r="AI616">
            <v>0.97932753013929186</v>
          </cell>
          <cell r="AJ616">
            <v>0.97932753013929186</v>
          </cell>
          <cell r="AK616">
            <v>0.97932753013929186</v>
          </cell>
          <cell r="AL616">
            <v>0.97932753013929186</v>
          </cell>
          <cell r="AM616">
            <v>0.97932753013929186</v>
          </cell>
          <cell r="AN616">
            <v>0.97932753013929186</v>
          </cell>
          <cell r="AO616">
            <v>0.97932753013929186</v>
          </cell>
          <cell r="AP616">
            <v>0.97932753013929186</v>
          </cell>
          <cell r="AQ616">
            <v>0.97932753013929186</v>
          </cell>
          <cell r="AR616">
            <v>0.97932753013929186</v>
          </cell>
          <cell r="AS616">
            <v>0.97932753013929186</v>
          </cell>
          <cell r="AT616">
            <v>0.97932753013929186</v>
          </cell>
          <cell r="AU616">
            <v>0.97932753013929186</v>
          </cell>
          <cell r="AV616">
            <v>0.97932753013929186</v>
          </cell>
          <cell r="AW616">
            <v>0.97932753013929186</v>
          </cell>
          <cell r="AX616">
            <v>0.97932753013929186</v>
          </cell>
          <cell r="AY616">
            <v>0.97932753013929186</v>
          </cell>
          <cell r="AZ616">
            <v>0.97932753013929186</v>
          </cell>
          <cell r="BA616">
            <v>0.97932753013929186</v>
          </cell>
          <cell r="BB616">
            <v>0.97932753013929186</v>
          </cell>
          <cell r="BC616">
            <v>0.97932753013929186</v>
          </cell>
          <cell r="BD616">
            <v>0.97932753013929186</v>
          </cell>
          <cell r="BE616">
            <v>0.97932753013929186</v>
          </cell>
          <cell r="BF616">
            <v>0.97932753013929186</v>
          </cell>
          <cell r="BG616">
            <v>0.97932753013929186</v>
          </cell>
          <cell r="BH616">
            <v>0.97932753013929186</v>
          </cell>
          <cell r="BI616">
            <v>0.97932753013929186</v>
          </cell>
          <cell r="BJ616">
            <v>0.97932753013929186</v>
          </cell>
          <cell r="BK616">
            <v>0.97932753013929186</v>
          </cell>
          <cell r="BL616">
            <v>0.97932753013929186</v>
          </cell>
          <cell r="BM616">
            <v>0.97932753013929186</v>
          </cell>
          <cell r="BN616">
            <v>0.97932753013929186</v>
          </cell>
          <cell r="BO616">
            <v>0.97932753013929186</v>
          </cell>
          <cell r="BP616">
            <v>0.97932753013929186</v>
          </cell>
          <cell r="BQ616">
            <v>0.97932753013929186</v>
          </cell>
          <cell r="BR616">
            <v>0.97932753013929186</v>
          </cell>
          <cell r="BS616">
            <v>0.97932753013929186</v>
          </cell>
          <cell r="BT616">
            <v>0.97932753013929186</v>
          </cell>
          <cell r="BU616">
            <v>0.97932753013929186</v>
          </cell>
          <cell r="BV616">
            <v>0.97932753013929186</v>
          </cell>
          <cell r="BW616">
            <v>0.97932753013929186</v>
          </cell>
          <cell r="BX616">
            <v>0.97932753013929186</v>
          </cell>
          <cell r="BY616">
            <v>0.97932753013929186</v>
          </cell>
          <cell r="BZ616">
            <v>0.97932753013929186</v>
          </cell>
          <cell r="CA616">
            <v>0.97932753013929186</v>
          </cell>
          <cell r="CB616">
            <v>0.97932753013929186</v>
          </cell>
          <cell r="CC616">
            <v>0.97932753013929186</v>
          </cell>
          <cell r="CD616">
            <v>0.97932753013929186</v>
          </cell>
        </row>
        <row r="620">
          <cell r="Q620">
            <v>0.97932753013929186</v>
          </cell>
          <cell r="R620">
            <v>0.97932753013929186</v>
          </cell>
          <cell r="S620">
            <v>0.97932753013929186</v>
          </cell>
          <cell r="T620">
            <v>0.97932753013929186</v>
          </cell>
          <cell r="U620">
            <v>0.97932753013929186</v>
          </cell>
          <cell r="V620">
            <v>0.97932753013929186</v>
          </cell>
          <cell r="W620">
            <v>0.97932753013929186</v>
          </cell>
          <cell r="X620">
            <v>0.97932753013929186</v>
          </cell>
          <cell r="Y620">
            <v>0.97932753013929186</v>
          </cell>
          <cell r="Z620">
            <v>0.97932753013929186</v>
          </cell>
          <cell r="AA620">
            <v>0.97932753013929186</v>
          </cell>
          <cell r="AB620">
            <v>0.97932753013929186</v>
          </cell>
          <cell r="AC620">
            <v>0.97932753013929186</v>
          </cell>
          <cell r="AD620">
            <v>0.97932753013929186</v>
          </cell>
          <cell r="AE620">
            <v>0.97932753013929186</v>
          </cell>
          <cell r="AF620">
            <v>0.97932753013929186</v>
          </cell>
          <cell r="AG620">
            <v>0.97932753013929186</v>
          </cell>
          <cell r="AH620">
            <v>0.97932753013929186</v>
          </cell>
          <cell r="AI620">
            <v>0.97932753013929186</v>
          </cell>
          <cell r="AJ620">
            <v>0.97932753013929186</v>
          </cell>
          <cell r="AK620">
            <v>0.97932753013929186</v>
          </cell>
          <cell r="AL620">
            <v>0.97932753013929186</v>
          </cell>
          <cell r="AM620">
            <v>0.97932753013929186</v>
          </cell>
          <cell r="AN620">
            <v>0.97932753013929186</v>
          </cell>
          <cell r="AO620">
            <v>0.97932753013929186</v>
          </cell>
          <cell r="AP620">
            <v>0.97932753013929186</v>
          </cell>
          <cell r="AQ620">
            <v>0.97932753013929186</v>
          </cell>
          <cell r="AR620">
            <v>0.97932753013929186</v>
          </cell>
          <cell r="AS620">
            <v>0.97932753013929186</v>
          </cell>
          <cell r="AT620">
            <v>0.97932753013929186</v>
          </cell>
          <cell r="AU620">
            <v>0.97932753013929186</v>
          </cell>
          <cell r="AV620">
            <v>0.97932753013929186</v>
          </cell>
          <cell r="AW620">
            <v>0.97932753013929186</v>
          </cell>
          <cell r="AX620">
            <v>0.97932753013929186</v>
          </cell>
          <cell r="AY620">
            <v>0.97932753013929186</v>
          </cell>
          <cell r="AZ620">
            <v>0.97932753013929186</v>
          </cell>
          <cell r="BA620">
            <v>0.97932753013929186</v>
          </cell>
          <cell r="BB620">
            <v>0.97932753013929186</v>
          </cell>
          <cell r="BC620">
            <v>0.97932753013929186</v>
          </cell>
          <cell r="BD620">
            <v>0.97932753013929186</v>
          </cell>
          <cell r="BE620">
            <v>0.97932753013929186</v>
          </cell>
          <cell r="BF620">
            <v>0.97932753013929186</v>
          </cell>
          <cell r="BG620">
            <v>0.97932753013929186</v>
          </cell>
          <cell r="BH620">
            <v>0.97932753013929186</v>
          </cell>
          <cell r="BI620">
            <v>0.97932753013929186</v>
          </cell>
          <cell r="BJ620">
            <v>0.97932753013929186</v>
          </cell>
          <cell r="BK620">
            <v>0.97932753013929186</v>
          </cell>
          <cell r="BL620">
            <v>0.97932753013929186</v>
          </cell>
          <cell r="BM620">
            <v>0.97932753013929186</v>
          </cell>
          <cell r="BN620">
            <v>0.97932753013929186</v>
          </cell>
          <cell r="BO620">
            <v>0.97932753013929186</v>
          </cell>
          <cell r="BP620">
            <v>0.97932753013929186</v>
          </cell>
          <cell r="BQ620">
            <v>0.97932753013929186</v>
          </cell>
          <cell r="BR620">
            <v>0.97932753013929186</v>
          </cell>
          <cell r="BS620">
            <v>0.97932753013929186</v>
          </cell>
          <cell r="BT620">
            <v>0.97932753013929186</v>
          </cell>
          <cell r="BU620">
            <v>0.97932753013929186</v>
          </cell>
          <cell r="BV620">
            <v>0.97932753013929186</v>
          </cell>
          <cell r="BW620">
            <v>0.97932753013929186</v>
          </cell>
          <cell r="BX620">
            <v>0.97932753013929186</v>
          </cell>
          <cell r="BY620">
            <v>0.97932753013929186</v>
          </cell>
          <cell r="BZ620">
            <v>0.97932753013929186</v>
          </cell>
          <cell r="CA620">
            <v>0.97932753013929186</v>
          </cell>
          <cell r="CB620">
            <v>0.97932753013929186</v>
          </cell>
          <cell r="CC620">
            <v>0.97932753013929186</v>
          </cell>
          <cell r="CD620">
            <v>0.97932753013929186</v>
          </cell>
        </row>
        <row r="627">
          <cell r="Q627">
            <v>19512024</v>
          </cell>
          <cell r="R627">
            <v>19861299</v>
          </cell>
          <cell r="S627">
            <v>19997903</v>
          </cell>
          <cell r="T627">
            <v>20545591</v>
          </cell>
          <cell r="U627">
            <v>19642630</v>
          </cell>
          <cell r="V627">
            <v>20115944</v>
          </cell>
          <cell r="W627">
            <v>19996922</v>
          </cell>
          <cell r="X627">
            <v>20588103</v>
          </cell>
          <cell r="Y627">
            <v>19863814.4850576</v>
          </cell>
          <cell r="Z627">
            <v>19145837</v>
          </cell>
          <cell r="AA627">
            <v>19747309.999990001</v>
          </cell>
          <cell r="AB627">
            <v>20061184</v>
          </cell>
          <cell r="AC627">
            <v>20036631</v>
          </cell>
        </row>
      </sheetData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3"/>
  <sheetViews>
    <sheetView tabSelected="1" workbookViewId="0">
      <selection activeCell="B26" sqref="B26"/>
    </sheetView>
  </sheetViews>
  <sheetFormatPr baseColWidth="10" defaultRowHeight="15" x14ac:dyDescent="0.25"/>
  <cols>
    <col min="1" max="1" width="2" style="2" bestFit="1" customWidth="1"/>
    <col min="2" max="2" width="58.140625" customWidth="1"/>
    <col min="3" max="3" width="18.28515625" style="38" bestFit="1" customWidth="1"/>
    <col min="4" max="4" width="20.85546875" style="38" customWidth="1"/>
    <col min="5" max="5" width="23.85546875" bestFit="1" customWidth="1"/>
    <col min="6" max="6" width="58" bestFit="1" customWidth="1"/>
    <col min="7" max="7" width="36.7109375" style="2" customWidth="1"/>
    <col min="8" max="11" width="12.5703125" style="2" bestFit="1" customWidth="1"/>
    <col min="12" max="12" width="12.5703125" bestFit="1" customWidth="1"/>
  </cols>
  <sheetData>
    <row r="1" spans="2:7" ht="18.75" x14ac:dyDescent="0.3">
      <c r="B1" s="67" t="s">
        <v>60</v>
      </c>
      <c r="C1" s="68"/>
      <c r="D1" s="68"/>
    </row>
    <row r="2" spans="2:7" ht="15.75" x14ac:dyDescent="0.25">
      <c r="B2" s="65"/>
      <c r="C2" s="66"/>
      <c r="D2" s="66"/>
    </row>
    <row r="3" spans="2:7" ht="15.75" x14ac:dyDescent="0.25">
      <c r="B3" s="64" t="s">
        <v>57</v>
      </c>
      <c r="C3" s="64"/>
      <c r="D3" s="64"/>
      <c r="E3" s="64"/>
      <c r="F3" s="64"/>
      <c r="G3" s="64"/>
    </row>
    <row r="5" spans="2:7" x14ac:dyDescent="0.25">
      <c r="B5" s="44" t="s">
        <v>148</v>
      </c>
      <c r="C5" s="45" t="s">
        <v>42</v>
      </c>
      <c r="D5" s="45" t="s">
        <v>43</v>
      </c>
      <c r="F5" t="s">
        <v>66</v>
      </c>
    </row>
    <row r="6" spans="2:7" x14ac:dyDescent="0.25">
      <c r="B6" s="37" t="s">
        <v>44</v>
      </c>
      <c r="C6" s="55">
        <f>'Tráfico Anual Móvil'!AC43</f>
        <v>82668765116.990784</v>
      </c>
      <c r="D6" s="39">
        <f>C6/12</f>
        <v>6889063759.7492323</v>
      </c>
      <c r="F6" t="s">
        <v>67</v>
      </c>
    </row>
    <row r="7" spans="2:7" x14ac:dyDescent="0.25">
      <c r="B7" s="37" t="s">
        <v>45</v>
      </c>
      <c r="C7" s="55">
        <f>'Tráfico Anual Fijo'!AB43</f>
        <v>53426652946.286995</v>
      </c>
      <c r="D7" s="39">
        <f>C7/12</f>
        <v>4452221078.8572493</v>
      </c>
      <c r="F7" t="s">
        <v>68</v>
      </c>
    </row>
    <row r="8" spans="2:7" x14ac:dyDescent="0.25">
      <c r="F8" s="48"/>
    </row>
    <row r="9" spans="2:7" x14ac:dyDescent="0.25">
      <c r="F9" s="48"/>
    </row>
    <row r="10" spans="2:7" x14ac:dyDescent="0.25">
      <c r="B10" s="46" t="s">
        <v>52</v>
      </c>
      <c r="C10" s="47" t="s">
        <v>42</v>
      </c>
      <c r="D10" s="47" t="s">
        <v>43</v>
      </c>
      <c r="F10" t="s">
        <v>69</v>
      </c>
    </row>
    <row r="11" spans="2:7" x14ac:dyDescent="0.25">
      <c r="B11" s="3" t="s">
        <v>53</v>
      </c>
      <c r="C11" s="40">
        <f>D11*12</f>
        <v>6428160</v>
      </c>
      <c r="D11" s="39">
        <v>535680</v>
      </c>
      <c r="F11" t="s">
        <v>71</v>
      </c>
    </row>
    <row r="12" spans="2:7" x14ac:dyDescent="0.25">
      <c r="B12" s="3" t="s">
        <v>54</v>
      </c>
      <c r="C12" s="40">
        <f>D12*12</f>
        <v>6842880000</v>
      </c>
      <c r="D12" s="39">
        <v>570240000</v>
      </c>
      <c r="F12" t="s">
        <v>70</v>
      </c>
    </row>
    <row r="13" spans="2:7" x14ac:dyDescent="0.25">
      <c r="F13" s="49">
        <f>(1024*1024)/32</f>
        <v>32768</v>
      </c>
    </row>
    <row r="14" spans="2:7" x14ac:dyDescent="0.25">
      <c r="F14" t="s">
        <v>72</v>
      </c>
    </row>
    <row r="15" spans="2:7" x14ac:dyDescent="0.25">
      <c r="B15" s="44" t="s">
        <v>46</v>
      </c>
      <c r="C15" s="45" t="s">
        <v>49</v>
      </c>
    </row>
    <row r="16" spans="2:7" x14ac:dyDescent="0.25">
      <c r="B16" s="3" t="s">
        <v>47</v>
      </c>
      <c r="C16" s="40">
        <f>ROUNDUP(D6/D11,0)</f>
        <v>12861</v>
      </c>
    </row>
    <row r="17" spans="2:5" x14ac:dyDescent="0.25">
      <c r="B17" s="3" t="s">
        <v>48</v>
      </c>
      <c r="C17" s="40">
        <f>ROUNDUP(D7/D11,0)</f>
        <v>8312</v>
      </c>
    </row>
    <row r="18" spans="2:5" x14ac:dyDescent="0.25">
      <c r="B18" s="3" t="s">
        <v>50</v>
      </c>
      <c r="C18" s="40">
        <f>ROUNDUP(D6/D12,0)</f>
        <v>13</v>
      </c>
    </row>
    <row r="19" spans="2:5" x14ac:dyDescent="0.25">
      <c r="B19" s="3" t="s">
        <v>51</v>
      </c>
      <c r="C19" s="40">
        <f>ROUNDUP(D7/D12,0)</f>
        <v>8</v>
      </c>
    </row>
    <row r="21" spans="2:5" ht="15.75" x14ac:dyDescent="0.25">
      <c r="B21" s="64" t="s">
        <v>56</v>
      </c>
      <c r="C21" s="64"/>
      <c r="D21" s="64"/>
      <c r="E21" s="1"/>
    </row>
    <row r="23" spans="2:5" x14ac:dyDescent="0.25">
      <c r="B23" s="46" t="s">
        <v>59</v>
      </c>
      <c r="C23" s="47" t="s">
        <v>62</v>
      </c>
      <c r="D23" s="47" t="s">
        <v>63</v>
      </c>
    </row>
    <row r="24" spans="2:5" x14ac:dyDescent="0.25">
      <c r="B24" s="3" t="s">
        <v>53</v>
      </c>
      <c r="C24" s="56">
        <v>1539.2</v>
      </c>
      <c r="D24" s="41">
        <f>C24*12</f>
        <v>18470.400000000001</v>
      </c>
    </row>
    <row r="25" spans="2:5" x14ac:dyDescent="0.25">
      <c r="B25" s="3" t="s">
        <v>55</v>
      </c>
      <c r="C25" s="56">
        <v>39130.5</v>
      </c>
      <c r="D25" s="41">
        <f>C25*12</f>
        <v>469566</v>
      </c>
    </row>
    <row r="26" spans="2:5" x14ac:dyDescent="0.25">
      <c r="B26" s="42"/>
      <c r="C26" s="43"/>
      <c r="D26" s="2"/>
    </row>
    <row r="28" spans="2:5" x14ac:dyDescent="0.25">
      <c r="B28" s="44" t="s">
        <v>58</v>
      </c>
      <c r="C28" s="45" t="s">
        <v>62</v>
      </c>
      <c r="D28" s="45" t="s">
        <v>63</v>
      </c>
    </row>
    <row r="29" spans="2:5" x14ac:dyDescent="0.25">
      <c r="B29" s="3" t="s">
        <v>47</v>
      </c>
      <c r="C29" s="41">
        <f>C24*C16</f>
        <v>19795651.199999999</v>
      </c>
      <c r="D29" s="41">
        <f>C29*12</f>
        <v>237547814.39999998</v>
      </c>
    </row>
    <row r="30" spans="2:5" x14ac:dyDescent="0.25">
      <c r="B30" s="3" t="s">
        <v>48</v>
      </c>
      <c r="C30" s="41">
        <f>C24*C17</f>
        <v>12793830.4</v>
      </c>
      <c r="D30" s="41">
        <f t="shared" ref="D30:D32" si="0">C30*12</f>
        <v>153525964.80000001</v>
      </c>
    </row>
    <row r="31" spans="2:5" x14ac:dyDescent="0.25">
      <c r="B31" s="3" t="s">
        <v>50</v>
      </c>
      <c r="C31" s="41">
        <f>C25*C18</f>
        <v>508696.5</v>
      </c>
      <c r="D31" s="41">
        <f t="shared" si="0"/>
        <v>6104358</v>
      </c>
    </row>
    <row r="32" spans="2:5" x14ac:dyDescent="0.25">
      <c r="B32" s="3" t="s">
        <v>51</v>
      </c>
      <c r="C32" s="41">
        <f>C25*C19</f>
        <v>313044</v>
      </c>
      <c r="D32" s="41">
        <f t="shared" si="0"/>
        <v>3756528</v>
      </c>
    </row>
    <row r="34" spans="2:4" ht="15.75" x14ac:dyDescent="0.25">
      <c r="B34" s="64" t="s">
        <v>61</v>
      </c>
      <c r="C34" s="64"/>
      <c r="D34" s="64"/>
    </row>
    <row r="36" spans="2:4" x14ac:dyDescent="0.25">
      <c r="B36" s="46" t="s">
        <v>147</v>
      </c>
      <c r="C36" s="47" t="s">
        <v>62</v>
      </c>
      <c r="D36" s="47" t="s">
        <v>63</v>
      </c>
    </row>
    <row r="37" spans="2:4" x14ac:dyDescent="0.25">
      <c r="B37" s="3" t="s">
        <v>64</v>
      </c>
      <c r="C37" s="41">
        <f>C29-C31</f>
        <v>19286954.699999999</v>
      </c>
      <c r="D37" s="41">
        <f>D29-D31</f>
        <v>231443456.39999998</v>
      </c>
    </row>
    <row r="38" spans="2:4" x14ac:dyDescent="0.25">
      <c r="B38" s="3" t="s">
        <v>65</v>
      </c>
      <c r="C38" s="41">
        <f>C30-C32</f>
        <v>12480786.4</v>
      </c>
      <c r="D38" s="41">
        <f>D30-D32</f>
        <v>149769436.80000001</v>
      </c>
    </row>
    <row r="41" spans="2:4" x14ac:dyDescent="0.25">
      <c r="B41" s="44" t="s">
        <v>147</v>
      </c>
      <c r="C41" s="45" t="s">
        <v>62</v>
      </c>
      <c r="D41" s="45" t="s">
        <v>63</v>
      </c>
    </row>
    <row r="42" spans="2:4" x14ac:dyDescent="0.25">
      <c r="B42" s="3" t="s">
        <v>73</v>
      </c>
      <c r="C42" s="41">
        <f>C37/3</f>
        <v>6428984.8999999994</v>
      </c>
      <c r="D42" s="41">
        <f>D37/3</f>
        <v>77147818.799999997</v>
      </c>
    </row>
    <row r="43" spans="2:4" x14ac:dyDescent="0.25">
      <c r="B43" s="3" t="s">
        <v>74</v>
      </c>
      <c r="C43" s="41">
        <f>C38/11</f>
        <v>1134616.9454545456</v>
      </c>
      <c r="D43" s="41">
        <f>D38/11</f>
        <v>13615403.345454546</v>
      </c>
    </row>
  </sheetData>
  <mergeCells count="5">
    <mergeCell ref="B34:D34"/>
    <mergeCell ref="B3:G3"/>
    <mergeCell ref="B2:D2"/>
    <mergeCell ref="B21:D21"/>
    <mergeCell ref="B1:D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Z153"/>
  <sheetViews>
    <sheetView topLeftCell="W1" zoomScaleNormal="100" workbookViewId="0">
      <pane ySplit="3" topLeftCell="A13" activePane="bottomLeft" state="frozen"/>
      <selection activeCell="C1" sqref="C1"/>
      <selection pane="bottomLeft" activeCell="AB43" sqref="AB43"/>
    </sheetView>
  </sheetViews>
  <sheetFormatPr baseColWidth="10" defaultColWidth="8" defaultRowHeight="15" x14ac:dyDescent="0.25"/>
  <cols>
    <col min="3" max="3" width="13.7109375" customWidth="1"/>
    <col min="4" max="4" width="17" customWidth="1"/>
    <col min="5" max="5" width="28.140625" customWidth="1"/>
    <col min="6" max="6" width="8.140625" customWidth="1"/>
    <col min="7" max="7" width="13.140625" customWidth="1"/>
    <col min="8" max="12" width="6" customWidth="1"/>
    <col min="13" max="13" width="12" customWidth="1"/>
    <col min="14" max="14" width="19.85546875" customWidth="1"/>
    <col min="15" max="20" width="18.85546875" customWidth="1"/>
    <col min="21" max="25" width="19.85546875" customWidth="1"/>
    <col min="26" max="27" width="20" bestFit="1" customWidth="1"/>
    <col min="28" max="51" width="19" bestFit="1" customWidth="1"/>
    <col min="52" max="65" width="20" bestFit="1" customWidth="1"/>
    <col min="66" max="67" width="20" customWidth="1"/>
    <col min="68" max="68" width="36.5703125" bestFit="1" customWidth="1"/>
    <col min="69" max="69" width="8" customWidth="1"/>
  </cols>
  <sheetData>
    <row r="1" spans="1:78" s="4" customFormat="1" ht="33.75" customHeight="1" x14ac:dyDescent="0.25">
      <c r="D1" s="5" t="s">
        <v>41</v>
      </c>
      <c r="L1" s="4" t="s">
        <v>0</v>
      </c>
    </row>
    <row r="2" spans="1:78" s="6" customFormat="1" x14ac:dyDescent="0.25"/>
    <row r="3" spans="1:78" s="6" customFormat="1" x14ac:dyDescent="0.25">
      <c r="D3" s="7"/>
      <c r="E3" s="7"/>
      <c r="F3" s="7" t="s">
        <v>1</v>
      </c>
      <c r="G3" s="7" t="s">
        <v>2</v>
      </c>
      <c r="H3" s="8">
        <v>2000</v>
      </c>
      <c r="I3" s="8">
        <v>2001</v>
      </c>
      <c r="J3" s="8">
        <v>2002</v>
      </c>
      <c r="K3" s="8">
        <v>2003</v>
      </c>
      <c r="L3" s="8">
        <v>2004</v>
      </c>
      <c r="M3" s="8">
        <v>2005</v>
      </c>
      <c r="N3" s="8">
        <v>2006</v>
      </c>
      <c r="O3" s="8">
        <v>2007</v>
      </c>
      <c r="P3" s="8">
        <v>2008</v>
      </c>
      <c r="Q3" s="8">
        <v>2009</v>
      </c>
      <c r="R3" s="8">
        <v>2010</v>
      </c>
      <c r="S3" s="8">
        <v>2011</v>
      </c>
      <c r="T3" s="8">
        <v>2012</v>
      </c>
      <c r="U3" s="8">
        <v>2013</v>
      </c>
      <c r="V3" s="8">
        <v>2014</v>
      </c>
      <c r="W3" s="8">
        <v>2015</v>
      </c>
      <c r="X3" s="8">
        <v>2016</v>
      </c>
      <c r="Y3" s="8">
        <v>2017</v>
      </c>
      <c r="Z3" s="8">
        <v>2018</v>
      </c>
      <c r="AA3" s="8">
        <v>2019</v>
      </c>
      <c r="AB3" s="8">
        <v>2020</v>
      </c>
      <c r="AC3" s="8">
        <v>2021</v>
      </c>
      <c r="AD3" s="8">
        <v>2022</v>
      </c>
      <c r="AE3" s="8">
        <v>2023</v>
      </c>
      <c r="AF3" s="8">
        <v>2024</v>
      </c>
      <c r="AG3" s="8">
        <v>2025</v>
      </c>
      <c r="AH3" s="8">
        <v>2026</v>
      </c>
      <c r="AI3" s="8">
        <v>2027</v>
      </c>
      <c r="AJ3" s="8">
        <v>2028</v>
      </c>
      <c r="AK3" s="8">
        <v>2029</v>
      </c>
      <c r="AL3" s="8">
        <v>2030</v>
      </c>
      <c r="AM3" s="8">
        <v>2031</v>
      </c>
      <c r="AN3" s="8">
        <v>2032</v>
      </c>
      <c r="AO3" s="8">
        <v>2033</v>
      </c>
      <c r="AP3" s="8">
        <v>2034</v>
      </c>
      <c r="AQ3" s="8">
        <v>2035</v>
      </c>
      <c r="AR3" s="8">
        <v>2036</v>
      </c>
      <c r="AS3" s="8">
        <v>2037</v>
      </c>
      <c r="AT3" s="8">
        <v>2038</v>
      </c>
      <c r="AU3" s="8">
        <v>2039</v>
      </c>
      <c r="AV3" s="8">
        <v>2040</v>
      </c>
      <c r="AW3" s="8">
        <v>2041</v>
      </c>
      <c r="AX3" s="8">
        <v>2042</v>
      </c>
      <c r="AY3" s="8">
        <v>2043</v>
      </c>
      <c r="AZ3" s="8">
        <v>2044</v>
      </c>
      <c r="BA3" s="8">
        <v>2045</v>
      </c>
      <c r="BB3" s="8">
        <v>2046</v>
      </c>
      <c r="BC3" s="8">
        <v>2047</v>
      </c>
      <c r="BD3" s="8">
        <v>2048</v>
      </c>
      <c r="BE3" s="8">
        <v>2049</v>
      </c>
      <c r="BF3" s="8">
        <v>2050</v>
      </c>
      <c r="BG3" s="8">
        <v>2051</v>
      </c>
      <c r="BH3" s="8">
        <v>2052</v>
      </c>
      <c r="BI3" s="8">
        <v>2053</v>
      </c>
      <c r="BJ3" s="8">
        <v>2054</v>
      </c>
      <c r="BK3" s="8">
        <v>2055</v>
      </c>
      <c r="BL3" s="8">
        <v>2056</v>
      </c>
      <c r="BM3" s="8">
        <v>2057</v>
      </c>
      <c r="BN3" s="8">
        <v>2058</v>
      </c>
      <c r="BO3" s="8">
        <v>2059</v>
      </c>
      <c r="BP3" s="8">
        <v>2060</v>
      </c>
      <c r="BQ3" s="8">
        <v>2061</v>
      </c>
      <c r="BR3" s="8">
        <v>2062</v>
      </c>
      <c r="BS3" s="8">
        <v>2063</v>
      </c>
      <c r="BT3" s="8">
        <v>2064</v>
      </c>
      <c r="BU3" s="8">
        <v>2065</v>
      </c>
      <c r="BV3" s="8">
        <v>2066</v>
      </c>
      <c r="BW3" s="8">
        <v>2067</v>
      </c>
      <c r="BX3" s="8">
        <v>2068</v>
      </c>
      <c r="BY3" s="8">
        <v>2069</v>
      </c>
      <c r="BZ3" s="8">
        <v>2070</v>
      </c>
    </row>
    <row r="4" spans="1:78" s="6" customFormat="1" x14ac:dyDescent="0.25"/>
    <row r="5" spans="1:78" s="11" customFormat="1" ht="18" customHeight="1" x14ac:dyDescent="0.25">
      <c r="A5" s="9">
        <v>1</v>
      </c>
      <c r="B5" s="9" t="s">
        <v>3</v>
      </c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</row>
    <row r="6" spans="1:78" s="6" customFormat="1" x14ac:dyDescent="0.25"/>
    <row r="7" spans="1:78" s="6" customFormat="1" ht="15.75" x14ac:dyDescent="0.25">
      <c r="B7" s="12" t="s">
        <v>4</v>
      </c>
    </row>
    <row r="8" spans="1:78" s="6" customFormat="1" x14ac:dyDescent="0.25"/>
    <row r="9" spans="1:78" s="6" customFormat="1" x14ac:dyDescent="0.25">
      <c r="C9" s="6" t="s">
        <v>5</v>
      </c>
      <c r="F9" s="13" t="s">
        <v>6</v>
      </c>
      <c r="G9" s="13" t="s">
        <v>7</v>
      </c>
      <c r="N9" s="57">
        <v>19686661.5</v>
      </c>
      <c r="O9" s="57">
        <v>19929601</v>
      </c>
      <c r="P9" s="57">
        <v>20271747</v>
      </c>
      <c r="Q9" s="57">
        <v>20094110.5</v>
      </c>
      <c r="R9" s="15">
        <v>19879287</v>
      </c>
      <c r="S9" s="58">
        <v>20056433</v>
      </c>
      <c r="T9" s="58">
        <v>20292512.5</v>
      </c>
      <c r="U9" s="58">
        <v>20225958.7425288</v>
      </c>
      <c r="V9" s="58">
        <v>19504825.7425288</v>
      </c>
      <c r="W9" s="58">
        <v>19446573.499995001</v>
      </c>
      <c r="X9" s="58">
        <v>19904246.999995001</v>
      </c>
      <c r="Y9" s="58">
        <v>20048907.5</v>
      </c>
      <c r="Z9" s="58">
        <v>20114082.537525706</v>
      </c>
      <c r="AA9" s="58">
        <v>20265729.540995419</v>
      </c>
      <c r="AB9" s="58">
        <v>20410222.379371837</v>
      </c>
      <c r="AC9" s="58">
        <v>20545000.639015459</v>
      </c>
      <c r="AD9" s="58">
        <v>20667424.877834454</v>
      </c>
      <c r="AE9" s="58">
        <v>20777709.950333968</v>
      </c>
      <c r="AF9" s="58">
        <v>20878202.30971954</v>
      </c>
      <c r="AG9" s="58">
        <v>20969982.056119274</v>
      </c>
      <c r="AH9" s="58">
        <v>21157169.100176435</v>
      </c>
      <c r="AI9" s="58">
        <v>21438718.153825216</v>
      </c>
      <c r="AJ9" s="58">
        <v>21709925.596023329</v>
      </c>
      <c r="AK9" s="58">
        <v>21972778.574808415</v>
      </c>
      <c r="AL9" s="58">
        <v>22231174.418225802</v>
      </c>
      <c r="AM9" s="58">
        <v>22486525.277853906</v>
      </c>
      <c r="AN9" s="58">
        <v>22734347.291286159</v>
      </c>
      <c r="AO9" s="58">
        <v>22971889.326111481</v>
      </c>
      <c r="AP9" s="58">
        <v>23200302.105495274</v>
      </c>
      <c r="AQ9" s="58">
        <v>23420478.721474171</v>
      </c>
      <c r="AR9" s="58">
        <v>23631963.499942809</v>
      </c>
      <c r="AS9" s="58">
        <v>23833734.241201393</v>
      </c>
      <c r="AT9" s="58">
        <v>24025625.471287936</v>
      </c>
      <c r="AU9" s="58">
        <v>24208299.086050346</v>
      </c>
      <c r="AV9" s="58">
        <v>24382226.386879008</v>
      </c>
      <c r="AW9" s="58">
        <v>24546821.569659628</v>
      </c>
      <c r="AX9" s="58">
        <v>24701091.352472171</v>
      </c>
      <c r="AY9" s="58">
        <v>24844788.911842905</v>
      </c>
      <c r="AZ9" s="58">
        <v>24978428.195584882</v>
      </c>
      <c r="BA9" s="58">
        <v>25102462.687062573</v>
      </c>
      <c r="BB9" s="58">
        <v>25216522.005015984</v>
      </c>
      <c r="BC9" s="58">
        <v>25319875.026185043</v>
      </c>
      <c r="BD9" s="58">
        <v>25412383.733893611</v>
      </c>
      <c r="BE9" s="58">
        <v>25494556.526077822</v>
      </c>
      <c r="BF9" s="58">
        <v>25551251.147747576</v>
      </c>
      <c r="BG9" s="58">
        <v>25587480.999189533</v>
      </c>
      <c r="BH9" s="58">
        <v>25623762.221976399</v>
      </c>
      <c r="BI9" s="58">
        <v>25660094.888949074</v>
      </c>
      <c r="BJ9" s="58">
        <v>25696479.073051739</v>
      </c>
      <c r="BK9" s="58">
        <v>25732914.847332016</v>
      </c>
      <c r="BL9" s="58">
        <v>25769402.2849411</v>
      </c>
      <c r="BM9" s="59">
        <v>25805941.459133893</v>
      </c>
      <c r="BN9" s="59">
        <v>25842532.443269193</v>
      </c>
      <c r="BO9" s="59">
        <v>25879175.310809799</v>
      </c>
      <c r="BP9" s="16"/>
    </row>
    <row r="10" spans="1:78" s="6" customFormat="1" x14ac:dyDescent="0.25"/>
    <row r="11" spans="1:78" s="6" customFormat="1" ht="15.75" x14ac:dyDescent="0.25">
      <c r="B11" s="12" t="s">
        <v>8</v>
      </c>
    </row>
    <row r="12" spans="1:78" s="6" customFormat="1" x14ac:dyDescent="0.25">
      <c r="T12" s="17">
        <f>(T13+T14+T15+T16+T17+T18+T19)/T9/12</f>
        <v>398.61529916906079</v>
      </c>
    </row>
    <row r="13" spans="1:78" s="6" customFormat="1" x14ac:dyDescent="0.25">
      <c r="C13" s="18" t="s">
        <v>110</v>
      </c>
      <c r="G13" s="18" t="s">
        <v>137</v>
      </c>
      <c r="I13" s="19"/>
      <c r="N13" s="57">
        <v>105854921825.98965</v>
      </c>
      <c r="O13" s="57">
        <v>111114793136.19345</v>
      </c>
      <c r="P13" s="57">
        <v>93126434844.945984</v>
      </c>
      <c r="Q13" s="57">
        <v>78224443516.389618</v>
      </c>
      <c r="R13" s="15">
        <v>65461744114.887955</v>
      </c>
      <c r="S13" s="58">
        <v>57565862541.573891</v>
      </c>
      <c r="T13" s="58">
        <v>46771302063.969406</v>
      </c>
      <c r="U13" s="58">
        <v>45555175710.481453</v>
      </c>
      <c r="V13" s="58">
        <v>37553072099.276619</v>
      </c>
      <c r="W13" s="58">
        <v>32095327793.514751</v>
      </c>
      <c r="X13" s="58">
        <v>26020017188.686962</v>
      </c>
      <c r="Y13" s="58">
        <v>23135315467.891392</v>
      </c>
      <c r="Z13" s="58">
        <v>21636137364.476055</v>
      </c>
      <c r="AA13" s="58">
        <v>20576599679.541195</v>
      </c>
      <c r="AB13" s="58">
        <v>19555826449.768627</v>
      </c>
      <c r="AC13" s="58">
        <v>18844695835.622429</v>
      </c>
      <c r="AD13" s="58">
        <v>18185334931.087605</v>
      </c>
      <c r="AE13" s="58">
        <v>17798419560.816967</v>
      </c>
      <c r="AF13" s="58">
        <v>17414261151.496666</v>
      </c>
      <c r="AG13" s="58">
        <v>17033917666.418903</v>
      </c>
      <c r="AH13" s="58">
        <v>17131373877.339338</v>
      </c>
      <c r="AI13" s="58">
        <v>17406429604.284023</v>
      </c>
      <c r="AJ13" s="58">
        <v>17670890376.351276</v>
      </c>
      <c r="AK13" s="58">
        <v>17927149605.147335</v>
      </c>
      <c r="AL13" s="58">
        <v>18179900728.115765</v>
      </c>
      <c r="AM13" s="58">
        <v>18430734773.278236</v>
      </c>
      <c r="AN13" s="58">
        <v>18674140585.788895</v>
      </c>
      <c r="AO13" s="58">
        <v>18906803672.359249</v>
      </c>
      <c r="AP13" s="58">
        <v>19130131762.924393</v>
      </c>
      <c r="AQ13" s="58">
        <v>19345194925.003208</v>
      </c>
      <c r="AR13" s="58">
        <v>19551428907.992851</v>
      </c>
      <c r="AS13" s="58">
        <v>19747582086.079391</v>
      </c>
      <c r="AT13" s="58">
        <v>19933443256.158943</v>
      </c>
      <c r="AU13" s="58">
        <v>20109804279.092213</v>
      </c>
      <c r="AV13" s="58">
        <v>20277219312.816532</v>
      </c>
      <c r="AW13" s="58">
        <v>20434953334.443771</v>
      </c>
      <c r="AX13" s="58">
        <v>20581778778.79134</v>
      </c>
      <c r="AY13" s="58">
        <v>20717379549.333359</v>
      </c>
      <c r="AZ13" s="58">
        <v>20842364177.422577</v>
      </c>
      <c r="BA13" s="58">
        <v>20957262028.589596</v>
      </c>
      <c r="BB13" s="58">
        <v>21061593617.677849</v>
      </c>
      <c r="BC13" s="58">
        <v>21154441205.153572</v>
      </c>
      <c r="BD13" s="58">
        <v>21235613555.790932</v>
      </c>
      <c r="BE13" s="58">
        <v>21306442756.016895</v>
      </c>
      <c r="BF13" s="58">
        <v>21355221154.929607</v>
      </c>
      <c r="BG13" s="58">
        <v>21386561797.560162</v>
      </c>
      <c r="BH13" s="58">
        <v>21417948372.709076</v>
      </c>
      <c r="BI13" s="58">
        <v>21449380947.603146</v>
      </c>
      <c r="BJ13" s="58">
        <v>21480859589.567436</v>
      </c>
      <c r="BK13" s="58">
        <v>21512384366.025433</v>
      </c>
      <c r="BL13" s="58">
        <v>21543955344.499187</v>
      </c>
      <c r="BM13" s="59">
        <v>21575572592.609375</v>
      </c>
      <c r="BN13" s="59">
        <v>21607236178.075569</v>
      </c>
      <c r="BO13" s="59">
        <v>21638946168.716282</v>
      </c>
    </row>
    <row r="14" spans="1:78" s="6" customFormat="1" x14ac:dyDescent="0.25">
      <c r="C14" s="18" t="s">
        <v>111</v>
      </c>
      <c r="G14" s="18" t="s">
        <v>137</v>
      </c>
      <c r="I14" s="19"/>
      <c r="N14" s="57">
        <v>21894711170.925835</v>
      </c>
      <c r="O14" s="57">
        <v>23064614359.480335</v>
      </c>
      <c r="P14" s="57">
        <v>23049757467.601833</v>
      </c>
      <c r="Q14" s="57">
        <v>22492827148.971066</v>
      </c>
      <c r="R14" s="15">
        <v>24616202410.091938</v>
      </c>
      <c r="S14" s="58">
        <v>24992178191.275536</v>
      </c>
      <c r="T14" s="58">
        <v>22350447376.441055</v>
      </c>
      <c r="U14" s="58">
        <v>21054975497.672176</v>
      </c>
      <c r="V14" s="58">
        <v>19806775325.444111</v>
      </c>
      <c r="W14" s="58">
        <v>16928174209.610777</v>
      </c>
      <c r="X14" s="58">
        <v>13723847493.969584</v>
      </c>
      <c r="Y14" s="58">
        <v>12202357089.305182</v>
      </c>
      <c r="Z14" s="58">
        <v>11411639254.325577</v>
      </c>
      <c r="AA14" s="58">
        <v>10852802820.947596</v>
      </c>
      <c r="AB14" s="58">
        <v>10314412087.777121</v>
      </c>
      <c r="AC14" s="58">
        <v>9939337466.3399544</v>
      </c>
      <c r="AD14" s="58">
        <v>9591567961.3583775</v>
      </c>
      <c r="AE14" s="58">
        <v>9387495554.4817333</v>
      </c>
      <c r="AF14" s="58">
        <v>9184877263.1560097</v>
      </c>
      <c r="AG14" s="58">
        <v>8984271093.4259758</v>
      </c>
      <c r="AH14" s="58">
        <v>9035672834.1055965</v>
      </c>
      <c r="AI14" s="58">
        <v>9180746637.1533909</v>
      </c>
      <c r="AJ14" s="58">
        <v>9320232298.4298363</v>
      </c>
      <c r="AK14" s="58">
        <v>9455392185.120779</v>
      </c>
      <c r="AL14" s="58">
        <v>9588701776.7476616</v>
      </c>
      <c r="AM14" s="58">
        <v>9721000235.9355335</v>
      </c>
      <c r="AN14" s="58">
        <v>9849380791.0219612</v>
      </c>
      <c r="AO14" s="58">
        <v>9972095264.8216209</v>
      </c>
      <c r="AP14" s="58">
        <v>10089886142.276075</v>
      </c>
      <c r="AQ14" s="58">
        <v>10203317813.613472</v>
      </c>
      <c r="AR14" s="58">
        <v>10312092673.756699</v>
      </c>
      <c r="AS14" s="58">
        <v>10415550572.419716</v>
      </c>
      <c r="AT14" s="58">
        <v>10513580113.857969</v>
      </c>
      <c r="AU14" s="58">
        <v>10606598952.587601</v>
      </c>
      <c r="AV14" s="58">
        <v>10694899370.46854</v>
      </c>
      <c r="AW14" s="58">
        <v>10778093691.276442</v>
      </c>
      <c r="AX14" s="58">
        <v>10855534455.125608</v>
      </c>
      <c r="AY14" s="58">
        <v>10927054941.89118</v>
      </c>
      <c r="AZ14" s="58">
        <v>10992976111.833094</v>
      </c>
      <c r="BA14" s="58">
        <v>11053577170.447557</v>
      </c>
      <c r="BB14" s="58">
        <v>11108605220.85458</v>
      </c>
      <c r="BC14" s="58">
        <v>11157576215.818176</v>
      </c>
      <c r="BD14" s="58">
        <v>11200389291.335991</v>
      </c>
      <c r="BE14" s="58">
        <v>11237747035.374825</v>
      </c>
      <c r="BF14" s="58">
        <v>11263474432.202568</v>
      </c>
      <c r="BG14" s="58">
        <v>11280004559.631222</v>
      </c>
      <c r="BH14" s="58">
        <v>11296558913.44191</v>
      </c>
      <c r="BI14" s="58">
        <v>11313137529.092344</v>
      </c>
      <c r="BJ14" s="58">
        <v>11329740442.092073</v>
      </c>
      <c r="BK14" s="58">
        <v>11346367688.002546</v>
      </c>
      <c r="BL14" s="58">
        <v>11363019302.437204</v>
      </c>
      <c r="BM14" s="59">
        <v>11379695321.061506</v>
      </c>
      <c r="BN14" s="59">
        <v>11396395779.593073</v>
      </c>
      <c r="BO14" s="59">
        <v>11413120713.801708</v>
      </c>
    </row>
    <row r="15" spans="1:78" s="6" customFormat="1" x14ac:dyDescent="0.25">
      <c r="C15" s="18" t="s">
        <v>112</v>
      </c>
      <c r="G15" s="18" t="s">
        <v>137</v>
      </c>
      <c r="I15" s="19"/>
      <c r="N15" s="57">
        <v>0</v>
      </c>
      <c r="O15" s="57">
        <v>0</v>
      </c>
      <c r="P15" s="57">
        <v>0</v>
      </c>
      <c r="Q15" s="57">
        <v>0</v>
      </c>
      <c r="R15" s="15">
        <v>0</v>
      </c>
      <c r="S15" s="58">
        <v>0</v>
      </c>
      <c r="T15" s="58">
        <v>6404964767.7072458</v>
      </c>
      <c r="U15" s="58">
        <v>12578320506.918526</v>
      </c>
      <c r="V15" s="58">
        <v>15436982824.128798</v>
      </c>
      <c r="W15" s="58">
        <v>17005127569.416739</v>
      </c>
      <c r="X15" s="58">
        <v>16077795774.069513</v>
      </c>
      <c r="Y15" s="58">
        <v>14295297755.707569</v>
      </c>
      <c r="Z15" s="58">
        <v>13368946492.011871</v>
      </c>
      <c r="AA15" s="58">
        <v>12714256583.321655</v>
      </c>
      <c r="AB15" s="58">
        <v>12083521290.424404</v>
      </c>
      <c r="AC15" s="58">
        <v>11644114355.16431</v>
      </c>
      <c r="AD15" s="58">
        <v>11236696010.334047</v>
      </c>
      <c r="AE15" s="58">
        <v>10997621465.690413</v>
      </c>
      <c r="AF15" s="58">
        <v>10760250454.891268</v>
      </c>
      <c r="AG15" s="58">
        <v>10525236684.135719</v>
      </c>
      <c r="AH15" s="58">
        <v>10585454756.152575</v>
      </c>
      <c r="AI15" s="58">
        <v>10755411349.958076</v>
      </c>
      <c r="AJ15" s="58">
        <v>10918821334.297796</v>
      </c>
      <c r="AK15" s="58">
        <v>11077163595.200418</v>
      </c>
      <c r="AL15" s="58">
        <v>11233338201.851143</v>
      </c>
      <c r="AM15" s="58">
        <v>11388328248.495312</v>
      </c>
      <c r="AN15" s="58">
        <v>11538728399.360632</v>
      </c>
      <c r="AO15" s="58">
        <v>11682490633.1383</v>
      </c>
      <c r="AP15" s="58">
        <v>11820484784.41613</v>
      </c>
      <c r="AQ15" s="58">
        <v>11953372046.592117</v>
      </c>
      <c r="AR15" s="58">
        <v>12080803769.915802</v>
      </c>
      <c r="AS15" s="58">
        <v>12202006576.342911</v>
      </c>
      <c r="AT15" s="58">
        <v>12316849963.736456</v>
      </c>
      <c r="AU15" s="58">
        <v>12425823221.944065</v>
      </c>
      <c r="AV15" s="58">
        <v>12529268764.470654</v>
      </c>
      <c r="AW15" s="58">
        <v>12626732421.581638</v>
      </c>
      <c r="AX15" s="58">
        <v>12717455682.267126</v>
      </c>
      <c r="AY15" s="58">
        <v>12801243230.874268</v>
      </c>
      <c r="AZ15" s="58">
        <v>12878471078.174187</v>
      </c>
      <c r="BA15" s="58">
        <v>12949466318.474312</v>
      </c>
      <c r="BB15" s="58">
        <v>13013932678.488716</v>
      </c>
      <c r="BC15" s="58">
        <v>13071303088.093191</v>
      </c>
      <c r="BD15" s="58">
        <v>13121459383.277927</v>
      </c>
      <c r="BE15" s="58">
        <v>13165224658.600601</v>
      </c>
      <c r="BF15" s="58">
        <v>13195364771.031679</v>
      </c>
      <c r="BG15" s="58">
        <v>13214730115.397276</v>
      </c>
      <c r="BH15" s="58">
        <v>13234123841.409229</v>
      </c>
      <c r="BI15" s="58">
        <v>13253545990.606886</v>
      </c>
      <c r="BJ15" s="58">
        <v>13272996604.590326</v>
      </c>
      <c r="BK15" s="58">
        <v>13292475725.020437</v>
      </c>
      <c r="BL15" s="58">
        <v>13311983393.619007</v>
      </c>
      <c r="BM15" s="59">
        <v>13331519652.168772</v>
      </c>
      <c r="BN15" s="59">
        <v>13351084542.513573</v>
      </c>
      <c r="BO15" s="59">
        <v>13370678106.558384</v>
      </c>
    </row>
    <row r="16" spans="1:78" s="6" customFormat="1" x14ac:dyDescent="0.25">
      <c r="C16" s="18" t="s">
        <v>113</v>
      </c>
      <c r="G16" s="18" t="s">
        <v>137</v>
      </c>
      <c r="I16" s="19"/>
      <c r="N16" s="57">
        <v>0</v>
      </c>
      <c r="O16" s="57">
        <v>0</v>
      </c>
      <c r="P16" s="57">
        <v>0</v>
      </c>
      <c r="Q16" s="57">
        <v>0</v>
      </c>
      <c r="R16" s="15">
        <v>0</v>
      </c>
      <c r="S16" s="58">
        <v>0</v>
      </c>
      <c r="T16" s="58">
        <v>3060719322.99014</v>
      </c>
      <c r="U16" s="58">
        <v>5813526694.7088699</v>
      </c>
      <c r="V16" s="58">
        <v>8141993009.0392933</v>
      </c>
      <c r="W16" s="58">
        <v>8969086211.043726</v>
      </c>
      <c r="X16" s="58">
        <v>8479979688.04006</v>
      </c>
      <c r="Y16" s="58">
        <v>7539829234.4524164</v>
      </c>
      <c r="Z16" s="58">
        <v>7051239877.39645</v>
      </c>
      <c r="AA16" s="58">
        <v>6705934015.4690475</v>
      </c>
      <c r="AB16" s="58">
        <v>6373262637.6595955</v>
      </c>
      <c r="AC16" s="58">
        <v>6141504383.0984116</v>
      </c>
      <c r="AD16" s="58">
        <v>5926618005.8085814</v>
      </c>
      <c r="AE16" s="58">
        <v>5800521909.6151485</v>
      </c>
      <c r="AF16" s="58">
        <v>5675324315.4677763</v>
      </c>
      <c r="AG16" s="58">
        <v>5551370010.3862953</v>
      </c>
      <c r="AH16" s="58">
        <v>5583131082.2851839</v>
      </c>
      <c r="AI16" s="58">
        <v>5672772005.9274387</v>
      </c>
      <c r="AJ16" s="58">
        <v>5758960023.7065086</v>
      </c>
      <c r="AK16" s="58">
        <v>5842475150.7227488</v>
      </c>
      <c r="AL16" s="58">
        <v>5924846982.7074375</v>
      </c>
      <c r="AM16" s="58">
        <v>6006594037.2079468</v>
      </c>
      <c r="AN16" s="58">
        <v>6085920223.6042843</v>
      </c>
      <c r="AO16" s="58">
        <v>6161745345.3730326</v>
      </c>
      <c r="AP16" s="58">
        <v>6234528183.0423365</v>
      </c>
      <c r="AQ16" s="58">
        <v>6304617472.636939</v>
      </c>
      <c r="AR16" s="58">
        <v>6371829324.3473349</v>
      </c>
      <c r="AS16" s="58">
        <v>6435755832.1272736</v>
      </c>
      <c r="AT16" s="58">
        <v>6496328164.6838083</v>
      </c>
      <c r="AU16" s="58">
        <v>6553804390.2265196</v>
      </c>
      <c r="AV16" s="58">
        <v>6608365109.3556023</v>
      </c>
      <c r="AW16" s="58">
        <v>6659770777.4109344</v>
      </c>
      <c r="AX16" s="58">
        <v>6707621329.7289639</v>
      </c>
      <c r="AY16" s="58">
        <v>6751813750.1504974</v>
      </c>
      <c r="AZ16" s="58">
        <v>6792546359.6236563</v>
      </c>
      <c r="BA16" s="58">
        <v>6829991678.8796425</v>
      </c>
      <c r="BB16" s="58">
        <v>6863993443.2487183</v>
      </c>
      <c r="BC16" s="58">
        <v>6894252560.5417194</v>
      </c>
      <c r="BD16" s="58">
        <v>6920706707.0161924</v>
      </c>
      <c r="BE16" s="58">
        <v>6943790010.9089012</v>
      </c>
      <c r="BF16" s="58">
        <v>6959686937.6271143</v>
      </c>
      <c r="BG16" s="58">
        <v>6969900882.9452295</v>
      </c>
      <c r="BH16" s="58">
        <v>6980129797.7148781</v>
      </c>
      <c r="BI16" s="58">
        <v>6990373703.8453341</v>
      </c>
      <c r="BJ16" s="58">
        <v>7000632623.2779036</v>
      </c>
      <c r="BK16" s="58">
        <v>7010906577.9859638</v>
      </c>
      <c r="BL16" s="58">
        <v>7021195589.9750128</v>
      </c>
      <c r="BM16" s="59">
        <v>7031499681.2826967</v>
      </c>
      <c r="BN16" s="59">
        <v>7041818873.9788885</v>
      </c>
      <c r="BO16" s="59">
        <v>7052153190.1657057</v>
      </c>
    </row>
    <row r="17" spans="3:67" s="6" customFormat="1" x14ac:dyDescent="0.25">
      <c r="C17" s="18" t="s">
        <v>114</v>
      </c>
      <c r="G17" s="18" t="s">
        <v>137</v>
      </c>
      <c r="I17" s="19"/>
      <c r="N17" s="57">
        <v>11091080135.638029</v>
      </c>
      <c r="O17" s="57">
        <v>12406536515.972883</v>
      </c>
      <c r="P17" s="57">
        <v>15994369848.561319</v>
      </c>
      <c r="Q17" s="57">
        <v>16259730108.334887</v>
      </c>
      <c r="R17" s="15">
        <v>15620242743.940926</v>
      </c>
      <c r="S17" s="58">
        <v>15324922112.942774</v>
      </c>
      <c r="T17" s="58">
        <v>15076902938.729099</v>
      </c>
      <c r="U17" s="58">
        <v>16842056035.111071</v>
      </c>
      <c r="V17" s="58">
        <v>16551365156.456676</v>
      </c>
      <c r="W17" s="58">
        <v>21344051210.215504</v>
      </c>
      <c r="X17" s="58">
        <v>29377064246.422848</v>
      </c>
      <c r="Y17" s="58">
        <v>33412363101.44363</v>
      </c>
      <c r="Z17" s="58">
        <v>33776488644.151123</v>
      </c>
      <c r="AA17" s="58">
        <v>34415558006.282196</v>
      </c>
      <c r="AB17" s="58">
        <v>34969869018.202995</v>
      </c>
      <c r="AC17" s="58">
        <v>35600349041.345383</v>
      </c>
      <c r="AD17" s="58">
        <v>36066228762.341759</v>
      </c>
      <c r="AE17" s="58">
        <v>36640264945.18959</v>
      </c>
      <c r="AF17" s="58">
        <v>37169410869.199226</v>
      </c>
      <c r="AG17" s="58">
        <v>37656335755.142845</v>
      </c>
      <c r="AH17" s="58">
        <v>38127391424.788788</v>
      </c>
      <c r="AI17" s="58">
        <v>38518426167.194962</v>
      </c>
      <c r="AJ17" s="58">
        <v>38896313244.160736</v>
      </c>
      <c r="AK17" s="58">
        <v>39262695316.704071</v>
      </c>
      <c r="AL17" s="58">
        <v>39620795767.000282</v>
      </c>
      <c r="AM17" s="58">
        <v>39972053359.237862</v>
      </c>
      <c r="AN17" s="58">
        <v>40313034828.04834</v>
      </c>
      <c r="AO17" s="58">
        <v>40641468204.816666</v>
      </c>
      <c r="AP17" s="58">
        <v>40958250985.381317</v>
      </c>
      <c r="AQ17" s="58">
        <v>41264135309.093407</v>
      </c>
      <c r="AR17" s="58">
        <v>41558782592.820808</v>
      </c>
      <c r="AS17" s="58">
        <v>41841398359.694473</v>
      </c>
      <c r="AT17" s="58">
        <v>42111875226.44931</v>
      </c>
      <c r="AU17" s="58">
        <v>42370773581.825005</v>
      </c>
      <c r="AV17" s="58">
        <v>42618516382.562309</v>
      </c>
      <c r="AW17" s="58">
        <v>42854692165.1651</v>
      </c>
      <c r="AX17" s="58">
        <v>43078556970.789207</v>
      </c>
      <c r="AY17" s="58">
        <v>43289953251.279274</v>
      </c>
      <c r="AZ17" s="58">
        <v>43489331782.947891</v>
      </c>
      <c r="BA17" s="58">
        <v>43677109026.474876</v>
      </c>
      <c r="BB17" s="58">
        <v>43853061301.483444</v>
      </c>
      <c r="BC17" s="58">
        <v>44016676015.47641</v>
      </c>
      <c r="BD17" s="58">
        <v>44167900862.946587</v>
      </c>
      <c r="BE17" s="58">
        <v>44305377439.5625</v>
      </c>
      <c r="BF17" s="58">
        <v>44400450440.659523</v>
      </c>
      <c r="BG17" s="58">
        <v>44460786461.434746</v>
      </c>
      <c r="BH17" s="58">
        <v>44521204343.044975</v>
      </c>
      <c r="BI17" s="58">
        <v>44581704196.378983</v>
      </c>
      <c r="BJ17" s="58">
        <v>44642286132.475426</v>
      </c>
      <c r="BK17" s="58">
        <v>44702950262.523186</v>
      </c>
      <c r="BL17" s="58">
        <v>44763696697.861496</v>
      </c>
      <c r="BM17" s="59">
        <v>44824525549.98024</v>
      </c>
      <c r="BN17" s="59">
        <v>44885436930.519974</v>
      </c>
      <c r="BO17" s="59">
        <v>44946430951.272362</v>
      </c>
    </row>
    <row r="18" spans="3:67" s="6" customFormat="1" x14ac:dyDescent="0.25">
      <c r="C18" s="18" t="s">
        <v>115</v>
      </c>
      <c r="G18" s="18" t="s">
        <v>137</v>
      </c>
      <c r="I18" s="19"/>
      <c r="N18" s="57">
        <v>2516952827.9204645</v>
      </c>
      <c r="O18" s="57">
        <v>2804525230.3784266</v>
      </c>
      <c r="P18" s="57">
        <v>3173872066.7417693</v>
      </c>
      <c r="Q18" s="57">
        <v>3096156324.3961339</v>
      </c>
      <c r="R18" s="15">
        <v>2952415015.9870949</v>
      </c>
      <c r="S18" s="58">
        <v>3086057385.0520968</v>
      </c>
      <c r="T18" s="58">
        <v>3111334209.2370577</v>
      </c>
      <c r="U18" s="58">
        <v>3271669337.7528443</v>
      </c>
      <c r="V18" s="58">
        <v>3330853362.3360543</v>
      </c>
      <c r="W18" s="58">
        <v>3291616353.8512607</v>
      </c>
      <c r="X18" s="58">
        <v>3200630059.0425615</v>
      </c>
      <c r="Y18" s="58">
        <v>3094935998.1144114</v>
      </c>
      <c r="Z18" s="58">
        <v>2980797142.6799917</v>
      </c>
      <c r="AA18" s="58">
        <v>2913172288.09726</v>
      </c>
      <c r="AB18" s="58">
        <v>2845924657.4831676</v>
      </c>
      <c r="AC18" s="58">
        <v>2807423278.5607414</v>
      </c>
      <c r="AD18" s="58">
        <v>2767669201.6138072</v>
      </c>
      <c r="AE18" s="58">
        <v>2754613599.2764902</v>
      </c>
      <c r="AF18" s="58">
        <v>2740257051.753489</v>
      </c>
      <c r="AG18" s="58">
        <v>2724780081.5636845</v>
      </c>
      <c r="AH18" s="58">
        <v>2749102635.9563766</v>
      </c>
      <c r="AI18" s="58">
        <v>2785686322.6430058</v>
      </c>
      <c r="AJ18" s="58">
        <v>2820926249.6250892</v>
      </c>
      <c r="AK18" s="58">
        <v>2855080621.2910533</v>
      </c>
      <c r="AL18" s="58">
        <v>2888655845.4099069</v>
      </c>
      <c r="AM18" s="58">
        <v>2921835412.9585485</v>
      </c>
      <c r="AN18" s="58">
        <v>2954036703.5541296</v>
      </c>
      <c r="AO18" s="58">
        <v>2984902242.8423367</v>
      </c>
      <c r="AP18" s="58">
        <v>3014581552.5324435</v>
      </c>
      <c r="AQ18" s="58">
        <v>3043190678.4744625</v>
      </c>
      <c r="AR18" s="58">
        <v>3070670411.6656075</v>
      </c>
      <c r="AS18" s="58">
        <v>3096887930.371748</v>
      </c>
      <c r="AT18" s="58">
        <v>3121821733.3748832</v>
      </c>
      <c r="AU18" s="58">
        <v>3145557825.5470085</v>
      </c>
      <c r="AV18" s="58">
        <v>3168157446.456068</v>
      </c>
      <c r="AW18" s="58">
        <v>3189544478.3744426</v>
      </c>
      <c r="AX18" s="58">
        <v>3209589857.0624089</v>
      </c>
      <c r="AY18" s="58">
        <v>3228261510.9767923</v>
      </c>
      <c r="AZ18" s="58">
        <v>3245626221.0409255</v>
      </c>
      <c r="BA18" s="58">
        <v>3261742911.5989251</v>
      </c>
      <c r="BB18" s="58">
        <v>3276563456.3587861</v>
      </c>
      <c r="BC18" s="58">
        <v>3289992855.2346282</v>
      </c>
      <c r="BD18" s="58">
        <v>3302013174.7304168</v>
      </c>
      <c r="BE18" s="58">
        <v>3312690474.6341949</v>
      </c>
      <c r="BF18" s="58">
        <v>3320057213.215282</v>
      </c>
      <c r="BG18" s="58">
        <v>3324764817.5090227</v>
      </c>
      <c r="BH18" s="58">
        <v>3329479096.8498383</v>
      </c>
      <c r="BI18" s="58">
        <v>3334200060.7024674</v>
      </c>
      <c r="BJ18" s="58">
        <v>3338927718.5450726</v>
      </c>
      <c r="BK18" s="58">
        <v>3343662079.8692522</v>
      </c>
      <c r="BL18" s="58">
        <v>3348403154.1800675</v>
      </c>
      <c r="BM18" s="59">
        <v>3353150950.9960537</v>
      </c>
      <c r="BN18" s="59">
        <v>3357905479.8492427</v>
      </c>
      <c r="BO18" s="59">
        <v>3362666750.2851834</v>
      </c>
    </row>
    <row r="19" spans="3:67" s="6" customFormat="1" x14ac:dyDescent="0.25">
      <c r="C19" s="18" t="s">
        <v>116</v>
      </c>
      <c r="G19" s="18" t="s">
        <v>137</v>
      </c>
      <c r="I19" s="19"/>
      <c r="N19" s="57">
        <v>424860587.55099881</v>
      </c>
      <c r="O19" s="57">
        <v>449519967.62896222</v>
      </c>
      <c r="P19" s="57">
        <v>407255067.88721442</v>
      </c>
      <c r="Q19" s="57">
        <v>361303381.43859088</v>
      </c>
      <c r="R19" s="15">
        <v>326932610.68678403</v>
      </c>
      <c r="S19" s="58">
        <v>303818516.24125665</v>
      </c>
      <c r="T19" s="58">
        <v>291200613.87885863</v>
      </c>
      <c r="U19" s="58">
        <v>316296059.52651441</v>
      </c>
      <c r="V19" s="58">
        <v>303373245.06524038</v>
      </c>
      <c r="W19" s="58">
        <v>299799548.68902534</v>
      </c>
      <c r="X19" s="58">
        <v>291512540.97361541</v>
      </c>
      <c r="Y19" s="58">
        <v>281885953.80215025</v>
      </c>
      <c r="Z19" s="58">
        <v>271490216.97605133</v>
      </c>
      <c r="AA19" s="58">
        <v>265330963.07018742</v>
      </c>
      <c r="AB19" s="58">
        <v>259206066.6238192</v>
      </c>
      <c r="AC19" s="58">
        <v>255699371.1939756</v>
      </c>
      <c r="AD19" s="58">
        <v>252078580.35870862</v>
      </c>
      <c r="AE19" s="58">
        <v>250889479.54384255</v>
      </c>
      <c r="AF19" s="58">
        <v>249581888.98484784</v>
      </c>
      <c r="AG19" s="58">
        <v>248172250.62509552</v>
      </c>
      <c r="AH19" s="58">
        <v>250387542.45926133</v>
      </c>
      <c r="AI19" s="58">
        <v>253719574.98644197</v>
      </c>
      <c r="AJ19" s="58">
        <v>256929218.23441696</v>
      </c>
      <c r="AK19" s="58">
        <v>260039989.39073136</v>
      </c>
      <c r="AL19" s="58">
        <v>263098011.94132054</v>
      </c>
      <c r="AM19" s="58">
        <v>266119998.1959281</v>
      </c>
      <c r="AN19" s="58">
        <v>269052883.24386632</v>
      </c>
      <c r="AO19" s="58">
        <v>271864108.41529953</v>
      </c>
      <c r="AP19" s="58">
        <v>274567292.10804224</v>
      </c>
      <c r="AQ19" s="58">
        <v>277173003.74748325</v>
      </c>
      <c r="AR19" s="58">
        <v>279675850.5932771</v>
      </c>
      <c r="AS19" s="58">
        <v>282063735.27693737</v>
      </c>
      <c r="AT19" s="58">
        <v>284334699.47320372</v>
      </c>
      <c r="AU19" s="58">
        <v>286496576.48311657</v>
      </c>
      <c r="AV19" s="58">
        <v>288554943.9903602</v>
      </c>
      <c r="AW19" s="58">
        <v>290502869.21239418</v>
      </c>
      <c r="AX19" s="58">
        <v>292328597.01233095</v>
      </c>
      <c r="AY19" s="58">
        <v>294029206.32248354</v>
      </c>
      <c r="AZ19" s="58">
        <v>295610779.53172213</v>
      </c>
      <c r="BA19" s="58">
        <v>297078683.45375597</v>
      </c>
      <c r="BB19" s="58">
        <v>298428534.7586121</v>
      </c>
      <c r="BC19" s="58">
        <v>299651680.86354375</v>
      </c>
      <c r="BD19" s="58">
        <v>300746488.3904655</v>
      </c>
      <c r="BE19" s="58">
        <v>301718974.04743606</v>
      </c>
      <c r="BF19" s="58">
        <v>302389934.65295619</v>
      </c>
      <c r="BG19" s="58">
        <v>302818702.00946134</v>
      </c>
      <c r="BH19" s="58">
        <v>303248077.32749224</v>
      </c>
      <c r="BI19" s="58">
        <v>303678061.46909469</v>
      </c>
      <c r="BJ19" s="58">
        <v>304108655.29753733</v>
      </c>
      <c r="BK19" s="58">
        <v>304539859.67731243</v>
      </c>
      <c r="BL19" s="58">
        <v>304971675.47413838</v>
      </c>
      <c r="BM19" s="59">
        <v>305404103.55496085</v>
      </c>
      <c r="BN19" s="59">
        <v>305837144.78795487</v>
      </c>
      <c r="BO19" s="59">
        <v>306270800.04252642</v>
      </c>
    </row>
    <row r="20" spans="3:67" s="6" customFormat="1" x14ac:dyDescent="0.25">
      <c r="C20" s="18" t="s">
        <v>117</v>
      </c>
      <c r="G20" s="18" t="s">
        <v>138</v>
      </c>
      <c r="I20" s="19"/>
      <c r="N20" s="57">
        <v>0</v>
      </c>
      <c r="O20" s="57">
        <v>0</v>
      </c>
      <c r="P20" s="57">
        <v>0</v>
      </c>
      <c r="Q20" s="57">
        <v>0</v>
      </c>
      <c r="R20" s="15">
        <v>0</v>
      </c>
      <c r="S20" s="58">
        <v>0</v>
      </c>
      <c r="T20" s="58">
        <v>0</v>
      </c>
      <c r="U20" s="58">
        <v>0</v>
      </c>
      <c r="V20" s="58">
        <v>0</v>
      </c>
      <c r="W20" s="58">
        <v>0</v>
      </c>
      <c r="X20" s="58">
        <v>0</v>
      </c>
      <c r="Y20" s="58">
        <v>0</v>
      </c>
      <c r="Z20" s="58">
        <v>0</v>
      </c>
      <c r="AA20" s="58">
        <v>0</v>
      </c>
      <c r="AB20" s="58">
        <v>0</v>
      </c>
      <c r="AC20" s="58">
        <v>0</v>
      </c>
      <c r="AD20" s="58">
        <v>0</v>
      </c>
      <c r="AE20" s="58">
        <v>0</v>
      </c>
      <c r="AF20" s="58">
        <v>0</v>
      </c>
      <c r="AG20" s="58">
        <v>0</v>
      </c>
      <c r="AH20" s="58">
        <v>0</v>
      </c>
      <c r="AI20" s="58">
        <v>0</v>
      </c>
      <c r="AJ20" s="58">
        <v>0</v>
      </c>
      <c r="AK20" s="58">
        <v>0</v>
      </c>
      <c r="AL20" s="58">
        <v>0</v>
      </c>
      <c r="AM20" s="58">
        <v>0</v>
      </c>
      <c r="AN20" s="58">
        <v>0</v>
      </c>
      <c r="AO20" s="58">
        <v>0</v>
      </c>
      <c r="AP20" s="58">
        <v>0</v>
      </c>
      <c r="AQ20" s="58">
        <v>0</v>
      </c>
      <c r="AR20" s="58">
        <v>0</v>
      </c>
      <c r="AS20" s="58">
        <v>0</v>
      </c>
      <c r="AT20" s="58">
        <v>0</v>
      </c>
      <c r="AU20" s="58">
        <v>0</v>
      </c>
      <c r="AV20" s="58">
        <v>0</v>
      </c>
      <c r="AW20" s="58">
        <v>0</v>
      </c>
      <c r="AX20" s="58">
        <v>0</v>
      </c>
      <c r="AY20" s="58">
        <v>0</v>
      </c>
      <c r="AZ20" s="58">
        <v>0</v>
      </c>
      <c r="BA20" s="58">
        <v>0</v>
      </c>
      <c r="BB20" s="58">
        <v>0</v>
      </c>
      <c r="BC20" s="58">
        <v>0</v>
      </c>
      <c r="BD20" s="58">
        <v>0</v>
      </c>
      <c r="BE20" s="58">
        <v>0</v>
      </c>
      <c r="BF20" s="58">
        <v>0</v>
      </c>
      <c r="BG20" s="58">
        <v>0</v>
      </c>
      <c r="BH20" s="58">
        <v>0</v>
      </c>
      <c r="BI20" s="58">
        <v>0</v>
      </c>
      <c r="BJ20" s="58">
        <v>0</v>
      </c>
      <c r="BK20" s="58">
        <v>0</v>
      </c>
      <c r="BL20" s="58">
        <v>0</v>
      </c>
      <c r="BM20" s="59">
        <v>0</v>
      </c>
      <c r="BN20" s="59">
        <v>0</v>
      </c>
      <c r="BO20" s="59">
        <v>0</v>
      </c>
    </row>
    <row r="21" spans="3:67" s="6" customFormat="1" x14ac:dyDescent="0.25">
      <c r="C21" s="18" t="s">
        <v>118</v>
      </c>
      <c r="G21" s="18" t="s">
        <v>137</v>
      </c>
      <c r="I21" s="19"/>
      <c r="N21" s="57">
        <v>0</v>
      </c>
      <c r="O21" s="57">
        <v>0</v>
      </c>
      <c r="P21" s="57">
        <v>0</v>
      </c>
      <c r="Q21" s="57">
        <v>0</v>
      </c>
      <c r="R21" s="15">
        <v>0</v>
      </c>
      <c r="S21" s="58">
        <v>0</v>
      </c>
      <c r="T21" s="58">
        <v>6404964767.7072458</v>
      </c>
      <c r="U21" s="58">
        <v>12578320506.918526</v>
      </c>
      <c r="V21" s="58">
        <v>15436982824.128798</v>
      </c>
      <c r="W21" s="58">
        <v>17005127569.416739</v>
      </c>
      <c r="X21" s="58">
        <v>16077795774.069513</v>
      </c>
      <c r="Y21" s="58">
        <v>14295297755.707569</v>
      </c>
      <c r="Z21" s="58">
        <v>13368946492.011871</v>
      </c>
      <c r="AA21" s="58">
        <v>12714256583.321655</v>
      </c>
      <c r="AB21" s="58">
        <v>12083521290.424404</v>
      </c>
      <c r="AC21" s="58">
        <v>11644114355.16431</v>
      </c>
      <c r="AD21" s="58">
        <v>11236696010.334047</v>
      </c>
      <c r="AE21" s="58">
        <v>10997621465.690413</v>
      </c>
      <c r="AF21" s="58">
        <v>10760250454.891268</v>
      </c>
      <c r="AG21" s="58">
        <v>10525236684.135719</v>
      </c>
      <c r="AH21" s="58">
        <v>10585454756.152575</v>
      </c>
      <c r="AI21" s="58">
        <v>10755411349.958076</v>
      </c>
      <c r="AJ21" s="58">
        <v>10918821334.297796</v>
      </c>
      <c r="AK21" s="58">
        <v>11077163595.200418</v>
      </c>
      <c r="AL21" s="58">
        <v>11233338201.851143</v>
      </c>
      <c r="AM21" s="58">
        <v>11388328248.495312</v>
      </c>
      <c r="AN21" s="58">
        <v>11538728399.360632</v>
      </c>
      <c r="AO21" s="58">
        <v>11682490633.1383</v>
      </c>
      <c r="AP21" s="58">
        <v>11820484784.41613</v>
      </c>
      <c r="AQ21" s="58">
        <v>11953372046.592117</v>
      </c>
      <c r="AR21" s="58">
        <v>12080803769.915802</v>
      </c>
      <c r="AS21" s="58">
        <v>12202006576.342911</v>
      </c>
      <c r="AT21" s="58">
        <v>12316849963.736456</v>
      </c>
      <c r="AU21" s="58">
        <v>12425823221.944065</v>
      </c>
      <c r="AV21" s="58">
        <v>12529268764.470654</v>
      </c>
      <c r="AW21" s="58">
        <v>12626732421.581638</v>
      </c>
      <c r="AX21" s="58">
        <v>12717455682.267126</v>
      </c>
      <c r="AY21" s="58">
        <v>12801243230.874268</v>
      </c>
      <c r="AZ21" s="58">
        <v>12878471078.174187</v>
      </c>
      <c r="BA21" s="58">
        <v>12949466318.474312</v>
      </c>
      <c r="BB21" s="58">
        <v>13013932678.488716</v>
      </c>
      <c r="BC21" s="58">
        <v>13071303088.093191</v>
      </c>
      <c r="BD21" s="58">
        <v>13121459383.277927</v>
      </c>
      <c r="BE21" s="58">
        <v>13165224658.600601</v>
      </c>
      <c r="BF21" s="58">
        <v>13195364771.031679</v>
      </c>
      <c r="BG21" s="58">
        <v>13214730115.397276</v>
      </c>
      <c r="BH21" s="58">
        <v>13234123841.409229</v>
      </c>
      <c r="BI21" s="58">
        <v>13253545990.606886</v>
      </c>
      <c r="BJ21" s="58">
        <v>13272996604.590326</v>
      </c>
      <c r="BK21" s="58">
        <v>13292475725.020437</v>
      </c>
      <c r="BL21" s="58">
        <v>13311983393.619007</v>
      </c>
      <c r="BM21" s="59">
        <v>13331519652.168772</v>
      </c>
      <c r="BN21" s="59">
        <v>13351084542.513573</v>
      </c>
      <c r="BO21" s="59">
        <v>13370678106.558384</v>
      </c>
    </row>
    <row r="22" spans="3:67" s="6" customFormat="1" x14ac:dyDescent="0.25">
      <c r="C22" s="18" t="s">
        <v>119</v>
      </c>
      <c r="G22" s="18" t="s">
        <v>137</v>
      </c>
      <c r="I22" s="19"/>
      <c r="N22" s="57">
        <v>0</v>
      </c>
      <c r="O22" s="57">
        <v>0</v>
      </c>
      <c r="P22" s="57">
        <v>0</v>
      </c>
      <c r="Q22" s="57">
        <v>0</v>
      </c>
      <c r="R22" s="15">
        <v>0</v>
      </c>
      <c r="S22" s="58">
        <v>0</v>
      </c>
      <c r="T22" s="58">
        <v>3060719322.99014</v>
      </c>
      <c r="U22" s="58">
        <v>5813526694.7088699</v>
      </c>
      <c r="V22" s="58">
        <v>8141993009.0392933</v>
      </c>
      <c r="W22" s="58">
        <v>8969086211.043726</v>
      </c>
      <c r="X22" s="58">
        <v>8479979688.04006</v>
      </c>
      <c r="Y22" s="58">
        <v>7539829234.4524164</v>
      </c>
      <c r="Z22" s="58">
        <v>7051239877.39645</v>
      </c>
      <c r="AA22" s="58">
        <v>6705934015.4690475</v>
      </c>
      <c r="AB22" s="58">
        <v>6373262637.6595955</v>
      </c>
      <c r="AC22" s="58">
        <v>6141504383.0984116</v>
      </c>
      <c r="AD22" s="58">
        <v>5926618005.8085814</v>
      </c>
      <c r="AE22" s="58">
        <v>5800521909.6151485</v>
      </c>
      <c r="AF22" s="58">
        <v>5675324315.4677763</v>
      </c>
      <c r="AG22" s="58">
        <v>5551370010.3862953</v>
      </c>
      <c r="AH22" s="58">
        <v>5583131082.2851839</v>
      </c>
      <c r="AI22" s="58">
        <v>5672772005.9274387</v>
      </c>
      <c r="AJ22" s="58">
        <v>5758960023.7065086</v>
      </c>
      <c r="AK22" s="58">
        <v>5842475150.7227488</v>
      </c>
      <c r="AL22" s="58">
        <v>5924846982.7074375</v>
      </c>
      <c r="AM22" s="58">
        <v>6006594037.2079468</v>
      </c>
      <c r="AN22" s="58">
        <v>6085920223.6042843</v>
      </c>
      <c r="AO22" s="58">
        <v>6161745345.3730326</v>
      </c>
      <c r="AP22" s="58">
        <v>6234528183.0423365</v>
      </c>
      <c r="AQ22" s="58">
        <v>6304617472.636939</v>
      </c>
      <c r="AR22" s="58">
        <v>6371829324.3473349</v>
      </c>
      <c r="AS22" s="58">
        <v>6435755832.1272736</v>
      </c>
      <c r="AT22" s="58">
        <v>6496328164.6838083</v>
      </c>
      <c r="AU22" s="58">
        <v>6553804390.2265196</v>
      </c>
      <c r="AV22" s="58">
        <v>6608365109.3556023</v>
      </c>
      <c r="AW22" s="58">
        <v>6659770777.4109344</v>
      </c>
      <c r="AX22" s="58">
        <v>6707621329.7289639</v>
      </c>
      <c r="AY22" s="58">
        <v>6751813750.1504974</v>
      </c>
      <c r="AZ22" s="58">
        <v>6792546359.6236563</v>
      </c>
      <c r="BA22" s="58">
        <v>6829991678.8796425</v>
      </c>
      <c r="BB22" s="58">
        <v>6863993443.2487183</v>
      </c>
      <c r="BC22" s="58">
        <v>6894252560.5417194</v>
      </c>
      <c r="BD22" s="58">
        <v>6920706707.0161924</v>
      </c>
      <c r="BE22" s="58">
        <v>6943790010.9089012</v>
      </c>
      <c r="BF22" s="58">
        <v>6959686937.6271143</v>
      </c>
      <c r="BG22" s="58">
        <v>6969900882.9452295</v>
      </c>
      <c r="BH22" s="58">
        <v>6980129797.7148781</v>
      </c>
      <c r="BI22" s="58">
        <v>6990373703.8453341</v>
      </c>
      <c r="BJ22" s="58">
        <v>7000632623.2779036</v>
      </c>
      <c r="BK22" s="58">
        <v>7010906577.9859638</v>
      </c>
      <c r="BL22" s="58">
        <v>7021195589.9750128</v>
      </c>
      <c r="BM22" s="59">
        <v>7031499681.2826967</v>
      </c>
      <c r="BN22" s="59">
        <v>7041818873.9788885</v>
      </c>
      <c r="BO22" s="59">
        <v>7052153190.1657057</v>
      </c>
    </row>
    <row r="23" spans="3:67" s="6" customFormat="1" x14ac:dyDescent="0.25">
      <c r="C23" s="18" t="s">
        <v>120</v>
      </c>
      <c r="G23" s="18" t="s">
        <v>137</v>
      </c>
      <c r="I23" s="19"/>
      <c r="N23" s="57">
        <v>2735045921.5021567</v>
      </c>
      <c r="O23" s="57">
        <v>7713502029.5910158</v>
      </c>
      <c r="P23" s="57">
        <v>10716464070.184435</v>
      </c>
      <c r="Q23" s="57">
        <v>12700000460.484118</v>
      </c>
      <c r="R23" s="15">
        <v>7116263195.2663708</v>
      </c>
      <c r="S23" s="58">
        <v>8138240860.4242096</v>
      </c>
      <c r="T23" s="58">
        <v>9566680790.2890453</v>
      </c>
      <c r="U23" s="58">
        <v>10064167800.215578</v>
      </c>
      <c r="V23" s="58">
        <v>10200395459.083023</v>
      </c>
      <c r="W23" s="58">
        <v>9965154668.5782738</v>
      </c>
      <c r="X23" s="58">
        <v>20043801140.1222</v>
      </c>
      <c r="Y23" s="58">
        <v>29751503345.401321</v>
      </c>
      <c r="Z23" s="58">
        <v>31231792819.711033</v>
      </c>
      <c r="AA23" s="58">
        <v>32972478782.127617</v>
      </c>
      <c r="AB23" s="58">
        <v>34720881349.136131</v>
      </c>
      <c r="AC23" s="58">
        <v>36478679443.896622</v>
      </c>
      <c r="AD23" s="58">
        <v>38058180895.392166</v>
      </c>
      <c r="AE23" s="58">
        <v>39632621617.816902</v>
      </c>
      <c r="AF23" s="58">
        <v>41202166525.662041</v>
      </c>
      <c r="AG23" s="58">
        <v>42767054777.225174</v>
      </c>
      <c r="AH23" s="58">
        <v>43440041062.888481</v>
      </c>
      <c r="AI23" s="58">
        <v>43766863128.182693</v>
      </c>
      <c r="AJ23" s="58">
        <v>44085534597.196861</v>
      </c>
      <c r="AK23" s="58">
        <v>44395772426.708389</v>
      </c>
      <c r="AL23" s="58">
        <v>44697358963.835793</v>
      </c>
      <c r="AM23" s="58">
        <v>44990822275.489082</v>
      </c>
      <c r="AN23" s="58">
        <v>45276737973.118507</v>
      </c>
      <c r="AO23" s="58">
        <v>45554969449.395744</v>
      </c>
      <c r="AP23" s="58">
        <v>45825250951.66404</v>
      </c>
      <c r="AQ23" s="58">
        <v>46087502791.474762</v>
      </c>
      <c r="AR23" s="58">
        <v>46341692515.375702</v>
      </c>
      <c r="AS23" s="58">
        <v>46587791728.319267</v>
      </c>
      <c r="AT23" s="58">
        <v>46825748641.31823</v>
      </c>
      <c r="AU23" s="58">
        <v>47055522035.329109</v>
      </c>
      <c r="AV23" s="58">
        <v>47277124976.652039</v>
      </c>
      <c r="AW23" s="58">
        <v>47490611911.647018</v>
      </c>
      <c r="AX23" s="58">
        <v>47696021356.069237</v>
      </c>
      <c r="AY23" s="58">
        <v>47893367638.591637</v>
      </c>
      <c r="AZ23" s="58">
        <v>48082676136.282082</v>
      </c>
      <c r="BA23" s="58">
        <v>48264014393.049004</v>
      </c>
      <c r="BB23" s="58">
        <v>48437491497.726738</v>
      </c>
      <c r="BC23" s="58">
        <v>48603216702.651627</v>
      </c>
      <c r="BD23" s="58">
        <v>48761282610.570129</v>
      </c>
      <c r="BE23" s="58">
        <v>48908092528.572243</v>
      </c>
      <c r="BF23" s="58">
        <v>49009835364.998405</v>
      </c>
      <c r="BG23" s="58">
        <v>49074001627.400414</v>
      </c>
      <c r="BH23" s="58">
        <v>49138251899.658806</v>
      </c>
      <c r="BI23" s="58">
        <v>49202586291.76371</v>
      </c>
      <c r="BJ23" s="58">
        <v>49267004913.849297</v>
      </c>
      <c r="BK23" s="58">
        <v>49331507876.193871</v>
      </c>
      <c r="BL23" s="58">
        <v>49396095289.220161</v>
      </c>
      <c r="BM23" s="59">
        <v>49460767263.495468</v>
      </c>
      <c r="BN23" s="59">
        <v>49525523909.731812</v>
      </c>
      <c r="BO23" s="59">
        <v>49590365338.786247</v>
      </c>
    </row>
    <row r="24" spans="3:67" s="6" customFormat="1" x14ac:dyDescent="0.25">
      <c r="C24" s="18" t="s">
        <v>121</v>
      </c>
      <c r="G24" s="18" t="s">
        <v>137</v>
      </c>
      <c r="I24" s="19"/>
      <c r="N24" s="57">
        <v>17611513853.818184</v>
      </c>
      <c r="O24" s="57">
        <v>16712193544.347183</v>
      </c>
      <c r="P24" s="57">
        <v>14959564746</v>
      </c>
      <c r="Q24" s="57">
        <v>14228291997.903738</v>
      </c>
      <c r="R24" s="15">
        <v>15578674608.632776</v>
      </c>
      <c r="S24" s="58">
        <v>19166576257.580772</v>
      </c>
      <c r="T24" s="58">
        <v>23793576442.539104</v>
      </c>
      <c r="U24" s="58">
        <v>26182005418.922569</v>
      </c>
      <c r="V24" s="58">
        <v>27831567026.310165</v>
      </c>
      <c r="W24" s="58">
        <v>29501461047.888779</v>
      </c>
      <c r="X24" s="58">
        <v>31271548710.762108</v>
      </c>
      <c r="Y24" s="58">
        <v>32522410659.192593</v>
      </c>
      <c r="Z24" s="58">
        <v>33498082978.968372</v>
      </c>
      <c r="AA24" s="58">
        <v>34335535053.442577</v>
      </c>
      <c r="AB24" s="58">
        <v>35022245754.511429</v>
      </c>
      <c r="AC24" s="58">
        <v>35547579440.829094</v>
      </c>
      <c r="AD24" s="58">
        <v>35903055235.237389</v>
      </c>
      <c r="AE24" s="58">
        <v>36262085787.58976</v>
      </c>
      <c r="AF24" s="58">
        <v>36624706645.46566</v>
      </c>
      <c r="AG24" s="58">
        <v>36990953711.920319</v>
      </c>
      <c r="AH24" s="58">
        <v>37321150812.883934</v>
      </c>
      <c r="AI24" s="58">
        <v>37817802072.922462</v>
      </c>
      <c r="AJ24" s="58">
        <v>38296210777.032501</v>
      </c>
      <c r="AK24" s="58">
        <v>38759882245.384674</v>
      </c>
      <c r="AL24" s="58">
        <v>39215691347.062752</v>
      </c>
      <c r="AM24" s="58">
        <v>39666129111.078194</v>
      </c>
      <c r="AN24" s="58">
        <v>40103286024.380951</v>
      </c>
      <c r="AO24" s="58">
        <v>40522309101.813423</v>
      </c>
      <c r="AP24" s="58">
        <v>40925228213.846298</v>
      </c>
      <c r="AQ24" s="58">
        <v>41313618770.801781</v>
      </c>
      <c r="AR24" s="58">
        <v>41686676965.614418</v>
      </c>
      <c r="AS24" s="58">
        <v>42042599642.626823</v>
      </c>
      <c r="AT24" s="58">
        <v>42381094906.51683</v>
      </c>
      <c r="AU24" s="58">
        <v>42703330338.573082</v>
      </c>
      <c r="AV24" s="58">
        <v>43010137312.321297</v>
      </c>
      <c r="AW24" s="58">
        <v>43300482471.947517</v>
      </c>
      <c r="AX24" s="58">
        <v>43572613672.627373</v>
      </c>
      <c r="AY24" s="58">
        <v>43826095518.867081</v>
      </c>
      <c r="AZ24" s="58">
        <v>44061834612.28949</v>
      </c>
      <c r="BA24" s="58">
        <v>44280630895.502998</v>
      </c>
      <c r="BB24" s="58">
        <v>44481831017.636467</v>
      </c>
      <c r="BC24" s="58">
        <v>44664145280.558601</v>
      </c>
      <c r="BD24" s="58">
        <v>44827330223.475548</v>
      </c>
      <c r="BE24" s="58">
        <v>44972282658.052299</v>
      </c>
      <c r="BF24" s="58">
        <v>45072291714.821556</v>
      </c>
      <c r="BG24" s="58">
        <v>45136201009.264091</v>
      </c>
      <c r="BH24" s="58">
        <v>45200200922.527214</v>
      </c>
      <c r="BI24" s="58">
        <v>45264291583.101936</v>
      </c>
      <c r="BJ24" s="58">
        <v>45328473119.661476</v>
      </c>
      <c r="BK24" s="58">
        <v>45392745661.061501</v>
      </c>
      <c r="BL24" s="58">
        <v>45457109336.340393</v>
      </c>
      <c r="BM24" s="59">
        <v>45521564274.71946</v>
      </c>
      <c r="BN24" s="59">
        <v>45586110605.603302</v>
      </c>
      <c r="BO24" s="59">
        <v>45650748458.579964</v>
      </c>
    </row>
    <row r="25" spans="3:67" s="6" customFormat="1" x14ac:dyDescent="0.25">
      <c r="C25" s="18" t="s">
        <v>122</v>
      </c>
      <c r="G25" s="18" t="s">
        <v>137</v>
      </c>
      <c r="I25" s="19"/>
      <c r="N25" s="57">
        <v>0</v>
      </c>
      <c r="O25" s="57">
        <v>0</v>
      </c>
      <c r="P25" s="57">
        <v>0</v>
      </c>
      <c r="Q25" s="57">
        <v>0</v>
      </c>
      <c r="R25" s="15">
        <v>0</v>
      </c>
      <c r="S25" s="58">
        <v>0</v>
      </c>
      <c r="T25" s="58">
        <v>0</v>
      </c>
      <c r="U25" s="58">
        <v>0</v>
      </c>
      <c r="V25" s="58">
        <v>0</v>
      </c>
      <c r="W25" s="58">
        <v>0</v>
      </c>
      <c r="X25" s="58">
        <v>0</v>
      </c>
      <c r="Y25" s="58">
        <v>0</v>
      </c>
      <c r="Z25" s="58">
        <v>0</v>
      </c>
      <c r="AA25" s="58">
        <v>0</v>
      </c>
      <c r="AB25" s="58">
        <v>0</v>
      </c>
      <c r="AC25" s="58">
        <v>0</v>
      </c>
      <c r="AD25" s="58">
        <v>0</v>
      </c>
      <c r="AE25" s="58">
        <v>0</v>
      </c>
      <c r="AF25" s="58">
        <v>0</v>
      </c>
      <c r="AG25" s="58">
        <v>0</v>
      </c>
      <c r="AH25" s="58">
        <v>0</v>
      </c>
      <c r="AI25" s="58">
        <v>0</v>
      </c>
      <c r="AJ25" s="58">
        <v>0</v>
      </c>
      <c r="AK25" s="58">
        <v>0</v>
      </c>
      <c r="AL25" s="58">
        <v>0</v>
      </c>
      <c r="AM25" s="58">
        <v>0</v>
      </c>
      <c r="AN25" s="58">
        <v>0</v>
      </c>
      <c r="AO25" s="58">
        <v>0</v>
      </c>
      <c r="AP25" s="58">
        <v>0</v>
      </c>
      <c r="AQ25" s="58">
        <v>0</v>
      </c>
      <c r="AR25" s="58">
        <v>0</v>
      </c>
      <c r="AS25" s="58">
        <v>0</v>
      </c>
      <c r="AT25" s="58">
        <v>0</v>
      </c>
      <c r="AU25" s="58">
        <v>0</v>
      </c>
      <c r="AV25" s="58">
        <v>0</v>
      </c>
      <c r="AW25" s="58">
        <v>0</v>
      </c>
      <c r="AX25" s="58">
        <v>0</v>
      </c>
      <c r="AY25" s="58">
        <v>0</v>
      </c>
      <c r="AZ25" s="58">
        <v>0</v>
      </c>
      <c r="BA25" s="58">
        <v>0</v>
      </c>
      <c r="BB25" s="58">
        <v>0</v>
      </c>
      <c r="BC25" s="58">
        <v>0</v>
      </c>
      <c r="BD25" s="58">
        <v>0</v>
      </c>
      <c r="BE25" s="58">
        <v>0</v>
      </c>
      <c r="BF25" s="58">
        <v>0</v>
      </c>
      <c r="BG25" s="58">
        <v>0</v>
      </c>
      <c r="BH25" s="58">
        <v>0</v>
      </c>
      <c r="BI25" s="58">
        <v>0</v>
      </c>
      <c r="BJ25" s="58">
        <v>0</v>
      </c>
      <c r="BK25" s="58">
        <v>0</v>
      </c>
      <c r="BL25" s="58">
        <v>0</v>
      </c>
      <c r="BM25" s="59">
        <v>0</v>
      </c>
      <c r="BN25" s="59">
        <v>0</v>
      </c>
      <c r="BO25" s="59">
        <v>0</v>
      </c>
    </row>
    <row r="26" spans="3:67" s="6" customFormat="1" x14ac:dyDescent="0.25">
      <c r="C26" s="18" t="s">
        <v>123</v>
      </c>
      <c r="G26" s="18" t="s">
        <v>139</v>
      </c>
      <c r="I26" s="19"/>
      <c r="N26" s="57">
        <v>0</v>
      </c>
      <c r="O26" s="57">
        <v>0</v>
      </c>
      <c r="P26" s="57">
        <v>0</v>
      </c>
      <c r="Q26" s="57">
        <v>0</v>
      </c>
      <c r="R26" s="15">
        <v>0</v>
      </c>
      <c r="S26" s="58">
        <v>0</v>
      </c>
      <c r="T26" s="58">
        <v>0</v>
      </c>
      <c r="U26" s="58">
        <v>0</v>
      </c>
      <c r="V26" s="58">
        <v>0</v>
      </c>
      <c r="W26" s="58">
        <v>0</v>
      </c>
      <c r="X26" s="58">
        <v>0</v>
      </c>
      <c r="Y26" s="58">
        <v>0</v>
      </c>
      <c r="Z26" s="58">
        <v>0</v>
      </c>
      <c r="AA26" s="58">
        <v>0</v>
      </c>
      <c r="AB26" s="58">
        <v>0</v>
      </c>
      <c r="AC26" s="58">
        <v>0</v>
      </c>
      <c r="AD26" s="58">
        <v>0</v>
      </c>
      <c r="AE26" s="58">
        <v>0</v>
      </c>
      <c r="AF26" s="58">
        <v>0</v>
      </c>
      <c r="AG26" s="58">
        <v>0</v>
      </c>
      <c r="AH26" s="58">
        <v>0</v>
      </c>
      <c r="AI26" s="58">
        <v>0</v>
      </c>
      <c r="AJ26" s="58">
        <v>0</v>
      </c>
      <c r="AK26" s="58">
        <v>0</v>
      </c>
      <c r="AL26" s="58">
        <v>0</v>
      </c>
      <c r="AM26" s="58">
        <v>0</v>
      </c>
      <c r="AN26" s="58">
        <v>0</v>
      </c>
      <c r="AO26" s="58">
        <v>0</v>
      </c>
      <c r="AP26" s="58">
        <v>0</v>
      </c>
      <c r="AQ26" s="58">
        <v>0</v>
      </c>
      <c r="AR26" s="58">
        <v>0</v>
      </c>
      <c r="AS26" s="58">
        <v>0</v>
      </c>
      <c r="AT26" s="58">
        <v>0</v>
      </c>
      <c r="AU26" s="58">
        <v>0</v>
      </c>
      <c r="AV26" s="58">
        <v>0</v>
      </c>
      <c r="AW26" s="58">
        <v>0</v>
      </c>
      <c r="AX26" s="58">
        <v>0</v>
      </c>
      <c r="AY26" s="58">
        <v>0</v>
      </c>
      <c r="AZ26" s="58">
        <v>0</v>
      </c>
      <c r="BA26" s="58">
        <v>0</v>
      </c>
      <c r="BB26" s="58">
        <v>0</v>
      </c>
      <c r="BC26" s="58">
        <v>0</v>
      </c>
      <c r="BD26" s="58">
        <v>0</v>
      </c>
      <c r="BE26" s="58">
        <v>0</v>
      </c>
      <c r="BF26" s="58">
        <v>0</v>
      </c>
      <c r="BG26" s="58">
        <v>0</v>
      </c>
      <c r="BH26" s="58">
        <v>0</v>
      </c>
      <c r="BI26" s="58">
        <v>0</v>
      </c>
      <c r="BJ26" s="58">
        <v>0</v>
      </c>
      <c r="BK26" s="58">
        <v>0</v>
      </c>
      <c r="BL26" s="58">
        <v>0</v>
      </c>
      <c r="BM26" s="59">
        <v>0</v>
      </c>
      <c r="BN26" s="59">
        <v>0</v>
      </c>
      <c r="BO26" s="59">
        <v>0</v>
      </c>
    </row>
    <row r="27" spans="3:67" s="6" customFormat="1" x14ac:dyDescent="0.25">
      <c r="C27" s="18" t="s">
        <v>100</v>
      </c>
      <c r="G27" s="18" t="s">
        <v>137</v>
      </c>
      <c r="I27" s="19"/>
      <c r="N27" s="57">
        <v>12081167141.397564</v>
      </c>
      <c r="O27" s="57">
        <v>17935415649.26828</v>
      </c>
      <c r="P27" s="57">
        <v>24454688314.646626</v>
      </c>
      <c r="Q27" s="57">
        <v>27475194734.76873</v>
      </c>
      <c r="R27" s="15">
        <v>27841986193.576031</v>
      </c>
      <c r="S27" s="58">
        <v>29669941586.715355</v>
      </c>
      <c r="T27" s="58">
        <v>40458940661.819481</v>
      </c>
      <c r="U27" s="58">
        <v>50612757432.135956</v>
      </c>
      <c r="V27" s="58">
        <v>55076532302.119614</v>
      </c>
      <c r="W27" s="58">
        <v>60743324285.205147</v>
      </c>
      <c r="X27" s="58">
        <v>86917740271.758255</v>
      </c>
      <c r="Y27" s="58">
        <v>107802164410.03093</v>
      </c>
      <c r="Z27" s="58">
        <v>109917163948.14792</v>
      </c>
      <c r="AA27" s="58">
        <v>113152111149.5257</v>
      </c>
      <c r="AB27" s="58">
        <v>116361582444.10251</v>
      </c>
      <c r="AC27" s="58">
        <v>119905171319.49733</v>
      </c>
      <c r="AD27" s="58">
        <v>122986841612.65251</v>
      </c>
      <c r="AE27" s="58">
        <v>126370533121.72205</v>
      </c>
      <c r="AF27" s="58">
        <v>129708101720.49146</v>
      </c>
      <c r="AG27" s="58">
        <v>133003170162.38612</v>
      </c>
      <c r="AH27" s="58">
        <v>134854572723.79596</v>
      </c>
      <c r="AI27" s="58">
        <v>136076179653.17715</v>
      </c>
      <c r="AJ27" s="58">
        <v>137261403457.71613</v>
      </c>
      <c r="AK27" s="58">
        <v>138413003777.91693</v>
      </c>
      <c r="AL27" s="58">
        <v>139537080889.96283</v>
      </c>
      <c r="AM27" s="58">
        <v>140637223808.67026</v>
      </c>
      <c r="AN27" s="58">
        <v>141707221653.03613</v>
      </c>
      <c r="AO27" s="58">
        <v>142742179170.15817</v>
      </c>
      <c r="AP27" s="58">
        <v>143743458688.42267</v>
      </c>
      <c r="AQ27" s="58">
        <v>144712404553.7179</v>
      </c>
      <c r="AR27" s="58">
        <v>145648205890.18588</v>
      </c>
      <c r="AS27" s="58">
        <v>146549115618.00214</v>
      </c>
      <c r="AT27" s="58">
        <v>147414766066.81128</v>
      </c>
      <c r="AU27" s="58">
        <v>148246191449.92908</v>
      </c>
      <c r="AV27" s="58">
        <v>149044227171.68246</v>
      </c>
      <c r="AW27" s="58">
        <v>149808039142.20767</v>
      </c>
      <c r="AX27" s="58">
        <v>150536079101.56522</v>
      </c>
      <c r="AY27" s="58">
        <v>151227986441.46722</v>
      </c>
      <c r="AZ27" s="58">
        <v>151884689289.74039</v>
      </c>
      <c r="BA27" s="58">
        <v>152507108391.22339</v>
      </c>
      <c r="BB27" s="58">
        <v>153094887652.9404</v>
      </c>
      <c r="BC27" s="58">
        <v>153647070646.07028</v>
      </c>
      <c r="BD27" s="58">
        <v>154163646845.10999</v>
      </c>
      <c r="BE27" s="58">
        <v>154637207900.70718</v>
      </c>
      <c r="BF27" s="58">
        <v>154964976330.69962</v>
      </c>
      <c r="BG27" s="58">
        <v>155172478098.17465</v>
      </c>
      <c r="BH27" s="58">
        <v>155380257941.91714</v>
      </c>
      <c r="BI27" s="58">
        <v>155588316234.89389</v>
      </c>
      <c r="BJ27" s="58">
        <v>155796653350.57275</v>
      </c>
      <c r="BK27" s="58">
        <v>156005269662.92249</v>
      </c>
      <c r="BL27" s="58">
        <v>156214165546.41409</v>
      </c>
      <c r="BM27" s="59">
        <v>156423341376.0213</v>
      </c>
      <c r="BN27" s="59">
        <v>156632797527.2211</v>
      </c>
      <c r="BO27" s="59">
        <v>156842534375.99466</v>
      </c>
    </row>
    <row r="28" spans="3:67" s="6" customFormat="1" x14ac:dyDescent="0.25">
      <c r="C28" s="18" t="s">
        <v>101</v>
      </c>
      <c r="G28" s="18" t="s">
        <v>137</v>
      </c>
      <c r="I28" s="19"/>
      <c r="N28" s="57">
        <v>1342351904.5997288</v>
      </c>
      <c r="O28" s="57">
        <v>1992823961.0298083</v>
      </c>
      <c r="P28" s="57">
        <v>2717187590.5162907</v>
      </c>
      <c r="Q28" s="57">
        <v>3052799414.9743023</v>
      </c>
      <c r="R28" s="15">
        <v>3093554021.5084472</v>
      </c>
      <c r="S28" s="58">
        <v>3296660176.3017054</v>
      </c>
      <c r="T28" s="58">
        <v>4495437851.3132744</v>
      </c>
      <c r="U28" s="58">
        <v>5623639714.6817713</v>
      </c>
      <c r="V28" s="58">
        <v>6119614700.2355108</v>
      </c>
      <c r="W28" s="58">
        <v>6749258253.9116812</v>
      </c>
      <c r="X28" s="58">
        <v>9657526696.8620262</v>
      </c>
      <c r="Y28" s="58">
        <v>11978018267.781212</v>
      </c>
      <c r="Z28" s="58">
        <v>12213018216.460876</v>
      </c>
      <c r="AA28" s="58">
        <v>12572456794.391741</v>
      </c>
      <c r="AB28" s="58">
        <v>12929064716.011387</v>
      </c>
      <c r="AC28" s="58">
        <v>13322796813.277477</v>
      </c>
      <c r="AD28" s="58">
        <v>13665204623.628054</v>
      </c>
      <c r="AE28" s="58">
        <v>14041170346.858002</v>
      </c>
      <c r="AF28" s="58">
        <v>14412011302.276825</v>
      </c>
      <c r="AG28" s="58">
        <v>14778130018.042898</v>
      </c>
      <c r="AH28" s="58">
        <v>14983841413.755104</v>
      </c>
      <c r="AI28" s="58">
        <v>15119575517.019682</v>
      </c>
      <c r="AJ28" s="58">
        <v>15251267050.857344</v>
      </c>
      <c r="AK28" s="58">
        <v>15379222641.990765</v>
      </c>
      <c r="AL28" s="58">
        <v>15504120098.884754</v>
      </c>
      <c r="AM28" s="58">
        <v>15626358200.96336</v>
      </c>
      <c r="AN28" s="58">
        <v>15745246850.337345</v>
      </c>
      <c r="AO28" s="58">
        <v>15860242130.01757</v>
      </c>
      <c r="AP28" s="58">
        <v>15971495409.824738</v>
      </c>
      <c r="AQ28" s="58">
        <v>16079156061.524206</v>
      </c>
      <c r="AR28" s="58">
        <v>16183133987.798428</v>
      </c>
      <c r="AS28" s="58">
        <v>16283235068.666901</v>
      </c>
      <c r="AT28" s="58">
        <v>16379418451.867918</v>
      </c>
      <c r="AU28" s="58">
        <v>16471799049.992113</v>
      </c>
      <c r="AV28" s="58">
        <v>16560469685.742493</v>
      </c>
      <c r="AW28" s="58">
        <v>16645337682.467514</v>
      </c>
      <c r="AX28" s="58">
        <v>16726231011.285021</v>
      </c>
      <c r="AY28" s="58">
        <v>16803109604.607464</v>
      </c>
      <c r="AZ28" s="58">
        <v>16876076587.74893</v>
      </c>
      <c r="BA28" s="58">
        <v>16945234265.691484</v>
      </c>
      <c r="BB28" s="58">
        <v>17010543072.548929</v>
      </c>
      <c r="BC28" s="58">
        <v>17071896738.452248</v>
      </c>
      <c r="BD28" s="58">
        <v>17129294093.901108</v>
      </c>
      <c r="BE28" s="58">
        <v>17181911988.967457</v>
      </c>
      <c r="BF28" s="58">
        <v>17218330703.411068</v>
      </c>
      <c r="BG28" s="58">
        <v>17241386455.352734</v>
      </c>
      <c r="BH28" s="58">
        <v>17264473104.657455</v>
      </c>
      <c r="BI28" s="58">
        <v>17287590692.765984</v>
      </c>
      <c r="BJ28" s="58">
        <v>17310739261.174747</v>
      </c>
      <c r="BK28" s="58">
        <v>17333918851.435825</v>
      </c>
      <c r="BL28" s="58">
        <v>17357129505.157116</v>
      </c>
      <c r="BM28" s="59">
        <v>17380371264.002361</v>
      </c>
      <c r="BN28" s="59">
        <v>17403644169.691231</v>
      </c>
      <c r="BO28" s="59">
        <v>17426948263.999405</v>
      </c>
    </row>
    <row r="29" spans="3:67" s="6" customFormat="1" x14ac:dyDescent="0.25">
      <c r="C29" s="18" t="s">
        <v>124</v>
      </c>
      <c r="G29" s="18" t="s">
        <v>140</v>
      </c>
      <c r="I29" s="19"/>
      <c r="N29" s="57">
        <v>0</v>
      </c>
      <c r="O29" s="57">
        <v>0</v>
      </c>
      <c r="P29" s="57">
        <v>0</v>
      </c>
      <c r="Q29" s="57">
        <v>0</v>
      </c>
      <c r="R29" s="15">
        <v>0</v>
      </c>
      <c r="S29" s="58">
        <v>0</v>
      </c>
      <c r="T29" s="58">
        <v>0</v>
      </c>
      <c r="U29" s="58">
        <v>0</v>
      </c>
      <c r="V29" s="58">
        <v>0</v>
      </c>
      <c r="W29" s="58">
        <v>0</v>
      </c>
      <c r="X29" s="58">
        <v>0</v>
      </c>
      <c r="Y29" s="58">
        <v>0</v>
      </c>
      <c r="Z29" s="58">
        <v>0</v>
      </c>
      <c r="AA29" s="58">
        <v>0</v>
      </c>
      <c r="AB29" s="58">
        <v>0</v>
      </c>
      <c r="AC29" s="58">
        <v>0</v>
      </c>
      <c r="AD29" s="58">
        <v>0</v>
      </c>
      <c r="AE29" s="58">
        <v>0</v>
      </c>
      <c r="AF29" s="58">
        <v>0</v>
      </c>
      <c r="AG29" s="58">
        <v>0</v>
      </c>
      <c r="AH29" s="58">
        <v>0</v>
      </c>
      <c r="AI29" s="58">
        <v>0</v>
      </c>
      <c r="AJ29" s="58">
        <v>0</v>
      </c>
      <c r="AK29" s="58">
        <v>0</v>
      </c>
      <c r="AL29" s="58">
        <v>0</v>
      </c>
      <c r="AM29" s="58">
        <v>0</v>
      </c>
      <c r="AN29" s="58">
        <v>0</v>
      </c>
      <c r="AO29" s="58">
        <v>0</v>
      </c>
      <c r="AP29" s="58">
        <v>0</v>
      </c>
      <c r="AQ29" s="58">
        <v>0</v>
      </c>
      <c r="AR29" s="58">
        <v>0</v>
      </c>
      <c r="AS29" s="58">
        <v>0</v>
      </c>
      <c r="AT29" s="58">
        <v>0</v>
      </c>
      <c r="AU29" s="58">
        <v>0</v>
      </c>
      <c r="AV29" s="58">
        <v>0</v>
      </c>
      <c r="AW29" s="58">
        <v>0</v>
      </c>
      <c r="AX29" s="58">
        <v>0</v>
      </c>
      <c r="AY29" s="58">
        <v>0</v>
      </c>
      <c r="AZ29" s="58">
        <v>0</v>
      </c>
      <c r="BA29" s="58">
        <v>0</v>
      </c>
      <c r="BB29" s="58">
        <v>0</v>
      </c>
      <c r="BC29" s="58">
        <v>0</v>
      </c>
      <c r="BD29" s="58">
        <v>0</v>
      </c>
      <c r="BE29" s="58">
        <v>0</v>
      </c>
      <c r="BF29" s="58">
        <v>0</v>
      </c>
      <c r="BG29" s="58">
        <v>0</v>
      </c>
      <c r="BH29" s="58">
        <v>0</v>
      </c>
      <c r="BI29" s="58">
        <v>0</v>
      </c>
      <c r="BJ29" s="58">
        <v>0</v>
      </c>
      <c r="BK29" s="58">
        <v>0</v>
      </c>
      <c r="BL29" s="58">
        <v>0</v>
      </c>
      <c r="BM29" s="59">
        <v>0</v>
      </c>
      <c r="BN29" s="59">
        <v>0</v>
      </c>
      <c r="BO29" s="59">
        <v>0</v>
      </c>
    </row>
    <row r="30" spans="3:67" s="6" customFormat="1" x14ac:dyDescent="0.25">
      <c r="C30" s="18" t="s">
        <v>89</v>
      </c>
      <c r="G30" s="18" t="s">
        <v>141</v>
      </c>
      <c r="I30" s="19"/>
      <c r="N30" s="57">
        <v>0</v>
      </c>
      <c r="O30" s="57">
        <v>0</v>
      </c>
      <c r="P30" s="57">
        <v>0</v>
      </c>
      <c r="Q30" s="57">
        <v>0</v>
      </c>
      <c r="R30" s="15">
        <v>0</v>
      </c>
      <c r="S30" s="58">
        <v>0</v>
      </c>
      <c r="T30" s="58">
        <v>0</v>
      </c>
      <c r="U30" s="58">
        <v>0</v>
      </c>
      <c r="V30" s="58">
        <v>0</v>
      </c>
      <c r="W30" s="58">
        <v>0</v>
      </c>
      <c r="X30" s="58">
        <v>0</v>
      </c>
      <c r="Y30" s="58">
        <v>0</v>
      </c>
      <c r="Z30" s="58">
        <v>0</v>
      </c>
      <c r="AA30" s="58">
        <v>0</v>
      </c>
      <c r="AB30" s="58">
        <v>0</v>
      </c>
      <c r="AC30" s="58">
        <v>0</v>
      </c>
      <c r="AD30" s="58">
        <v>0</v>
      </c>
      <c r="AE30" s="58">
        <v>0</v>
      </c>
      <c r="AF30" s="58">
        <v>0</v>
      </c>
      <c r="AG30" s="58">
        <v>0</v>
      </c>
      <c r="AH30" s="58">
        <v>0</v>
      </c>
      <c r="AI30" s="58">
        <v>0</v>
      </c>
      <c r="AJ30" s="58">
        <v>0</v>
      </c>
      <c r="AK30" s="58">
        <v>0</v>
      </c>
      <c r="AL30" s="58">
        <v>0</v>
      </c>
      <c r="AM30" s="58">
        <v>0</v>
      </c>
      <c r="AN30" s="58">
        <v>0</v>
      </c>
      <c r="AO30" s="58">
        <v>0</v>
      </c>
      <c r="AP30" s="58">
        <v>0</v>
      </c>
      <c r="AQ30" s="58">
        <v>0</v>
      </c>
      <c r="AR30" s="58">
        <v>0</v>
      </c>
      <c r="AS30" s="58">
        <v>0</v>
      </c>
      <c r="AT30" s="58">
        <v>0</v>
      </c>
      <c r="AU30" s="58">
        <v>0</v>
      </c>
      <c r="AV30" s="58">
        <v>0</v>
      </c>
      <c r="AW30" s="58">
        <v>0</v>
      </c>
      <c r="AX30" s="58">
        <v>0</v>
      </c>
      <c r="AY30" s="58">
        <v>0</v>
      </c>
      <c r="AZ30" s="58">
        <v>0</v>
      </c>
      <c r="BA30" s="58">
        <v>0</v>
      </c>
      <c r="BB30" s="58">
        <v>0</v>
      </c>
      <c r="BC30" s="58">
        <v>0</v>
      </c>
      <c r="BD30" s="58">
        <v>0</v>
      </c>
      <c r="BE30" s="58">
        <v>0</v>
      </c>
      <c r="BF30" s="58">
        <v>0</v>
      </c>
      <c r="BG30" s="58">
        <v>0</v>
      </c>
      <c r="BH30" s="58">
        <v>0</v>
      </c>
      <c r="BI30" s="58">
        <v>0</v>
      </c>
      <c r="BJ30" s="58">
        <v>0</v>
      </c>
      <c r="BK30" s="58">
        <v>0</v>
      </c>
      <c r="BL30" s="58">
        <v>0</v>
      </c>
      <c r="BM30" s="59">
        <v>0</v>
      </c>
      <c r="BN30" s="59">
        <v>0</v>
      </c>
      <c r="BO30" s="59">
        <v>0</v>
      </c>
    </row>
    <row r="31" spans="3:67" s="6" customFormat="1" x14ac:dyDescent="0.25">
      <c r="C31" s="18" t="s">
        <v>125</v>
      </c>
      <c r="G31" s="18" t="s">
        <v>141</v>
      </c>
      <c r="I31" s="19"/>
      <c r="N31" s="57">
        <v>433409301.78000003</v>
      </c>
      <c r="O31" s="57">
        <v>499349102.88</v>
      </c>
      <c r="P31" s="57">
        <v>796333349.71827137</v>
      </c>
      <c r="Q31" s="57">
        <v>1021647860</v>
      </c>
      <c r="R31" s="15">
        <v>1259245120</v>
      </c>
      <c r="S31" s="58">
        <v>1675824940</v>
      </c>
      <c r="T31" s="58">
        <v>1927944440</v>
      </c>
      <c r="U31" s="58">
        <v>894977512.5</v>
      </c>
      <c r="V31" s="58">
        <v>956769190.44000006</v>
      </c>
      <c r="W31" s="58">
        <v>744102583.41999996</v>
      </c>
      <c r="X31" s="58">
        <v>1139510106.3800001</v>
      </c>
      <c r="Y31" s="58">
        <v>1500665024.72</v>
      </c>
      <c r="Z31" s="58">
        <v>1160132319.1391668</v>
      </c>
      <c r="AA31" s="58">
        <v>962180078.66966069</v>
      </c>
      <c r="AB31" s="58">
        <v>845761234.33673537</v>
      </c>
      <c r="AC31" s="58">
        <v>785417736.9786936</v>
      </c>
      <c r="AD31" s="58">
        <v>748164273.24741507</v>
      </c>
      <c r="AE31" s="58">
        <v>730632105.42069578</v>
      </c>
      <c r="AF31" s="58">
        <v>727341722.63067412</v>
      </c>
      <c r="AG31" s="58">
        <v>745341803.97456443</v>
      </c>
      <c r="AH31" s="58">
        <v>757070570.77460027</v>
      </c>
      <c r="AI31" s="58">
        <v>762766407.1840508</v>
      </c>
      <c r="AJ31" s="58">
        <v>768320195.4640125</v>
      </c>
      <c r="AK31" s="58">
        <v>773727002.753263</v>
      </c>
      <c r="AL31" s="58">
        <v>778983035.80973363</v>
      </c>
      <c r="AM31" s="58">
        <v>784097497.75356829</v>
      </c>
      <c r="AN31" s="58">
        <v>789080420.30846083</v>
      </c>
      <c r="AO31" s="58">
        <v>793929422.68964434</v>
      </c>
      <c r="AP31" s="58">
        <v>798639873.37489688</v>
      </c>
      <c r="AQ31" s="58">
        <v>803210383.5584569</v>
      </c>
      <c r="AR31" s="58">
        <v>807640387.64340079</v>
      </c>
      <c r="AS31" s="58">
        <v>811929390.76245022</v>
      </c>
      <c r="AT31" s="58">
        <v>816076490.3400743</v>
      </c>
      <c r="AU31" s="58">
        <v>820080968.01312292</v>
      </c>
      <c r="AV31" s="58">
        <v>823943051.500332</v>
      </c>
      <c r="AW31" s="58">
        <v>827663689.68977547</v>
      </c>
      <c r="AX31" s="58">
        <v>831243553.83184862</v>
      </c>
      <c r="AY31" s="58">
        <v>834682893.64585054</v>
      </c>
      <c r="AZ31" s="58">
        <v>837982151.40188062</v>
      </c>
      <c r="BA31" s="58">
        <v>841142504.25134146</v>
      </c>
      <c r="BB31" s="58">
        <v>844165853.3882488</v>
      </c>
      <c r="BC31" s="58">
        <v>847054102.85612059</v>
      </c>
      <c r="BD31" s="58">
        <v>849808866.53036821</v>
      </c>
      <c r="BE31" s="58">
        <v>852367461.45103896</v>
      </c>
      <c r="BF31" s="58">
        <v>854140629.83119464</v>
      </c>
      <c r="BG31" s="58">
        <v>855258915.81142271</v>
      </c>
      <c r="BH31" s="58">
        <v>856378665.91066086</v>
      </c>
      <c r="BI31" s="58">
        <v>857499882.04581118</v>
      </c>
      <c r="BJ31" s="58">
        <v>858622566.13628531</v>
      </c>
      <c r="BK31" s="58">
        <v>859746720.10400748</v>
      </c>
      <c r="BL31" s="58">
        <v>860872345.87341881</v>
      </c>
      <c r="BM31" s="59">
        <v>861999445.37147963</v>
      </c>
      <c r="BN31" s="59">
        <v>863128020.52767336</v>
      </c>
      <c r="BO31" s="59">
        <v>864258073.27400947</v>
      </c>
    </row>
    <row r="32" spans="3:67" s="6" customFormat="1" x14ac:dyDescent="0.25">
      <c r="C32" s="18" t="s">
        <v>126</v>
      </c>
      <c r="G32" s="18" t="s">
        <v>141</v>
      </c>
      <c r="I32" s="19"/>
      <c r="N32" s="57">
        <v>433409301.78000003</v>
      </c>
      <c r="O32" s="57">
        <v>499349102.88</v>
      </c>
      <c r="P32" s="57">
        <v>796333349.71827137</v>
      </c>
      <c r="Q32" s="57">
        <v>1021647860</v>
      </c>
      <c r="R32" s="15">
        <v>1259245120</v>
      </c>
      <c r="S32" s="58">
        <v>1675824940</v>
      </c>
      <c r="T32" s="58">
        <v>1927944440</v>
      </c>
      <c r="U32" s="58">
        <v>894977512.5</v>
      </c>
      <c r="V32" s="58">
        <v>956769190.44000006</v>
      </c>
      <c r="W32" s="58">
        <v>744102583.41999996</v>
      </c>
      <c r="X32" s="58">
        <v>1139510106.3800001</v>
      </c>
      <c r="Y32" s="58">
        <v>1500665024.72</v>
      </c>
      <c r="Z32" s="58">
        <v>1160132319.1391668</v>
      </c>
      <c r="AA32" s="58">
        <v>962180078.66966069</v>
      </c>
      <c r="AB32" s="58">
        <v>845761234.33673537</v>
      </c>
      <c r="AC32" s="58">
        <v>785417736.9786936</v>
      </c>
      <c r="AD32" s="58">
        <v>748164273.24741507</v>
      </c>
      <c r="AE32" s="58">
        <v>730632105.42069578</v>
      </c>
      <c r="AF32" s="58">
        <v>727341722.63067412</v>
      </c>
      <c r="AG32" s="58">
        <v>745341803.97456443</v>
      </c>
      <c r="AH32" s="58">
        <v>757070570.77460027</v>
      </c>
      <c r="AI32" s="58">
        <v>762766407.1840508</v>
      </c>
      <c r="AJ32" s="58">
        <v>768320195.4640125</v>
      </c>
      <c r="AK32" s="58">
        <v>773727002.753263</v>
      </c>
      <c r="AL32" s="58">
        <v>778983035.80973363</v>
      </c>
      <c r="AM32" s="58">
        <v>784097497.75356829</v>
      </c>
      <c r="AN32" s="58">
        <v>789080420.30846083</v>
      </c>
      <c r="AO32" s="58">
        <v>793929422.68964434</v>
      </c>
      <c r="AP32" s="58">
        <v>798639873.37489688</v>
      </c>
      <c r="AQ32" s="58">
        <v>803210383.5584569</v>
      </c>
      <c r="AR32" s="58">
        <v>807640387.64340079</v>
      </c>
      <c r="AS32" s="58">
        <v>811929390.76245022</v>
      </c>
      <c r="AT32" s="58">
        <v>816076490.3400743</v>
      </c>
      <c r="AU32" s="58">
        <v>820080968.01312292</v>
      </c>
      <c r="AV32" s="58">
        <v>823943051.500332</v>
      </c>
      <c r="AW32" s="58">
        <v>827663689.68977547</v>
      </c>
      <c r="AX32" s="58">
        <v>831243553.83184862</v>
      </c>
      <c r="AY32" s="58">
        <v>834682893.64585054</v>
      </c>
      <c r="AZ32" s="58">
        <v>837982151.40188062</v>
      </c>
      <c r="BA32" s="58">
        <v>841142504.25134146</v>
      </c>
      <c r="BB32" s="58">
        <v>844165853.3882488</v>
      </c>
      <c r="BC32" s="58">
        <v>847054102.85612059</v>
      </c>
      <c r="BD32" s="58">
        <v>849808866.53036821</v>
      </c>
      <c r="BE32" s="58">
        <v>852367461.45103896</v>
      </c>
      <c r="BF32" s="58">
        <v>854140629.83119464</v>
      </c>
      <c r="BG32" s="58">
        <v>855258915.81142271</v>
      </c>
      <c r="BH32" s="58">
        <v>856378665.91066086</v>
      </c>
      <c r="BI32" s="58">
        <v>857499882.04581118</v>
      </c>
      <c r="BJ32" s="58">
        <v>858622566.13628531</v>
      </c>
      <c r="BK32" s="58">
        <v>859746720.10400748</v>
      </c>
      <c r="BL32" s="58">
        <v>860872345.87341881</v>
      </c>
      <c r="BM32" s="59">
        <v>861999445.37147963</v>
      </c>
      <c r="BN32" s="59">
        <v>863128020.52767336</v>
      </c>
      <c r="BO32" s="59">
        <v>864258073.27400947</v>
      </c>
    </row>
    <row r="33" spans="1:74" s="6" customFormat="1" x14ac:dyDescent="0.25">
      <c r="C33" s="18" t="s">
        <v>127</v>
      </c>
      <c r="G33" s="18" t="s">
        <v>142</v>
      </c>
      <c r="I33" s="19"/>
      <c r="N33" s="57">
        <v>0</v>
      </c>
      <c r="O33" s="57">
        <v>0</v>
      </c>
      <c r="P33" s="57">
        <v>0</v>
      </c>
      <c r="Q33" s="57">
        <v>0</v>
      </c>
      <c r="R33" s="15">
        <v>0</v>
      </c>
      <c r="S33" s="58">
        <v>0</v>
      </c>
      <c r="T33" s="58">
        <v>2309750.2857539998</v>
      </c>
      <c r="U33" s="58">
        <v>2518123.9683300001</v>
      </c>
      <c r="V33" s="58">
        <v>2991801.1119900001</v>
      </c>
      <c r="W33" s="58">
        <v>4176696.0951000005</v>
      </c>
      <c r="X33" s="58">
        <v>4001546.9538000003</v>
      </c>
      <c r="Y33" s="58">
        <v>4353935.3324181996</v>
      </c>
      <c r="Z33" s="58">
        <v>4820167.5014717532</v>
      </c>
      <c r="AA33" s="58">
        <v>5208391.4733779002</v>
      </c>
      <c r="AB33" s="58">
        <v>5744296.3433885109</v>
      </c>
      <c r="AC33" s="58">
        <v>6377741.6413420169</v>
      </c>
      <c r="AD33" s="58">
        <v>7016214.5707750786</v>
      </c>
      <c r="AE33" s="58">
        <v>7563388.275594553</v>
      </c>
      <c r="AF33" s="58">
        <v>7961767.0775875291</v>
      </c>
      <c r="AG33" s="58">
        <v>8223186.1515876688</v>
      </c>
      <c r="AH33" s="58">
        <v>8429589.6867600307</v>
      </c>
      <c r="AI33" s="58">
        <v>8429589.6867600307</v>
      </c>
      <c r="AJ33" s="58">
        <v>8429589.6867600307</v>
      </c>
      <c r="AK33" s="58">
        <v>8429589.6867600307</v>
      </c>
      <c r="AL33" s="58">
        <v>8429589.6867600307</v>
      </c>
      <c r="AM33" s="58">
        <v>8429589.6867600307</v>
      </c>
      <c r="AN33" s="58">
        <v>8429589.6867600307</v>
      </c>
      <c r="AO33" s="58">
        <v>8429589.6867600307</v>
      </c>
      <c r="AP33" s="58">
        <v>8429589.6867600307</v>
      </c>
      <c r="AQ33" s="58">
        <v>8429589.6867600307</v>
      </c>
      <c r="AR33" s="58">
        <v>8429589.6867600307</v>
      </c>
      <c r="AS33" s="58">
        <v>8429589.6867600307</v>
      </c>
      <c r="AT33" s="58">
        <v>8429589.6867600307</v>
      </c>
      <c r="AU33" s="58">
        <v>8429589.6867600307</v>
      </c>
      <c r="AV33" s="58">
        <v>8429589.6867600307</v>
      </c>
      <c r="AW33" s="58">
        <v>8429589.6867600307</v>
      </c>
      <c r="AX33" s="58">
        <v>8429589.6867600307</v>
      </c>
      <c r="AY33" s="58">
        <v>8429589.6867600307</v>
      </c>
      <c r="AZ33" s="58">
        <v>8429589.6867600307</v>
      </c>
      <c r="BA33" s="58">
        <v>8429589.6867600307</v>
      </c>
      <c r="BB33" s="58">
        <v>8429589.6867600307</v>
      </c>
      <c r="BC33" s="58">
        <v>8429589.6867600307</v>
      </c>
      <c r="BD33" s="58">
        <v>8429589.6867600307</v>
      </c>
      <c r="BE33" s="58">
        <v>8429589.6867600307</v>
      </c>
      <c r="BF33" s="58">
        <v>8429589.6867600307</v>
      </c>
      <c r="BG33" s="58">
        <v>8429589.6867600307</v>
      </c>
      <c r="BH33" s="58">
        <v>8429589.6867600307</v>
      </c>
      <c r="BI33" s="58">
        <v>8429589.6867600307</v>
      </c>
      <c r="BJ33" s="58">
        <v>8429589.6867600307</v>
      </c>
      <c r="BK33" s="58">
        <v>8429589.6867600307</v>
      </c>
      <c r="BL33" s="58">
        <v>8429589.6867600307</v>
      </c>
      <c r="BM33" s="59">
        <v>8429589.6867600307</v>
      </c>
      <c r="BN33" s="59">
        <v>8429589.6867600307</v>
      </c>
      <c r="BO33" s="59">
        <v>8429589.6867600307</v>
      </c>
    </row>
    <row r="34" spans="1:74" s="6" customFormat="1" x14ac:dyDescent="0.25">
      <c r="C34" s="18" t="s">
        <v>128</v>
      </c>
      <c r="G34" s="18" t="s">
        <v>142</v>
      </c>
      <c r="I34" s="19"/>
      <c r="N34" s="57">
        <v>0</v>
      </c>
      <c r="O34" s="57">
        <v>0</v>
      </c>
      <c r="P34" s="57">
        <v>0</v>
      </c>
      <c r="Q34" s="57">
        <v>750667.75632000004</v>
      </c>
      <c r="R34" s="15">
        <v>927371.18159999989</v>
      </c>
      <c r="S34" s="58">
        <v>1148250.4631999999</v>
      </c>
      <c r="T34" s="58">
        <v>1424349.5651999998</v>
      </c>
      <c r="U34" s="58">
        <v>1814125.2089999998</v>
      </c>
      <c r="V34" s="58">
        <v>2138396.7083999999</v>
      </c>
      <c r="W34" s="58">
        <v>2415712.6122000003</v>
      </c>
      <c r="X34" s="58">
        <v>2984785.9800000004</v>
      </c>
      <c r="Y34" s="58">
        <v>3452706.1596273202</v>
      </c>
      <c r="Z34" s="58">
        <v>3672271.191666007</v>
      </c>
      <c r="AA34" s="58">
        <v>3801942.253085027</v>
      </c>
      <c r="AB34" s="58">
        <v>3963420.8460877603</v>
      </c>
      <c r="AC34" s="58">
        <v>4143603.0798136606</v>
      </c>
      <c r="AD34" s="58">
        <v>4323785.31353956</v>
      </c>
      <c r="AE34" s="58">
        <v>4485263.9065422937</v>
      </c>
      <c r="AF34" s="58">
        <v>4614934.9679613141</v>
      </c>
      <c r="AG34" s="58">
        <v>4834500</v>
      </c>
      <c r="AH34" s="58">
        <v>4834500</v>
      </c>
      <c r="AI34" s="58">
        <v>4834500</v>
      </c>
      <c r="AJ34" s="58">
        <v>4834500</v>
      </c>
      <c r="AK34" s="58">
        <v>4834500</v>
      </c>
      <c r="AL34" s="58">
        <v>4834500</v>
      </c>
      <c r="AM34" s="58">
        <v>4834500</v>
      </c>
      <c r="AN34" s="58">
        <v>4834500</v>
      </c>
      <c r="AO34" s="58">
        <v>4834500</v>
      </c>
      <c r="AP34" s="58">
        <v>4834500</v>
      </c>
      <c r="AQ34" s="58">
        <v>4834500</v>
      </c>
      <c r="AR34" s="58">
        <v>4834500</v>
      </c>
      <c r="AS34" s="58">
        <v>4834500</v>
      </c>
      <c r="AT34" s="58">
        <v>4834500</v>
      </c>
      <c r="AU34" s="58">
        <v>4834500</v>
      </c>
      <c r="AV34" s="58">
        <v>4834500</v>
      </c>
      <c r="AW34" s="58">
        <v>4834500</v>
      </c>
      <c r="AX34" s="58">
        <v>4834500</v>
      </c>
      <c r="AY34" s="58">
        <v>4834500</v>
      </c>
      <c r="AZ34" s="58">
        <v>4834500</v>
      </c>
      <c r="BA34" s="58">
        <v>4834500</v>
      </c>
      <c r="BB34" s="58">
        <v>4834500</v>
      </c>
      <c r="BC34" s="58">
        <v>4834500</v>
      </c>
      <c r="BD34" s="58">
        <v>4834500</v>
      </c>
      <c r="BE34" s="58">
        <v>4834500</v>
      </c>
      <c r="BF34" s="58">
        <v>4834500</v>
      </c>
      <c r="BG34" s="58">
        <v>4834500</v>
      </c>
      <c r="BH34" s="58">
        <v>4834500</v>
      </c>
      <c r="BI34" s="58">
        <v>4834500</v>
      </c>
      <c r="BJ34" s="58">
        <v>4834500</v>
      </c>
      <c r="BK34" s="58">
        <v>4834500</v>
      </c>
      <c r="BL34" s="58">
        <v>4834500</v>
      </c>
      <c r="BM34" s="59">
        <v>4834500</v>
      </c>
      <c r="BN34" s="59">
        <v>4834500</v>
      </c>
      <c r="BO34" s="59">
        <v>4834500</v>
      </c>
    </row>
    <row r="35" spans="1:74" s="6" customFormat="1" x14ac:dyDescent="0.25">
      <c r="C35" s="18" t="s">
        <v>129</v>
      </c>
      <c r="G35" s="18" t="s">
        <v>143</v>
      </c>
      <c r="I35" s="19"/>
      <c r="N35" s="57">
        <v>3793823.5</v>
      </c>
      <c r="O35" s="57">
        <v>5976887</v>
      </c>
      <c r="P35" s="57">
        <v>8456894</v>
      </c>
      <c r="Q35" s="57">
        <v>10360328</v>
      </c>
      <c r="R35" s="15">
        <v>11774347</v>
      </c>
      <c r="S35" s="58">
        <v>12684492.75</v>
      </c>
      <c r="T35" s="58">
        <v>13328531.083333332</v>
      </c>
      <c r="U35" s="58">
        <v>13831042.25</v>
      </c>
      <c r="V35" s="58">
        <v>14333553.416666668</v>
      </c>
      <c r="W35" s="58">
        <v>15328483</v>
      </c>
      <c r="X35" s="58">
        <v>16611628.5</v>
      </c>
      <c r="Y35" s="58">
        <v>17504668.937742688</v>
      </c>
      <c r="Z35" s="58">
        <v>18194512.637509637</v>
      </c>
      <c r="AA35" s="58">
        <v>18851089.358988285</v>
      </c>
      <c r="AB35" s="58">
        <v>19475511.611681476</v>
      </c>
      <c r="AC35" s="58">
        <v>20068146.752132922</v>
      </c>
      <c r="AD35" s="58">
        <v>20631564.386493344</v>
      </c>
      <c r="AE35" s="58">
        <v>21170154.485911161</v>
      </c>
      <c r="AF35" s="58">
        <v>21686858.662188698</v>
      </c>
      <c r="AG35" s="58">
        <v>22089761.389476504</v>
      </c>
      <c r="AH35" s="58">
        <v>22383720.916154519</v>
      </c>
      <c r="AI35" s="58">
        <v>22666882.980835304</v>
      </c>
      <c r="AJ35" s="58">
        <v>22941322.323565107</v>
      </c>
      <c r="AK35" s="58">
        <v>23211108.063712873</v>
      </c>
      <c r="AL35" s="58">
        <v>23477714.599449053</v>
      </c>
      <c r="AM35" s="58">
        <v>23736460.423044726</v>
      </c>
      <c r="AN35" s="58">
        <v>23984473.13421686</v>
      </c>
      <c r="AO35" s="58">
        <v>24222954.179152742</v>
      </c>
      <c r="AP35" s="58">
        <v>24452836.016722195</v>
      </c>
      <c r="AQ35" s="58">
        <v>24673642.887043972</v>
      </c>
      <c r="AR35" s="58">
        <v>24884307.532615229</v>
      </c>
      <c r="AS35" s="58">
        <v>25084657.185504731</v>
      </c>
      <c r="AT35" s="58">
        <v>25275382.917437423</v>
      </c>
      <c r="AU35" s="58">
        <v>25456976.804418683</v>
      </c>
      <c r="AV35" s="58">
        <v>25628827.220524251</v>
      </c>
      <c r="AW35" s="58">
        <v>25789897.100705288</v>
      </c>
      <c r="AX35" s="58">
        <v>25939928.741692793</v>
      </c>
      <c r="AY35" s="58">
        <v>26079458.745737441</v>
      </c>
      <c r="AZ35" s="58">
        <v>26208960.585413352</v>
      </c>
      <c r="BA35" s="58">
        <v>26328047.553329878</v>
      </c>
      <c r="BB35" s="58">
        <v>26435956.298857041</v>
      </c>
      <c r="BC35" s="58">
        <v>26532542.721646186</v>
      </c>
      <c r="BD35" s="58">
        <v>26618337.62943662</v>
      </c>
      <c r="BE35" s="58">
        <v>26677531.307892449</v>
      </c>
      <c r="BF35" s="58">
        <v>26715358.144258872</v>
      </c>
      <c r="BG35" s="58">
        <v>26753238.6163809</v>
      </c>
      <c r="BH35" s="58">
        <v>26791172.800310213</v>
      </c>
      <c r="BI35" s="58">
        <v>26829160.772206321</v>
      </c>
      <c r="BJ35" s="58">
        <v>26905352.402170945</v>
      </c>
      <c r="BK35" s="58">
        <v>26886237.002000697</v>
      </c>
      <c r="BL35" s="58">
        <v>26924359.768153444</v>
      </c>
      <c r="BM35" s="59">
        <v>26962536.589669131</v>
      </c>
      <c r="BN35" s="59">
        <v>27000767.543194402</v>
      </c>
      <c r="BO35" s="59">
        <v>27039052.705484588</v>
      </c>
    </row>
    <row r="36" spans="1:74" s="6" customFormat="1" x14ac:dyDescent="0.25">
      <c r="C36" s="18" t="s">
        <v>130</v>
      </c>
      <c r="G36" s="18" t="s">
        <v>142</v>
      </c>
      <c r="I36" s="19"/>
      <c r="N36" s="57">
        <v>222996.12769230769</v>
      </c>
      <c r="O36" s="57">
        <v>398400.51538461534</v>
      </c>
      <c r="P36" s="57">
        <v>779396.75076923077</v>
      </c>
      <c r="Q36" s="57">
        <v>1142920.3876923078</v>
      </c>
      <c r="R36" s="15">
        <v>1541340.8861538463</v>
      </c>
      <c r="S36" s="58">
        <v>1881577.1461538463</v>
      </c>
      <c r="T36" s="58">
        <v>2213077.3923076927</v>
      </c>
      <c r="U36" s="58">
        <v>2517483.5282051289</v>
      </c>
      <c r="V36" s="58">
        <v>2838124.6402564109</v>
      </c>
      <c r="W36" s="58">
        <v>3175000.7284615394</v>
      </c>
      <c r="X36" s="58">
        <v>3758412.0984615395</v>
      </c>
      <c r="Y36" s="58">
        <v>4287775</v>
      </c>
      <c r="Z36" s="58">
        <v>4553850.6582487701</v>
      </c>
      <c r="AA36" s="58">
        <v>4819857.8026187671</v>
      </c>
      <c r="AB36" s="58">
        <v>5086208.4595654774</v>
      </c>
      <c r="AC36" s="58">
        <v>5352527.4217119459</v>
      </c>
      <c r="AD36" s="58">
        <v>5618849.8222690094</v>
      </c>
      <c r="AE36" s="58">
        <v>5886019.4126327736</v>
      </c>
      <c r="AF36" s="58">
        <v>6155186.7190582016</v>
      </c>
      <c r="AG36" s="58">
        <v>6426515.2445724504</v>
      </c>
      <c r="AH36" s="58">
        <v>6514322.8334684437</v>
      </c>
      <c r="AI36" s="58">
        <v>6598725.4631060902</v>
      </c>
      <c r="AJ36" s="58">
        <v>6680207.5781820528</v>
      </c>
      <c r="AK36" s="58">
        <v>6759500.1783188246</v>
      </c>
      <c r="AL36" s="58">
        <v>6838256.074834438</v>
      </c>
      <c r="AM36" s="58">
        <v>6915686.2026347294</v>
      </c>
      <c r="AN36" s="58">
        <v>6989837.0605899524</v>
      </c>
      <c r="AO36" s="58">
        <v>7060979.4124610471</v>
      </c>
      <c r="AP36" s="58">
        <v>7129546.3373351274</v>
      </c>
      <c r="AQ36" s="58">
        <v>7195651.0182161909</v>
      </c>
      <c r="AR36" s="58">
        <v>7258901.5578362569</v>
      </c>
      <c r="AS36" s="58">
        <v>7319064.6223307317</v>
      </c>
      <c r="AT36" s="58">
        <v>7376272.3329805238</v>
      </c>
      <c r="AU36" s="58">
        <v>7430797.4188394621</v>
      </c>
      <c r="AV36" s="58">
        <v>7482655.4235876529</v>
      </c>
      <c r="AW36" s="58">
        <v>7531472.4949190766</v>
      </c>
      <c r="AX36" s="58">
        <v>7577014.9416431654</v>
      </c>
      <c r="AY36" s="58">
        <v>7619365.484724164</v>
      </c>
      <c r="AZ36" s="58">
        <v>7658755.7607282624</v>
      </c>
      <c r="BA36" s="58">
        <v>7695231.5073808329</v>
      </c>
      <c r="BB36" s="58">
        <v>7728520.4422855191</v>
      </c>
      <c r="BC36" s="58">
        <v>7758447.6543753734</v>
      </c>
      <c r="BD36" s="58">
        <v>7785103.6364546968</v>
      </c>
      <c r="BE36" s="58">
        <v>7808708.858652818</v>
      </c>
      <c r="BF36" s="58">
        <v>7819781.0507840989</v>
      </c>
      <c r="BG36" s="58">
        <v>7830868.9424939947</v>
      </c>
      <c r="BH36" s="58">
        <v>7841972.5560433846</v>
      </c>
      <c r="BI36" s="58">
        <v>7853091.9137247158</v>
      </c>
      <c r="BJ36" s="58">
        <v>7864227.0378620476</v>
      </c>
      <c r="BK36" s="58">
        <v>7875377.9508110872</v>
      </c>
      <c r="BL36" s="58">
        <v>7886544.6749592433</v>
      </c>
      <c r="BM36" s="59">
        <v>7897727.2327256687</v>
      </c>
      <c r="BN36" s="59">
        <v>7908925.646561305</v>
      </c>
      <c r="BO36" s="59">
        <v>7920139.9389489274</v>
      </c>
    </row>
    <row r="37" spans="1:74" s="6" customFormat="1" x14ac:dyDescent="0.25">
      <c r="C37" s="18" t="s">
        <v>131</v>
      </c>
      <c r="G37" s="18" t="s">
        <v>143</v>
      </c>
      <c r="I37" s="19"/>
      <c r="N37" s="57">
        <v>0</v>
      </c>
      <c r="O37" s="57">
        <v>0</v>
      </c>
      <c r="P37" s="57">
        <v>0</v>
      </c>
      <c r="Q37" s="57">
        <v>0</v>
      </c>
      <c r="R37" s="15">
        <v>0</v>
      </c>
      <c r="S37" s="58">
        <v>0</v>
      </c>
      <c r="T37" s="58">
        <v>0</v>
      </c>
      <c r="U37" s="58">
        <v>0</v>
      </c>
      <c r="V37" s="58">
        <v>0</v>
      </c>
      <c r="W37" s="58">
        <v>0</v>
      </c>
      <c r="X37" s="58">
        <v>0</v>
      </c>
      <c r="Y37" s="58">
        <v>0</v>
      </c>
      <c r="Z37" s="58">
        <v>0</v>
      </c>
      <c r="AA37" s="58">
        <v>0</v>
      </c>
      <c r="AB37" s="58">
        <v>0</v>
      </c>
      <c r="AC37" s="58">
        <v>0</v>
      </c>
      <c r="AD37" s="58">
        <v>0</v>
      </c>
      <c r="AE37" s="58">
        <v>0</v>
      </c>
      <c r="AF37" s="58">
        <v>0</v>
      </c>
      <c r="AG37" s="58">
        <v>0</v>
      </c>
      <c r="AH37" s="58">
        <v>0</v>
      </c>
      <c r="AI37" s="58">
        <v>0</v>
      </c>
      <c r="AJ37" s="58">
        <v>0</v>
      </c>
      <c r="AK37" s="58">
        <v>0</v>
      </c>
      <c r="AL37" s="58">
        <v>0</v>
      </c>
      <c r="AM37" s="58">
        <v>0</v>
      </c>
      <c r="AN37" s="58">
        <v>0</v>
      </c>
      <c r="AO37" s="58">
        <v>0</v>
      </c>
      <c r="AP37" s="58">
        <v>0</v>
      </c>
      <c r="AQ37" s="58">
        <v>0</v>
      </c>
      <c r="AR37" s="58">
        <v>0</v>
      </c>
      <c r="AS37" s="58">
        <v>0</v>
      </c>
      <c r="AT37" s="58">
        <v>0</v>
      </c>
      <c r="AU37" s="58">
        <v>0</v>
      </c>
      <c r="AV37" s="58">
        <v>0</v>
      </c>
      <c r="AW37" s="58">
        <v>0</v>
      </c>
      <c r="AX37" s="58">
        <v>0</v>
      </c>
      <c r="AY37" s="58">
        <v>0</v>
      </c>
      <c r="AZ37" s="58">
        <v>0</v>
      </c>
      <c r="BA37" s="58">
        <v>0</v>
      </c>
      <c r="BB37" s="58">
        <v>0</v>
      </c>
      <c r="BC37" s="58">
        <v>0</v>
      </c>
      <c r="BD37" s="58">
        <v>0</v>
      </c>
      <c r="BE37" s="58">
        <v>0</v>
      </c>
      <c r="BF37" s="58">
        <v>0</v>
      </c>
      <c r="BG37" s="58">
        <v>0</v>
      </c>
      <c r="BH37" s="58">
        <v>0</v>
      </c>
      <c r="BI37" s="58">
        <v>0</v>
      </c>
      <c r="BJ37" s="58">
        <v>0</v>
      </c>
      <c r="BK37" s="58">
        <v>0</v>
      </c>
      <c r="BL37" s="58">
        <v>0</v>
      </c>
      <c r="BM37" s="59">
        <v>0</v>
      </c>
      <c r="BN37" s="59">
        <v>0</v>
      </c>
      <c r="BO37" s="59">
        <v>0</v>
      </c>
    </row>
    <row r="38" spans="1:74" s="6" customFormat="1" x14ac:dyDescent="0.25">
      <c r="C38" s="18" t="s">
        <v>132</v>
      </c>
      <c r="G38" s="18" t="s">
        <v>142</v>
      </c>
      <c r="I38" s="19"/>
      <c r="N38" s="57">
        <v>0</v>
      </c>
      <c r="O38" s="57">
        <v>0</v>
      </c>
      <c r="P38" s="57">
        <v>0</v>
      </c>
      <c r="Q38" s="57">
        <v>0</v>
      </c>
      <c r="R38" s="15">
        <v>0</v>
      </c>
      <c r="S38" s="58">
        <v>0</v>
      </c>
      <c r="T38" s="58">
        <v>0</v>
      </c>
      <c r="U38" s="58">
        <v>0</v>
      </c>
      <c r="V38" s="58">
        <v>0</v>
      </c>
      <c r="W38" s="58">
        <v>0</v>
      </c>
      <c r="X38" s="58">
        <v>0</v>
      </c>
      <c r="Y38" s="58">
        <v>0</v>
      </c>
      <c r="Z38" s="58">
        <v>0</v>
      </c>
      <c r="AA38" s="58">
        <v>0</v>
      </c>
      <c r="AB38" s="58">
        <v>0</v>
      </c>
      <c r="AC38" s="58">
        <v>0</v>
      </c>
      <c r="AD38" s="58">
        <v>0</v>
      </c>
      <c r="AE38" s="58">
        <v>0</v>
      </c>
      <c r="AF38" s="58">
        <v>0</v>
      </c>
      <c r="AG38" s="58">
        <v>0</v>
      </c>
      <c r="AH38" s="58">
        <v>0</v>
      </c>
      <c r="AI38" s="58">
        <v>0</v>
      </c>
      <c r="AJ38" s="58">
        <v>0</v>
      </c>
      <c r="AK38" s="58">
        <v>0</v>
      </c>
      <c r="AL38" s="58">
        <v>0</v>
      </c>
      <c r="AM38" s="58">
        <v>0</v>
      </c>
      <c r="AN38" s="58">
        <v>0</v>
      </c>
      <c r="AO38" s="58">
        <v>0</v>
      </c>
      <c r="AP38" s="58">
        <v>0</v>
      </c>
      <c r="AQ38" s="58">
        <v>0</v>
      </c>
      <c r="AR38" s="58">
        <v>0</v>
      </c>
      <c r="AS38" s="58">
        <v>0</v>
      </c>
      <c r="AT38" s="58">
        <v>0</v>
      </c>
      <c r="AU38" s="58">
        <v>0</v>
      </c>
      <c r="AV38" s="58">
        <v>0</v>
      </c>
      <c r="AW38" s="58">
        <v>0</v>
      </c>
      <c r="AX38" s="58">
        <v>0</v>
      </c>
      <c r="AY38" s="58">
        <v>0</v>
      </c>
      <c r="AZ38" s="58">
        <v>0</v>
      </c>
      <c r="BA38" s="58">
        <v>0</v>
      </c>
      <c r="BB38" s="58">
        <v>0</v>
      </c>
      <c r="BC38" s="58">
        <v>0</v>
      </c>
      <c r="BD38" s="58">
        <v>0</v>
      </c>
      <c r="BE38" s="58">
        <v>0</v>
      </c>
      <c r="BF38" s="58">
        <v>0</v>
      </c>
      <c r="BG38" s="58">
        <v>0</v>
      </c>
      <c r="BH38" s="58">
        <v>0</v>
      </c>
      <c r="BI38" s="58">
        <v>0</v>
      </c>
      <c r="BJ38" s="58">
        <v>0</v>
      </c>
      <c r="BK38" s="58">
        <v>0</v>
      </c>
      <c r="BL38" s="58">
        <v>0</v>
      </c>
      <c r="BM38" s="59">
        <v>0</v>
      </c>
      <c r="BN38" s="59">
        <v>0</v>
      </c>
      <c r="BO38" s="59">
        <v>0</v>
      </c>
    </row>
    <row r="39" spans="1:74" s="6" customFormat="1" x14ac:dyDescent="0.25">
      <c r="C39" s="18" t="s">
        <v>133</v>
      </c>
      <c r="G39" s="18" t="s">
        <v>144</v>
      </c>
      <c r="I39" s="19"/>
      <c r="N39" s="57">
        <v>0</v>
      </c>
      <c r="O39" s="57">
        <v>0</v>
      </c>
      <c r="P39" s="57">
        <v>0</v>
      </c>
      <c r="Q39" s="57">
        <v>0</v>
      </c>
      <c r="R39" s="15">
        <v>0</v>
      </c>
      <c r="S39" s="58">
        <v>0</v>
      </c>
      <c r="T39" s="58">
        <v>0</v>
      </c>
      <c r="U39" s="58">
        <v>0</v>
      </c>
      <c r="V39" s="58">
        <v>0</v>
      </c>
      <c r="W39" s="58">
        <v>0</v>
      </c>
      <c r="X39" s="58">
        <v>0</v>
      </c>
      <c r="Y39" s="58">
        <v>0</v>
      </c>
      <c r="Z39" s="58">
        <v>0</v>
      </c>
      <c r="AA39" s="58">
        <v>0</v>
      </c>
      <c r="AB39" s="58">
        <v>0</v>
      </c>
      <c r="AC39" s="58">
        <v>0</v>
      </c>
      <c r="AD39" s="58">
        <v>0</v>
      </c>
      <c r="AE39" s="58">
        <v>0</v>
      </c>
      <c r="AF39" s="58">
        <v>0</v>
      </c>
      <c r="AG39" s="58">
        <v>0</v>
      </c>
      <c r="AH39" s="58">
        <v>0</v>
      </c>
      <c r="AI39" s="58">
        <v>0</v>
      </c>
      <c r="AJ39" s="58">
        <v>0</v>
      </c>
      <c r="AK39" s="58">
        <v>0</v>
      </c>
      <c r="AL39" s="58">
        <v>0</v>
      </c>
      <c r="AM39" s="58">
        <v>0</v>
      </c>
      <c r="AN39" s="58">
        <v>0</v>
      </c>
      <c r="AO39" s="58">
        <v>0</v>
      </c>
      <c r="AP39" s="58">
        <v>0</v>
      </c>
      <c r="AQ39" s="58">
        <v>0</v>
      </c>
      <c r="AR39" s="58">
        <v>0</v>
      </c>
      <c r="AS39" s="58">
        <v>0</v>
      </c>
      <c r="AT39" s="58">
        <v>0</v>
      </c>
      <c r="AU39" s="58">
        <v>0</v>
      </c>
      <c r="AV39" s="58">
        <v>0</v>
      </c>
      <c r="AW39" s="58">
        <v>0</v>
      </c>
      <c r="AX39" s="58">
        <v>0</v>
      </c>
      <c r="AY39" s="58">
        <v>0</v>
      </c>
      <c r="AZ39" s="58">
        <v>0</v>
      </c>
      <c r="BA39" s="58">
        <v>0</v>
      </c>
      <c r="BB39" s="58">
        <v>0</v>
      </c>
      <c r="BC39" s="58">
        <v>0</v>
      </c>
      <c r="BD39" s="58">
        <v>0</v>
      </c>
      <c r="BE39" s="58">
        <v>0</v>
      </c>
      <c r="BF39" s="58">
        <v>0</v>
      </c>
      <c r="BG39" s="58">
        <v>0</v>
      </c>
      <c r="BH39" s="58">
        <v>0</v>
      </c>
      <c r="BI39" s="58">
        <v>0</v>
      </c>
      <c r="BJ39" s="58">
        <v>0</v>
      </c>
      <c r="BK39" s="58">
        <v>0</v>
      </c>
      <c r="BL39" s="58">
        <v>0</v>
      </c>
      <c r="BM39" s="59">
        <v>0</v>
      </c>
      <c r="BN39" s="59">
        <v>0</v>
      </c>
      <c r="BO39" s="59">
        <v>0</v>
      </c>
    </row>
    <row r="40" spans="1:74" s="6" customFormat="1" x14ac:dyDescent="0.25">
      <c r="C40" s="18" t="s">
        <v>134</v>
      </c>
      <c r="G40" s="18" t="s">
        <v>145</v>
      </c>
      <c r="I40" s="19"/>
      <c r="N40" s="57">
        <v>0</v>
      </c>
      <c r="O40" s="57">
        <v>0</v>
      </c>
      <c r="P40" s="57">
        <v>0</v>
      </c>
      <c r="Q40" s="57">
        <v>0</v>
      </c>
      <c r="R40" s="15">
        <v>0</v>
      </c>
      <c r="S40" s="58">
        <v>0</v>
      </c>
      <c r="T40" s="58">
        <v>0</v>
      </c>
      <c r="U40" s="58">
        <v>0</v>
      </c>
      <c r="V40" s="58">
        <v>0</v>
      </c>
      <c r="W40" s="58">
        <v>0</v>
      </c>
      <c r="X40" s="58">
        <v>0</v>
      </c>
      <c r="Y40" s="58">
        <v>0</v>
      </c>
      <c r="Z40" s="58">
        <v>0</v>
      </c>
      <c r="AA40" s="58">
        <v>0</v>
      </c>
      <c r="AB40" s="58">
        <v>0</v>
      </c>
      <c r="AC40" s="58">
        <v>0</v>
      </c>
      <c r="AD40" s="58">
        <v>0</v>
      </c>
      <c r="AE40" s="58">
        <v>0</v>
      </c>
      <c r="AF40" s="58">
        <v>0</v>
      </c>
      <c r="AG40" s="58">
        <v>0</v>
      </c>
      <c r="AH40" s="58">
        <v>0</v>
      </c>
      <c r="AI40" s="58">
        <v>0</v>
      </c>
      <c r="AJ40" s="58">
        <v>0</v>
      </c>
      <c r="AK40" s="58">
        <v>0</v>
      </c>
      <c r="AL40" s="58">
        <v>0</v>
      </c>
      <c r="AM40" s="58">
        <v>0</v>
      </c>
      <c r="AN40" s="58">
        <v>0</v>
      </c>
      <c r="AO40" s="58">
        <v>0</v>
      </c>
      <c r="AP40" s="58">
        <v>0</v>
      </c>
      <c r="AQ40" s="58">
        <v>0</v>
      </c>
      <c r="AR40" s="58">
        <v>0</v>
      </c>
      <c r="AS40" s="58">
        <v>0</v>
      </c>
      <c r="AT40" s="58">
        <v>0</v>
      </c>
      <c r="AU40" s="58">
        <v>0</v>
      </c>
      <c r="AV40" s="58">
        <v>0</v>
      </c>
      <c r="AW40" s="58">
        <v>0</v>
      </c>
      <c r="AX40" s="58">
        <v>0</v>
      </c>
      <c r="AY40" s="58">
        <v>0</v>
      </c>
      <c r="AZ40" s="58">
        <v>0</v>
      </c>
      <c r="BA40" s="58">
        <v>0</v>
      </c>
      <c r="BB40" s="58">
        <v>0</v>
      </c>
      <c r="BC40" s="58">
        <v>0</v>
      </c>
      <c r="BD40" s="58">
        <v>0</v>
      </c>
      <c r="BE40" s="58">
        <v>0</v>
      </c>
      <c r="BF40" s="58">
        <v>0</v>
      </c>
      <c r="BG40" s="58">
        <v>0</v>
      </c>
      <c r="BH40" s="58">
        <v>0</v>
      </c>
      <c r="BI40" s="58">
        <v>0</v>
      </c>
      <c r="BJ40" s="58">
        <v>0</v>
      </c>
      <c r="BK40" s="58">
        <v>0</v>
      </c>
      <c r="BL40" s="58">
        <v>0</v>
      </c>
      <c r="BM40" s="59">
        <v>0</v>
      </c>
      <c r="BN40" s="59">
        <v>0</v>
      </c>
      <c r="BO40" s="59">
        <v>0</v>
      </c>
    </row>
    <row r="41" spans="1:74" s="6" customFormat="1" x14ac:dyDescent="0.25">
      <c r="C41" s="18" t="s">
        <v>135</v>
      </c>
      <c r="G41" s="18" t="s">
        <v>146</v>
      </c>
      <c r="I41" s="19"/>
      <c r="N41" s="57">
        <v>0</v>
      </c>
      <c r="O41" s="57">
        <v>0</v>
      </c>
      <c r="P41" s="57">
        <v>0</v>
      </c>
      <c r="Q41" s="57">
        <v>0</v>
      </c>
      <c r="R41" s="15">
        <v>0</v>
      </c>
      <c r="S41" s="58">
        <v>0</v>
      </c>
      <c r="T41" s="58">
        <v>0</v>
      </c>
      <c r="U41" s="58">
        <v>0</v>
      </c>
      <c r="V41" s="58">
        <v>0</v>
      </c>
      <c r="W41" s="58">
        <v>0</v>
      </c>
      <c r="X41" s="58">
        <v>0</v>
      </c>
      <c r="Y41" s="58">
        <v>0</v>
      </c>
      <c r="Z41" s="58">
        <v>0</v>
      </c>
      <c r="AA41" s="58">
        <v>0</v>
      </c>
      <c r="AB41" s="58">
        <v>0</v>
      </c>
      <c r="AC41" s="58">
        <v>0</v>
      </c>
      <c r="AD41" s="58">
        <v>0</v>
      </c>
      <c r="AE41" s="58">
        <v>0</v>
      </c>
      <c r="AF41" s="58">
        <v>0</v>
      </c>
      <c r="AG41" s="58">
        <v>0</v>
      </c>
      <c r="AH41" s="58">
        <v>0</v>
      </c>
      <c r="AI41" s="58">
        <v>0</v>
      </c>
      <c r="AJ41" s="58">
        <v>0</v>
      </c>
      <c r="AK41" s="58">
        <v>0</v>
      </c>
      <c r="AL41" s="58">
        <v>0</v>
      </c>
      <c r="AM41" s="58">
        <v>0</v>
      </c>
      <c r="AN41" s="58">
        <v>0</v>
      </c>
      <c r="AO41" s="58">
        <v>0</v>
      </c>
      <c r="AP41" s="58">
        <v>0</v>
      </c>
      <c r="AQ41" s="58">
        <v>0</v>
      </c>
      <c r="AR41" s="58">
        <v>0</v>
      </c>
      <c r="AS41" s="58">
        <v>0</v>
      </c>
      <c r="AT41" s="58">
        <v>0</v>
      </c>
      <c r="AU41" s="58">
        <v>0</v>
      </c>
      <c r="AV41" s="58">
        <v>0</v>
      </c>
      <c r="AW41" s="58">
        <v>0</v>
      </c>
      <c r="AX41" s="58">
        <v>0</v>
      </c>
      <c r="AY41" s="58">
        <v>0</v>
      </c>
      <c r="AZ41" s="58">
        <v>0</v>
      </c>
      <c r="BA41" s="58">
        <v>0</v>
      </c>
      <c r="BB41" s="58">
        <v>0</v>
      </c>
      <c r="BC41" s="58">
        <v>0</v>
      </c>
      <c r="BD41" s="58">
        <v>0</v>
      </c>
      <c r="BE41" s="58">
        <v>0</v>
      </c>
      <c r="BF41" s="58">
        <v>0</v>
      </c>
      <c r="BG41" s="58">
        <v>0</v>
      </c>
      <c r="BH41" s="58">
        <v>0</v>
      </c>
      <c r="BI41" s="58">
        <v>0</v>
      </c>
      <c r="BJ41" s="58">
        <v>0</v>
      </c>
      <c r="BK41" s="58">
        <v>0</v>
      </c>
      <c r="BL41" s="58">
        <v>0</v>
      </c>
      <c r="BM41" s="59">
        <v>0</v>
      </c>
      <c r="BN41" s="59">
        <v>0</v>
      </c>
      <c r="BO41" s="59">
        <v>0</v>
      </c>
    </row>
    <row r="42" spans="1:74" s="6" customFormat="1" x14ac:dyDescent="0.25">
      <c r="C42" s="18" t="s">
        <v>136</v>
      </c>
      <c r="G42" s="18" t="s">
        <v>7</v>
      </c>
      <c r="I42" s="19"/>
      <c r="N42" s="57">
        <v>3972572</v>
      </c>
      <c r="O42" s="57">
        <v>4274019</v>
      </c>
      <c r="P42" s="57">
        <v>4740979</v>
      </c>
      <c r="Q42" s="57">
        <v>5029431</v>
      </c>
      <c r="R42" s="15">
        <v>5330654</v>
      </c>
      <c r="S42" s="58">
        <v>5612180</v>
      </c>
      <c r="T42" s="58">
        <v>5893509</v>
      </c>
      <c r="U42" s="58">
        <v>6810612</v>
      </c>
      <c r="V42" s="58">
        <v>7302992</v>
      </c>
      <c r="W42" s="58">
        <v>8227131</v>
      </c>
      <c r="X42" s="58">
        <v>8712696</v>
      </c>
      <c r="Y42" s="58">
        <v>8929763</v>
      </c>
      <c r="Z42" s="58">
        <v>9264282.6563836262</v>
      </c>
      <c r="AA42" s="58">
        <v>9576158.1627789699</v>
      </c>
      <c r="AB42" s="58">
        <v>9867368.8543995619</v>
      </c>
      <c r="AC42" s="58">
        <v>10138435.582722217</v>
      </c>
      <c r="AD42" s="58">
        <v>10390725.193461172</v>
      </c>
      <c r="AE42" s="58">
        <v>10627018.05877015</v>
      </c>
      <c r="AF42" s="58">
        <v>10850417.551659042</v>
      </c>
      <c r="AG42" s="58">
        <v>11062052.268681739</v>
      </c>
      <c r="AH42" s="58">
        <v>11213196.722711431</v>
      </c>
      <c r="AI42" s="58">
        <v>11358480.171848871</v>
      </c>
      <c r="AJ42" s="58">
        <v>11498736.497653788</v>
      </c>
      <c r="AK42" s="58">
        <v>11635223.980193174</v>
      </c>
      <c r="AL42" s="58">
        <v>11770787.627141396</v>
      </c>
      <c r="AM42" s="58">
        <v>11904069.209507659</v>
      </c>
      <c r="AN42" s="58">
        <v>12031706.13795983</v>
      </c>
      <c r="AO42" s="58">
        <v>12154164.482018011</v>
      </c>
      <c r="AP42" s="58">
        <v>12272189.706886252</v>
      </c>
      <c r="AQ42" s="58">
        <v>12385976.636082204</v>
      </c>
      <c r="AR42" s="58">
        <v>12494850.691253923</v>
      </c>
      <c r="AS42" s="58">
        <v>12598410.231495274</v>
      </c>
      <c r="AT42" s="58">
        <v>12696882.679049814</v>
      </c>
      <c r="AU42" s="58">
        <v>12790737.486324307</v>
      </c>
      <c r="AV42" s="58">
        <v>12880001.408876816</v>
      </c>
      <c r="AW42" s="58">
        <v>12964030.929405576</v>
      </c>
      <c r="AX42" s="58">
        <v>13042423.791934144</v>
      </c>
      <c r="AY42" s="58">
        <v>13115322.385237059</v>
      </c>
      <c r="AZ42" s="58">
        <v>13183125.428636534</v>
      </c>
      <c r="BA42" s="58">
        <v>13245911.651131017</v>
      </c>
      <c r="BB42" s="58">
        <v>13303212.369151628</v>
      </c>
      <c r="BC42" s="58">
        <v>13354726.505786328</v>
      </c>
      <c r="BD42" s="58">
        <v>13400609.827588692</v>
      </c>
      <c r="BE42" s="58">
        <v>13441241.832934044</v>
      </c>
      <c r="BF42" s="58">
        <v>13460300.555028973</v>
      </c>
      <c r="BG42" s="58">
        <v>13479386.301032288</v>
      </c>
      <c r="BH42" s="58">
        <v>13498499.10926196</v>
      </c>
      <c r="BI42" s="58">
        <v>13517639.018090304</v>
      </c>
      <c r="BJ42" s="58">
        <v>13536806.065944031</v>
      </c>
      <c r="BK42" s="58">
        <v>13556000.291304341</v>
      </c>
      <c r="BL42" s="58">
        <v>13575221.732706998</v>
      </c>
      <c r="BM42" s="59">
        <v>13594470.428742416</v>
      </c>
      <c r="BN42" s="59">
        <v>13613746.418055719</v>
      </c>
      <c r="BO42" s="59">
        <v>13633049.739346821</v>
      </c>
    </row>
    <row r="43" spans="1:74" s="6" customFormat="1" x14ac:dyDescent="0.25">
      <c r="C43" s="35" t="s">
        <v>37</v>
      </c>
      <c r="G43" s="18"/>
      <c r="I43" s="19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>
        <f>SUM(Y15:Y17)</f>
        <v>55247490091.603615</v>
      </c>
      <c r="Z43" s="14">
        <f>SUM(Z15:Z17)</f>
        <v>54196675013.559448</v>
      </c>
      <c r="AA43" s="14">
        <f>SUM(AA15:AA17)</f>
        <v>53835748605.072899</v>
      </c>
      <c r="AB43" s="14">
        <f>SUM(AB15:AB17)</f>
        <v>53426652946.286995</v>
      </c>
      <c r="AC43" s="14">
        <f t="shared" ref="AC43:BO43" si="0">SUM(AC15:AC17)</f>
        <v>53385967779.608109</v>
      </c>
      <c r="AD43" s="14">
        <f t="shared" si="0"/>
        <v>53229542778.48439</v>
      </c>
      <c r="AE43" s="14">
        <f t="shared" si="0"/>
        <v>53438408320.495148</v>
      </c>
      <c r="AF43" s="14">
        <f t="shared" si="0"/>
        <v>53604985639.558273</v>
      </c>
      <c r="AG43" s="14">
        <f t="shared" si="0"/>
        <v>53732942449.664856</v>
      </c>
      <c r="AH43" s="14">
        <f t="shared" si="0"/>
        <v>54295977263.226547</v>
      </c>
      <c r="AI43" s="14">
        <f t="shared" si="0"/>
        <v>54946609523.080475</v>
      </c>
      <c r="AJ43" s="14">
        <f t="shared" si="0"/>
        <v>55574094602.165039</v>
      </c>
      <c r="AK43" s="14">
        <f t="shared" si="0"/>
        <v>56182334062.627243</v>
      </c>
      <c r="AL43" s="14">
        <f t="shared" si="0"/>
        <v>56778980951.558861</v>
      </c>
      <c r="AM43" s="14">
        <f t="shared" si="0"/>
        <v>57366975644.941116</v>
      </c>
      <c r="AN43" s="14">
        <f t="shared" si="0"/>
        <v>57937683451.01326</v>
      </c>
      <c r="AO43" s="14">
        <f t="shared" si="0"/>
        <v>58485704183.328003</v>
      </c>
      <c r="AP43" s="14">
        <f t="shared" si="0"/>
        <v>59013263952.839783</v>
      </c>
      <c r="AQ43" s="14">
        <f t="shared" si="0"/>
        <v>59522124828.322464</v>
      </c>
      <c r="AR43" s="14">
        <f t="shared" si="0"/>
        <v>60011415687.083946</v>
      </c>
      <c r="AS43" s="14">
        <f t="shared" si="0"/>
        <v>60479160768.164658</v>
      </c>
      <c r="AT43" s="14">
        <f t="shared" si="0"/>
        <v>60925053354.869576</v>
      </c>
      <c r="AU43" s="14">
        <f t="shared" si="0"/>
        <v>61350401193.99559</v>
      </c>
      <c r="AV43" s="14">
        <f t="shared" si="0"/>
        <v>61756150256.388565</v>
      </c>
      <c r="AW43" s="14">
        <f t="shared" si="0"/>
        <v>62141195364.157669</v>
      </c>
      <c r="AX43" s="14">
        <f t="shared" si="0"/>
        <v>62503633982.785294</v>
      </c>
      <c r="AY43" s="14">
        <f t="shared" si="0"/>
        <v>62843010232.304039</v>
      </c>
      <c r="AZ43" s="14">
        <f t="shared" si="0"/>
        <v>63160349220.745735</v>
      </c>
      <c r="BA43" s="14">
        <f t="shared" si="0"/>
        <v>63456567023.828827</v>
      </c>
      <c r="BB43" s="14">
        <f t="shared" si="0"/>
        <v>63730987423.220879</v>
      </c>
      <c r="BC43" s="14">
        <f t="shared" si="0"/>
        <v>63982231664.11132</v>
      </c>
      <c r="BD43" s="14">
        <f t="shared" si="0"/>
        <v>64210066953.240707</v>
      </c>
      <c r="BE43" s="14">
        <f t="shared" si="0"/>
        <v>64414392109.072006</v>
      </c>
      <c r="BF43" s="14">
        <f t="shared" si="0"/>
        <v>64555502149.318314</v>
      </c>
      <c r="BG43" s="14">
        <f t="shared" si="0"/>
        <v>64645417459.777252</v>
      </c>
      <c r="BH43" s="14">
        <f t="shared" si="0"/>
        <v>64735457982.169083</v>
      </c>
      <c r="BI43" s="14">
        <f t="shared" si="0"/>
        <v>64825623890.831207</v>
      </c>
      <c r="BJ43" s="14">
        <f t="shared" si="0"/>
        <v>64915915360.343658</v>
      </c>
      <c r="BK43" s="14">
        <f t="shared" si="0"/>
        <v>65006332565.529587</v>
      </c>
      <c r="BL43" s="14">
        <f t="shared" si="0"/>
        <v>65096875681.455521</v>
      </c>
      <c r="BM43" s="14">
        <f t="shared" si="0"/>
        <v>65187544883.431709</v>
      </c>
      <c r="BN43" s="14">
        <f t="shared" si="0"/>
        <v>65278340347.012436</v>
      </c>
      <c r="BO43" s="14">
        <f t="shared" si="0"/>
        <v>65369262247.996452</v>
      </c>
    </row>
    <row r="44" spans="1:74" s="6" customFormat="1" x14ac:dyDescent="0.25">
      <c r="Z44" s="34"/>
      <c r="BP44" s="16" t="s">
        <v>9</v>
      </c>
    </row>
    <row r="45" spans="1:74" s="11" customFormat="1" ht="18" customHeight="1" x14ac:dyDescent="0.25">
      <c r="A45" s="9">
        <v>2</v>
      </c>
      <c r="B45" s="9" t="s">
        <v>10</v>
      </c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10"/>
      <c r="AO45" s="10"/>
      <c r="AP45" s="10"/>
      <c r="AQ45" s="10"/>
      <c r="AR45" s="10"/>
      <c r="AS45" s="10"/>
      <c r="AT45" s="10"/>
      <c r="AU45" s="10"/>
      <c r="AV45" s="10"/>
      <c r="AW45" s="10"/>
      <c r="AX45" s="10"/>
      <c r="AY45" s="10"/>
      <c r="AZ45" s="10"/>
      <c r="BA45" s="10"/>
      <c r="BB45" s="10"/>
      <c r="BC45" s="10"/>
      <c r="BD45" s="10"/>
      <c r="BE45" s="10"/>
      <c r="BF45" s="10"/>
      <c r="BG45" s="10"/>
      <c r="BH45" s="10"/>
      <c r="BI45" s="10"/>
      <c r="BJ45" s="10"/>
      <c r="BK45" s="10"/>
      <c r="BL45" s="10"/>
      <c r="BM45" s="10"/>
      <c r="BN45" s="10"/>
      <c r="BO45" s="10"/>
      <c r="BP45" s="10"/>
      <c r="BQ45" s="10"/>
      <c r="BR45" s="10"/>
      <c r="BS45" s="10"/>
      <c r="BT45" s="10"/>
      <c r="BU45" s="10"/>
      <c r="BV45" s="10"/>
    </row>
    <row r="46" spans="1:74" s="6" customFormat="1" x14ac:dyDescent="0.25"/>
    <row r="47" spans="1:74" s="6" customFormat="1" ht="15.75" x14ac:dyDescent="0.25">
      <c r="B47" s="12" t="s">
        <v>11</v>
      </c>
    </row>
    <row r="48" spans="1:74" s="6" customFormat="1" x14ac:dyDescent="0.25"/>
    <row r="49" spans="2:68" s="6" customFormat="1" x14ac:dyDescent="0.25">
      <c r="C49" s="20" t="s">
        <v>12</v>
      </c>
      <c r="H49" s="60">
        <v>0</v>
      </c>
      <c r="I49" s="60">
        <v>0</v>
      </c>
      <c r="J49" s="60">
        <v>0</v>
      </c>
      <c r="K49" s="60">
        <v>0</v>
      </c>
      <c r="L49" s="60">
        <v>0</v>
      </c>
      <c r="M49" s="61">
        <v>0</v>
      </c>
      <c r="N49" s="61">
        <v>0</v>
      </c>
      <c r="O49" s="61">
        <v>0</v>
      </c>
      <c r="P49" s="61">
        <v>0</v>
      </c>
      <c r="Q49" s="61">
        <v>0</v>
      </c>
      <c r="R49" s="62">
        <v>0</v>
      </c>
      <c r="S49" s="62">
        <v>0</v>
      </c>
      <c r="T49" s="62">
        <v>7.8399999999999997E-2</v>
      </c>
      <c r="U49" s="62">
        <v>0.15679999999999999</v>
      </c>
      <c r="V49" s="62">
        <v>0.23519999999999999</v>
      </c>
      <c r="W49" s="62">
        <v>0.31359999999999999</v>
      </c>
      <c r="X49" s="62">
        <v>0.39200000000000002</v>
      </c>
      <c r="Y49" s="62">
        <v>0.39200000000000002</v>
      </c>
      <c r="Z49" s="62">
        <v>0.39200000000000002</v>
      </c>
      <c r="AA49" s="62">
        <v>0.39200000000000002</v>
      </c>
      <c r="AB49" s="62">
        <v>0.39200000000000002</v>
      </c>
      <c r="AC49" s="62">
        <v>0.39200000000000002</v>
      </c>
      <c r="AD49" s="62">
        <v>0.39200000000000002</v>
      </c>
      <c r="AE49" s="62">
        <v>0.39200000000000002</v>
      </c>
      <c r="AF49" s="62">
        <v>0.39200000000000002</v>
      </c>
      <c r="AG49" s="62">
        <v>0.39200000000000002</v>
      </c>
      <c r="AH49" s="62">
        <v>0.39200000000000002</v>
      </c>
      <c r="AI49" s="62">
        <v>0.39200000000000002</v>
      </c>
      <c r="AJ49" s="62">
        <v>0.39200000000000002</v>
      </c>
      <c r="AK49" s="62">
        <v>0.39200000000000002</v>
      </c>
      <c r="AL49" s="62">
        <v>0.39200000000000002</v>
      </c>
      <c r="AM49" s="62">
        <v>0.39200000000000002</v>
      </c>
      <c r="AN49" s="62">
        <v>0.39200000000000002</v>
      </c>
      <c r="AO49" s="62">
        <v>0.39200000000000002</v>
      </c>
      <c r="AP49" s="62">
        <v>0.39200000000000002</v>
      </c>
      <c r="AQ49" s="62">
        <v>0.39200000000000002</v>
      </c>
      <c r="AR49" s="62">
        <v>0.39200000000000002</v>
      </c>
      <c r="AS49" s="62">
        <v>0.39200000000000002</v>
      </c>
      <c r="AT49" s="62">
        <v>0.39200000000000002</v>
      </c>
      <c r="AU49" s="62">
        <v>0.39200000000000002</v>
      </c>
      <c r="AV49" s="62">
        <v>0.39200000000000002</v>
      </c>
      <c r="AW49" s="62">
        <v>0.39200000000000002</v>
      </c>
      <c r="AX49" s="62">
        <v>0.39200000000000002</v>
      </c>
      <c r="AY49" s="62">
        <v>0.39200000000000002</v>
      </c>
      <c r="AZ49" s="62">
        <v>0.39200000000000002</v>
      </c>
      <c r="BA49" s="62">
        <v>0.39200000000000002</v>
      </c>
      <c r="BB49" s="62">
        <v>0.39200000000000002</v>
      </c>
      <c r="BC49" s="62">
        <v>0.39200000000000002</v>
      </c>
      <c r="BD49" s="62">
        <v>0.39200000000000002</v>
      </c>
      <c r="BE49" s="62">
        <v>0.39200000000000002</v>
      </c>
      <c r="BF49" s="62">
        <v>0.39200000000000002</v>
      </c>
      <c r="BG49" s="62">
        <v>0.39200000000000002</v>
      </c>
      <c r="BH49" s="62">
        <v>0.39200000000000002</v>
      </c>
      <c r="BI49" s="62">
        <v>0.39200000000000002</v>
      </c>
      <c r="BJ49" s="62">
        <v>0.39200000000000002</v>
      </c>
      <c r="BK49" s="62">
        <v>0.39200000000000002</v>
      </c>
      <c r="BL49" s="62">
        <v>0.39200000000000002</v>
      </c>
      <c r="BM49" s="63">
        <v>0.39200000000000002</v>
      </c>
      <c r="BN49" s="63">
        <v>0.39200000000000002</v>
      </c>
      <c r="BO49" s="63">
        <v>0.39200000000000002</v>
      </c>
      <c r="BP49" s="16" t="s">
        <v>13</v>
      </c>
    </row>
    <row r="50" spans="2:68" s="6" customFormat="1" x14ac:dyDescent="0.25"/>
    <row r="51" spans="2:68" s="6" customFormat="1" ht="15.75" x14ac:dyDescent="0.25">
      <c r="B51" s="12" t="s">
        <v>4</v>
      </c>
    </row>
    <row r="52" spans="2:68" s="6" customFormat="1" x14ac:dyDescent="0.25">
      <c r="N52" s="22">
        <f>N9*N49</f>
        <v>0</v>
      </c>
      <c r="O52" s="22">
        <f t="shared" ref="O52:BJ52" si="1">O9*O49</f>
        <v>0</v>
      </c>
      <c r="P52" s="22">
        <f t="shared" si="1"/>
        <v>0</v>
      </c>
      <c r="Q52" s="22">
        <f t="shared" si="1"/>
        <v>0</v>
      </c>
      <c r="R52" s="22">
        <f t="shared" si="1"/>
        <v>0</v>
      </c>
      <c r="S52" s="22">
        <f t="shared" si="1"/>
        <v>0</v>
      </c>
      <c r="T52" s="22">
        <f t="shared" si="1"/>
        <v>1590932.98</v>
      </c>
      <c r="U52" s="22">
        <f t="shared" si="1"/>
        <v>3171430.3308285158</v>
      </c>
      <c r="V52" s="22">
        <f t="shared" si="1"/>
        <v>4587535.0146427732</v>
      </c>
      <c r="W52" s="22">
        <f t="shared" si="1"/>
        <v>6098445.4495984316</v>
      </c>
      <c r="X52" s="22">
        <f t="shared" si="1"/>
        <v>7802464.8239980405</v>
      </c>
      <c r="Y52" s="22">
        <f t="shared" si="1"/>
        <v>7859171.7400000002</v>
      </c>
      <c r="Z52" s="22">
        <f t="shared" si="1"/>
        <v>7884720.3547100769</v>
      </c>
      <c r="AA52" s="22">
        <f t="shared" si="1"/>
        <v>7944165.9800702045</v>
      </c>
      <c r="AB52" s="22">
        <f t="shared" si="1"/>
        <v>8000807.1727137603</v>
      </c>
      <c r="AC52" s="22">
        <f t="shared" si="1"/>
        <v>8053640.2504940601</v>
      </c>
      <c r="AD52" s="22">
        <f t="shared" si="1"/>
        <v>8101630.552111106</v>
      </c>
      <c r="AE52" s="22">
        <f t="shared" si="1"/>
        <v>8144862.3005309161</v>
      </c>
      <c r="AF52" s="22">
        <f t="shared" si="1"/>
        <v>8184255.3054100601</v>
      </c>
      <c r="AG52" s="22">
        <f t="shared" si="1"/>
        <v>8220232.9659987558</v>
      </c>
      <c r="AH52" s="22">
        <f t="shared" si="1"/>
        <v>8293610.2872691629</v>
      </c>
      <c r="AI52" s="22">
        <f t="shared" si="1"/>
        <v>8403977.5162994843</v>
      </c>
      <c r="AJ52" s="22">
        <f t="shared" si="1"/>
        <v>8510290.8336411454</v>
      </c>
      <c r="AK52" s="22">
        <f t="shared" si="1"/>
        <v>8613329.2013248987</v>
      </c>
      <c r="AL52" s="22">
        <f t="shared" si="1"/>
        <v>8714620.371944515</v>
      </c>
      <c r="AM52" s="22">
        <f t="shared" si="1"/>
        <v>8814717.9089187309</v>
      </c>
      <c r="AN52" s="22">
        <f t="shared" si="1"/>
        <v>8911864.1381841749</v>
      </c>
      <c r="AO52" s="22">
        <f t="shared" si="1"/>
        <v>9004980.6158357002</v>
      </c>
      <c r="AP52" s="22">
        <f t="shared" si="1"/>
        <v>9094518.4253541473</v>
      </c>
      <c r="AQ52" s="22">
        <f t="shared" si="1"/>
        <v>9180827.6588178761</v>
      </c>
      <c r="AR52" s="22">
        <f t="shared" si="1"/>
        <v>9263729.691977581</v>
      </c>
      <c r="AS52" s="22">
        <f t="shared" si="1"/>
        <v>9342823.8225509468</v>
      </c>
      <c r="AT52" s="22">
        <f t="shared" si="1"/>
        <v>9418045.1847448722</v>
      </c>
      <c r="AU52" s="22">
        <f t="shared" si="1"/>
        <v>9489653.2417317368</v>
      </c>
      <c r="AV52" s="22">
        <f t="shared" si="1"/>
        <v>9557832.743656572</v>
      </c>
      <c r="AW52" s="22">
        <f t="shared" si="1"/>
        <v>9622354.0553065743</v>
      </c>
      <c r="AX52" s="22">
        <f t="shared" si="1"/>
        <v>9682827.8101690914</v>
      </c>
      <c r="AY52" s="22">
        <f t="shared" si="1"/>
        <v>9739157.2534424197</v>
      </c>
      <c r="AZ52" s="22">
        <f t="shared" si="1"/>
        <v>9791543.8526692744</v>
      </c>
      <c r="BA52" s="22">
        <f t="shared" si="1"/>
        <v>9840165.3733285293</v>
      </c>
      <c r="BB52" s="22">
        <f t="shared" si="1"/>
        <v>9884876.6259662658</v>
      </c>
      <c r="BC52" s="22">
        <f t="shared" si="1"/>
        <v>9925391.0102645382</v>
      </c>
      <c r="BD52" s="22">
        <f t="shared" si="1"/>
        <v>9961654.4236862957</v>
      </c>
      <c r="BE52" s="22">
        <f t="shared" si="1"/>
        <v>9993866.1582225058</v>
      </c>
      <c r="BF52" s="22">
        <f t="shared" si="1"/>
        <v>10016090.44991705</v>
      </c>
      <c r="BG52" s="22">
        <f t="shared" si="1"/>
        <v>10030292.551682297</v>
      </c>
      <c r="BH52" s="22">
        <f t="shared" si="1"/>
        <v>10044514.79101475</v>
      </c>
      <c r="BI52" s="22">
        <f t="shared" si="1"/>
        <v>10058757.196468037</v>
      </c>
      <c r="BJ52" s="22">
        <f t="shared" si="1"/>
        <v>10073019.796636282</v>
      </c>
      <c r="BK52" s="22">
        <f>BK9*BK49</f>
        <v>10087302.62015415</v>
      </c>
      <c r="BL52" s="22">
        <f>BL9*BL49</f>
        <v>10101605.695696911</v>
      </c>
      <c r="BM52" s="22">
        <f>BM9*BM49</f>
        <v>10115929.051980486</v>
      </c>
      <c r="BN52" s="22">
        <f>BN9*BN49</f>
        <v>10130272.717761524</v>
      </c>
      <c r="BO52" s="22">
        <f>BO9*BO49</f>
        <v>10144636.721837441</v>
      </c>
      <c r="BP52" s="23" t="s">
        <v>14</v>
      </c>
    </row>
    <row r="53" spans="2:68" s="6" customFormat="1" x14ac:dyDescent="0.25"/>
    <row r="54" spans="2:68" s="6" customFormat="1" ht="15.75" x14ac:dyDescent="0.25">
      <c r="B54" s="12" t="s">
        <v>8</v>
      </c>
    </row>
    <row r="55" spans="2:68" s="6" customFormat="1" x14ac:dyDescent="0.25"/>
    <row r="56" spans="2:68" s="6" customFormat="1" x14ac:dyDescent="0.25">
      <c r="C56" s="18" t="s">
        <v>110</v>
      </c>
      <c r="G56" s="18" t="s">
        <v>137</v>
      </c>
      <c r="N56" s="24">
        <f t="shared" ref="N56:AS56" si="2">N13*N$49</f>
        <v>0</v>
      </c>
      <c r="O56" s="24">
        <f t="shared" si="2"/>
        <v>0</v>
      </c>
      <c r="P56" s="24">
        <f t="shared" si="2"/>
        <v>0</v>
      </c>
      <c r="Q56" s="24">
        <f t="shared" si="2"/>
        <v>0</v>
      </c>
      <c r="R56" s="24">
        <f t="shared" si="2"/>
        <v>0</v>
      </c>
      <c r="S56" s="24">
        <f t="shared" si="2"/>
        <v>0</v>
      </c>
      <c r="T56" s="24">
        <f t="shared" si="2"/>
        <v>3666870081.8152013</v>
      </c>
      <c r="U56" s="24">
        <f t="shared" si="2"/>
        <v>7143051551.403492</v>
      </c>
      <c r="V56" s="24">
        <f t="shared" si="2"/>
        <v>8832482557.7498608</v>
      </c>
      <c r="W56" s="24">
        <f t="shared" si="2"/>
        <v>10065094796.046227</v>
      </c>
      <c r="X56" s="24">
        <f t="shared" si="2"/>
        <v>10199846737.96529</v>
      </c>
      <c r="Y56" s="24">
        <f t="shared" si="2"/>
        <v>9069043663.4134254</v>
      </c>
      <c r="Z56" s="24">
        <f t="shared" si="2"/>
        <v>8481365846.8746138</v>
      </c>
      <c r="AA56" s="24">
        <f t="shared" si="2"/>
        <v>8066027074.3801489</v>
      </c>
      <c r="AB56" s="24">
        <f t="shared" si="2"/>
        <v>7665883968.3093023</v>
      </c>
      <c r="AC56" s="24">
        <f t="shared" si="2"/>
        <v>7387120767.5639925</v>
      </c>
      <c r="AD56" s="24">
        <f t="shared" si="2"/>
        <v>7128651292.9863415</v>
      </c>
      <c r="AE56" s="24">
        <f t="shared" si="2"/>
        <v>6976980467.840251</v>
      </c>
      <c r="AF56" s="24">
        <f t="shared" si="2"/>
        <v>6826390371.386693</v>
      </c>
      <c r="AG56" s="24">
        <f t="shared" si="2"/>
        <v>6677295725.2362108</v>
      </c>
      <c r="AH56" s="24">
        <f t="shared" si="2"/>
        <v>6715498559.9170208</v>
      </c>
      <c r="AI56" s="24">
        <f t="shared" si="2"/>
        <v>6823320404.8793373</v>
      </c>
      <c r="AJ56" s="24">
        <f t="shared" si="2"/>
        <v>6926989027.5297003</v>
      </c>
      <c r="AK56" s="24">
        <f t="shared" si="2"/>
        <v>7027442645.2177553</v>
      </c>
      <c r="AL56" s="24">
        <f t="shared" si="2"/>
        <v>7126521085.42138</v>
      </c>
      <c r="AM56" s="24">
        <f t="shared" si="2"/>
        <v>7224848031.1250687</v>
      </c>
      <c r="AN56" s="24">
        <f t="shared" si="2"/>
        <v>7320263109.6292467</v>
      </c>
      <c r="AO56" s="24">
        <f t="shared" si="2"/>
        <v>7411467039.564826</v>
      </c>
      <c r="AP56" s="24">
        <f t="shared" si="2"/>
        <v>7499011651.0663624</v>
      </c>
      <c r="AQ56" s="24">
        <f t="shared" si="2"/>
        <v>7583316410.6012583</v>
      </c>
      <c r="AR56" s="24">
        <f t="shared" si="2"/>
        <v>7664160131.933198</v>
      </c>
      <c r="AS56" s="24">
        <f t="shared" si="2"/>
        <v>7741052177.7431221</v>
      </c>
      <c r="AT56" s="24">
        <f t="shared" ref="AT56:BM56" si="3">AT13*AT$49</f>
        <v>7813909756.4143057</v>
      </c>
      <c r="AU56" s="24">
        <f t="shared" si="3"/>
        <v>7883043277.4041481</v>
      </c>
      <c r="AV56" s="24">
        <f t="shared" si="3"/>
        <v>7948669970.6240807</v>
      </c>
      <c r="AW56" s="24">
        <f t="shared" si="3"/>
        <v>8010501707.1019583</v>
      </c>
      <c r="AX56" s="24">
        <f t="shared" si="3"/>
        <v>8068057281.2862053</v>
      </c>
      <c r="AY56" s="24">
        <f t="shared" si="3"/>
        <v>8121212783.3386774</v>
      </c>
      <c r="AZ56" s="24">
        <f t="shared" si="3"/>
        <v>8170206757.5496502</v>
      </c>
      <c r="BA56" s="24">
        <f t="shared" si="3"/>
        <v>8215246715.2071218</v>
      </c>
      <c r="BB56" s="24">
        <f t="shared" si="3"/>
        <v>8256144698.1297169</v>
      </c>
      <c r="BC56" s="24">
        <f t="shared" si="3"/>
        <v>8292540952.4202003</v>
      </c>
      <c r="BD56" s="24">
        <f t="shared" si="3"/>
        <v>8324360513.8700457</v>
      </c>
      <c r="BE56" s="24">
        <f t="shared" si="3"/>
        <v>8352125560.3586235</v>
      </c>
      <c r="BF56" s="24">
        <f t="shared" si="3"/>
        <v>8371246692.7324066</v>
      </c>
      <c r="BG56" s="24">
        <f t="shared" si="3"/>
        <v>8383532224.6435833</v>
      </c>
      <c r="BH56" s="24">
        <f t="shared" si="3"/>
        <v>8395835762.1019583</v>
      </c>
      <c r="BI56" s="24">
        <f t="shared" si="3"/>
        <v>8408157331.460433</v>
      </c>
      <c r="BJ56" s="24">
        <f t="shared" si="3"/>
        <v>8420496959.1104355</v>
      </c>
      <c r="BK56" s="24">
        <f t="shared" si="3"/>
        <v>8432854671.4819698</v>
      </c>
      <c r="BL56" s="24">
        <f t="shared" si="3"/>
        <v>8445230495.0436821</v>
      </c>
      <c r="BM56" s="24">
        <f t="shared" si="3"/>
        <v>8457624456.3028755</v>
      </c>
      <c r="BN56" s="24">
        <f t="shared" ref="BN56:BO56" si="4">BN13*BN$49</f>
        <v>8470036581.8056231</v>
      </c>
      <c r="BO56" s="24">
        <f t="shared" si="4"/>
        <v>8482466898.1367826</v>
      </c>
    </row>
    <row r="57" spans="2:68" s="6" customFormat="1" x14ac:dyDescent="0.25">
      <c r="C57" s="18" t="s">
        <v>111</v>
      </c>
      <c r="G57" s="18" t="s">
        <v>137</v>
      </c>
      <c r="N57" s="24">
        <f t="shared" ref="N57:AS57" si="5">N14*N$49</f>
        <v>0</v>
      </c>
      <c r="O57" s="24">
        <f t="shared" si="5"/>
        <v>0</v>
      </c>
      <c r="P57" s="24">
        <f t="shared" si="5"/>
        <v>0</v>
      </c>
      <c r="Q57" s="24">
        <f t="shared" si="5"/>
        <v>0</v>
      </c>
      <c r="R57" s="24">
        <f t="shared" si="5"/>
        <v>0</v>
      </c>
      <c r="S57" s="24">
        <f t="shared" si="5"/>
        <v>0</v>
      </c>
      <c r="T57" s="24">
        <f t="shared" si="5"/>
        <v>1752275074.3129787</v>
      </c>
      <c r="U57" s="24">
        <f t="shared" si="5"/>
        <v>3301420158.034997</v>
      </c>
      <c r="V57" s="24">
        <f t="shared" si="5"/>
        <v>4658553556.5444546</v>
      </c>
      <c r="W57" s="24">
        <f t="shared" si="5"/>
        <v>5308675432.1339397</v>
      </c>
      <c r="X57" s="24">
        <f t="shared" si="5"/>
        <v>5379748217.6360769</v>
      </c>
      <c r="Y57" s="24">
        <f t="shared" si="5"/>
        <v>4783323979.0076313</v>
      </c>
      <c r="Z57" s="24">
        <f t="shared" si="5"/>
        <v>4473362587.6956263</v>
      </c>
      <c r="AA57" s="24">
        <f t="shared" si="5"/>
        <v>4254298705.8114576</v>
      </c>
      <c r="AB57" s="24">
        <f t="shared" si="5"/>
        <v>4043249538.4086313</v>
      </c>
      <c r="AC57" s="24">
        <f t="shared" si="5"/>
        <v>3896220286.8052621</v>
      </c>
      <c r="AD57" s="24">
        <f t="shared" si="5"/>
        <v>3759894640.8524842</v>
      </c>
      <c r="AE57" s="24">
        <f t="shared" si="5"/>
        <v>3679898257.3568397</v>
      </c>
      <c r="AF57" s="24">
        <f t="shared" si="5"/>
        <v>3600471887.157156</v>
      </c>
      <c r="AG57" s="24">
        <f t="shared" si="5"/>
        <v>3521834268.6229825</v>
      </c>
      <c r="AH57" s="24">
        <f t="shared" si="5"/>
        <v>3541983750.9693942</v>
      </c>
      <c r="AI57" s="24">
        <f t="shared" si="5"/>
        <v>3598852681.7641292</v>
      </c>
      <c r="AJ57" s="24">
        <f t="shared" si="5"/>
        <v>3653531060.9844961</v>
      </c>
      <c r="AK57" s="24">
        <f t="shared" si="5"/>
        <v>3706513736.5673456</v>
      </c>
      <c r="AL57" s="24">
        <f t="shared" si="5"/>
        <v>3758771096.4850836</v>
      </c>
      <c r="AM57" s="24">
        <f t="shared" si="5"/>
        <v>3810632092.4867291</v>
      </c>
      <c r="AN57" s="24">
        <f t="shared" si="5"/>
        <v>3860957270.0806088</v>
      </c>
      <c r="AO57" s="24">
        <f t="shared" si="5"/>
        <v>3909061343.8100758</v>
      </c>
      <c r="AP57" s="24">
        <f t="shared" si="5"/>
        <v>3955235367.7722216</v>
      </c>
      <c r="AQ57" s="24">
        <f t="shared" si="5"/>
        <v>3999700582.936481</v>
      </c>
      <c r="AR57" s="24">
        <f t="shared" si="5"/>
        <v>4042340328.1126261</v>
      </c>
      <c r="AS57" s="24">
        <f t="shared" si="5"/>
        <v>4082895824.3885288</v>
      </c>
      <c r="AT57" s="24">
        <f t="shared" ref="AT57:BM57" si="6">AT14*AT$49</f>
        <v>4121323404.6323242</v>
      </c>
      <c r="AU57" s="24">
        <f t="shared" si="6"/>
        <v>4157786789.4143395</v>
      </c>
      <c r="AV57" s="24">
        <f t="shared" si="6"/>
        <v>4192400553.2236681</v>
      </c>
      <c r="AW57" s="24">
        <f t="shared" si="6"/>
        <v>4225012726.9803653</v>
      </c>
      <c r="AX57" s="24">
        <f t="shared" si="6"/>
        <v>4255369506.4092388</v>
      </c>
      <c r="AY57" s="24">
        <f t="shared" si="6"/>
        <v>4283405537.2213426</v>
      </c>
      <c r="AZ57" s="24">
        <f t="shared" si="6"/>
        <v>4309246635.8385725</v>
      </c>
      <c r="BA57" s="24">
        <f t="shared" si="6"/>
        <v>4333002250.815443</v>
      </c>
      <c r="BB57" s="24">
        <f t="shared" si="6"/>
        <v>4354573246.574995</v>
      </c>
      <c r="BC57" s="24">
        <f t="shared" si="6"/>
        <v>4373769876.6007252</v>
      </c>
      <c r="BD57" s="24">
        <f t="shared" si="6"/>
        <v>4390552602.2037086</v>
      </c>
      <c r="BE57" s="24">
        <f t="shared" si="6"/>
        <v>4405196837.866931</v>
      </c>
      <c r="BF57" s="24">
        <f t="shared" si="6"/>
        <v>4415281977.4234066</v>
      </c>
      <c r="BG57" s="24">
        <f t="shared" si="6"/>
        <v>4421761787.3754387</v>
      </c>
      <c r="BH57" s="24">
        <f t="shared" si="6"/>
        <v>4428251094.0692291</v>
      </c>
      <c r="BI57" s="24">
        <f t="shared" si="6"/>
        <v>4434749911.4041996</v>
      </c>
      <c r="BJ57" s="24">
        <f t="shared" si="6"/>
        <v>4441258253.3000927</v>
      </c>
      <c r="BK57" s="24">
        <f t="shared" si="6"/>
        <v>4447776133.6969986</v>
      </c>
      <c r="BL57" s="24">
        <f t="shared" si="6"/>
        <v>4454303566.5553846</v>
      </c>
      <c r="BM57" s="24">
        <f t="shared" si="6"/>
        <v>4460840565.8561106</v>
      </c>
      <c r="BN57" s="24">
        <f t="shared" ref="BN57:BO57" si="7">BN14*BN$49</f>
        <v>4467387145.6004848</v>
      </c>
      <c r="BO57" s="24">
        <f t="shared" si="7"/>
        <v>4473943319.8102694</v>
      </c>
    </row>
    <row r="58" spans="2:68" s="6" customFormat="1" x14ac:dyDescent="0.25">
      <c r="C58" s="18" t="s">
        <v>112</v>
      </c>
      <c r="G58" s="18" t="s">
        <v>137</v>
      </c>
      <c r="N58" s="24">
        <f t="shared" ref="N58:AS58" si="8">N15*N$49</f>
        <v>0</v>
      </c>
      <c r="O58" s="24">
        <f t="shared" si="8"/>
        <v>0</v>
      </c>
      <c r="P58" s="24">
        <f t="shared" si="8"/>
        <v>0</v>
      </c>
      <c r="Q58" s="24">
        <f t="shared" si="8"/>
        <v>0</v>
      </c>
      <c r="R58" s="24">
        <f t="shared" si="8"/>
        <v>0</v>
      </c>
      <c r="S58" s="24">
        <f t="shared" si="8"/>
        <v>0</v>
      </c>
      <c r="T58" s="24">
        <f t="shared" si="8"/>
        <v>502149237.78824806</v>
      </c>
      <c r="U58" s="24">
        <f t="shared" si="8"/>
        <v>1972280655.4848247</v>
      </c>
      <c r="V58" s="24">
        <f t="shared" si="8"/>
        <v>3630778360.2350931</v>
      </c>
      <c r="W58" s="24">
        <f t="shared" si="8"/>
        <v>5332808005.7690887</v>
      </c>
      <c r="X58" s="24">
        <f t="shared" si="8"/>
        <v>6302495943.4352493</v>
      </c>
      <c r="Y58" s="24">
        <f t="shared" si="8"/>
        <v>5603756720.2373676</v>
      </c>
      <c r="Z58" s="24">
        <f t="shared" si="8"/>
        <v>5240627024.8686533</v>
      </c>
      <c r="AA58" s="24">
        <f t="shared" si="8"/>
        <v>4983988580.6620893</v>
      </c>
      <c r="AB58" s="24">
        <f t="shared" si="8"/>
        <v>4736740345.8463669</v>
      </c>
      <c r="AC58" s="24">
        <f t="shared" si="8"/>
        <v>4564492827.2244101</v>
      </c>
      <c r="AD58" s="24">
        <f t="shared" si="8"/>
        <v>4404784836.0509472</v>
      </c>
      <c r="AE58" s="24">
        <f t="shared" si="8"/>
        <v>4311067614.550642</v>
      </c>
      <c r="AF58" s="24">
        <f t="shared" si="8"/>
        <v>4218018178.3173771</v>
      </c>
      <c r="AG58" s="24">
        <f t="shared" si="8"/>
        <v>4125892780.1812019</v>
      </c>
      <c r="AH58" s="24">
        <f t="shared" si="8"/>
        <v>4149498264.4118094</v>
      </c>
      <c r="AI58" s="24">
        <f t="shared" si="8"/>
        <v>4216121249.1835661</v>
      </c>
      <c r="AJ58" s="24">
        <f t="shared" si="8"/>
        <v>4280177963.0447364</v>
      </c>
      <c r="AK58" s="24">
        <f t="shared" si="8"/>
        <v>4342248129.3185644</v>
      </c>
      <c r="AL58" s="24">
        <f t="shared" si="8"/>
        <v>4403468575.1256485</v>
      </c>
      <c r="AM58" s="24">
        <f t="shared" si="8"/>
        <v>4464224673.410162</v>
      </c>
      <c r="AN58" s="24">
        <f t="shared" si="8"/>
        <v>4523181532.5493679</v>
      </c>
      <c r="AO58" s="24">
        <f t="shared" si="8"/>
        <v>4579536328.1902142</v>
      </c>
      <c r="AP58" s="24">
        <f t="shared" si="8"/>
        <v>4633630035.4911232</v>
      </c>
      <c r="AQ58" s="24">
        <f t="shared" si="8"/>
        <v>4685721842.2641106</v>
      </c>
      <c r="AR58" s="24">
        <f t="shared" si="8"/>
        <v>4735675077.8069944</v>
      </c>
      <c r="AS58" s="24">
        <f t="shared" si="8"/>
        <v>4783186577.9264212</v>
      </c>
      <c r="AT58" s="24">
        <f t="shared" ref="AT58:BM58" si="9">AT15*AT$49</f>
        <v>4828205185.7846909</v>
      </c>
      <c r="AU58" s="24">
        <f t="shared" si="9"/>
        <v>4870922703.0020733</v>
      </c>
      <c r="AV58" s="24">
        <f t="shared" si="9"/>
        <v>4911473355.6724968</v>
      </c>
      <c r="AW58" s="24">
        <f t="shared" si="9"/>
        <v>4949679109.2600021</v>
      </c>
      <c r="AX58" s="24">
        <f t="shared" si="9"/>
        <v>4985242627.4487133</v>
      </c>
      <c r="AY58" s="24">
        <f t="shared" si="9"/>
        <v>5018087346.5027132</v>
      </c>
      <c r="AZ58" s="24">
        <f t="shared" si="9"/>
        <v>5048360662.6442814</v>
      </c>
      <c r="BA58" s="24">
        <f t="shared" si="9"/>
        <v>5076190796.8419304</v>
      </c>
      <c r="BB58" s="24">
        <f t="shared" si="9"/>
        <v>5101461609.967577</v>
      </c>
      <c r="BC58" s="24">
        <f t="shared" si="9"/>
        <v>5123950810.5325308</v>
      </c>
      <c r="BD58" s="24">
        <f t="shared" si="9"/>
        <v>5143612078.2449474</v>
      </c>
      <c r="BE58" s="24">
        <f t="shared" si="9"/>
        <v>5160768066.1714363</v>
      </c>
      <c r="BF58" s="24">
        <f t="shared" si="9"/>
        <v>5172582990.2444181</v>
      </c>
      <c r="BG58" s="24">
        <f t="shared" si="9"/>
        <v>5180174205.2357321</v>
      </c>
      <c r="BH58" s="24">
        <f t="shared" si="9"/>
        <v>5187776545.8324184</v>
      </c>
      <c r="BI58" s="24">
        <f t="shared" si="9"/>
        <v>5195390028.3178997</v>
      </c>
      <c r="BJ58" s="24">
        <f t="shared" si="9"/>
        <v>5203014668.9994078</v>
      </c>
      <c r="BK58" s="24">
        <f t="shared" si="9"/>
        <v>5210650484.2080116</v>
      </c>
      <c r="BL58" s="24">
        <f t="shared" si="9"/>
        <v>5218297490.2986507</v>
      </c>
      <c r="BM58" s="24">
        <f t="shared" si="9"/>
        <v>5225955703.6501589</v>
      </c>
      <c r="BN58" s="24">
        <f t="shared" ref="BN58:BO58" si="10">BN15*BN$49</f>
        <v>5233625140.6653204</v>
      </c>
      <c r="BO58" s="24">
        <f t="shared" si="10"/>
        <v>5241305817.7708864</v>
      </c>
    </row>
    <row r="59" spans="2:68" s="6" customFormat="1" x14ac:dyDescent="0.25">
      <c r="C59" s="18" t="s">
        <v>113</v>
      </c>
      <c r="G59" s="18" t="s">
        <v>137</v>
      </c>
      <c r="N59" s="24">
        <f t="shared" ref="N59:AS59" si="11">N16*N$49</f>
        <v>0</v>
      </c>
      <c r="O59" s="24">
        <f t="shared" si="11"/>
        <v>0</v>
      </c>
      <c r="P59" s="24">
        <f t="shared" si="11"/>
        <v>0</v>
      </c>
      <c r="Q59" s="24">
        <f t="shared" si="11"/>
        <v>0</v>
      </c>
      <c r="R59" s="24">
        <f t="shared" si="11"/>
        <v>0</v>
      </c>
      <c r="S59" s="24">
        <f t="shared" si="11"/>
        <v>0</v>
      </c>
      <c r="T59" s="24">
        <f t="shared" si="11"/>
        <v>239960394.92242697</v>
      </c>
      <c r="U59" s="24">
        <f t="shared" si="11"/>
        <v>911560985.73035073</v>
      </c>
      <c r="V59" s="24">
        <f t="shared" si="11"/>
        <v>1914996755.7260418</v>
      </c>
      <c r="W59" s="24">
        <f t="shared" si="11"/>
        <v>2812705435.7833123</v>
      </c>
      <c r="X59" s="24">
        <f t="shared" si="11"/>
        <v>3324152037.7117038</v>
      </c>
      <c r="Y59" s="24">
        <f t="shared" si="11"/>
        <v>2955613059.9053473</v>
      </c>
      <c r="Z59" s="24">
        <f t="shared" si="11"/>
        <v>2764086031.9394083</v>
      </c>
      <c r="AA59" s="24">
        <f t="shared" si="11"/>
        <v>2628726134.0638666</v>
      </c>
      <c r="AB59" s="24">
        <f t="shared" si="11"/>
        <v>2498318953.9625616</v>
      </c>
      <c r="AC59" s="24">
        <f t="shared" si="11"/>
        <v>2407469718.1745772</v>
      </c>
      <c r="AD59" s="24">
        <f t="shared" si="11"/>
        <v>2323234258.2769642</v>
      </c>
      <c r="AE59" s="24">
        <f t="shared" si="11"/>
        <v>2273804588.5691385</v>
      </c>
      <c r="AF59" s="24">
        <f t="shared" si="11"/>
        <v>2224727131.6633682</v>
      </c>
      <c r="AG59" s="24">
        <f t="shared" si="11"/>
        <v>2176137044.0714278</v>
      </c>
      <c r="AH59" s="24">
        <f t="shared" si="11"/>
        <v>2188587384.2557921</v>
      </c>
      <c r="AI59" s="24">
        <f t="shared" si="11"/>
        <v>2223726626.3235559</v>
      </c>
      <c r="AJ59" s="24">
        <f t="shared" si="11"/>
        <v>2257512329.2929516</v>
      </c>
      <c r="AK59" s="24">
        <f t="shared" si="11"/>
        <v>2290250259.0833178</v>
      </c>
      <c r="AL59" s="24">
        <f t="shared" si="11"/>
        <v>2322540017.2213154</v>
      </c>
      <c r="AM59" s="24">
        <f t="shared" si="11"/>
        <v>2354584862.585515</v>
      </c>
      <c r="AN59" s="24">
        <f t="shared" si="11"/>
        <v>2385680727.6528797</v>
      </c>
      <c r="AO59" s="24">
        <f t="shared" si="11"/>
        <v>2415404175.386229</v>
      </c>
      <c r="AP59" s="24">
        <f t="shared" si="11"/>
        <v>2443935047.7525959</v>
      </c>
      <c r="AQ59" s="24">
        <f t="shared" si="11"/>
        <v>2471410049.2736802</v>
      </c>
      <c r="AR59" s="24">
        <f t="shared" si="11"/>
        <v>2497757095.1441555</v>
      </c>
      <c r="AS59" s="24">
        <f t="shared" si="11"/>
        <v>2522816286.1938915</v>
      </c>
      <c r="AT59" s="24">
        <f t="shared" ref="AT59:BM59" si="12">AT16*AT$49</f>
        <v>2546560640.5560532</v>
      </c>
      <c r="AU59" s="24">
        <f t="shared" si="12"/>
        <v>2569091320.9687958</v>
      </c>
      <c r="AV59" s="24">
        <f t="shared" si="12"/>
        <v>2590479122.8673964</v>
      </c>
      <c r="AW59" s="24">
        <f t="shared" si="12"/>
        <v>2610630144.7450862</v>
      </c>
      <c r="AX59" s="24">
        <f t="shared" si="12"/>
        <v>2629387561.2537541</v>
      </c>
      <c r="AY59" s="24">
        <f t="shared" si="12"/>
        <v>2646710990.0589952</v>
      </c>
      <c r="AZ59" s="24">
        <f t="shared" si="12"/>
        <v>2662678172.9724731</v>
      </c>
      <c r="BA59" s="24">
        <f t="shared" si="12"/>
        <v>2677356738.12082</v>
      </c>
      <c r="BB59" s="24">
        <f t="shared" si="12"/>
        <v>2690685429.7534976</v>
      </c>
      <c r="BC59" s="24">
        <f t="shared" si="12"/>
        <v>2702547003.7323542</v>
      </c>
      <c r="BD59" s="24">
        <f t="shared" si="12"/>
        <v>2712917029.1503477</v>
      </c>
      <c r="BE59" s="24">
        <f t="shared" si="12"/>
        <v>2721965684.2762895</v>
      </c>
      <c r="BF59" s="24">
        <f t="shared" si="12"/>
        <v>2728197279.549829</v>
      </c>
      <c r="BG59" s="24">
        <f t="shared" si="12"/>
        <v>2732201146.1145301</v>
      </c>
      <c r="BH59" s="24">
        <f t="shared" si="12"/>
        <v>2736210880.7042322</v>
      </c>
      <c r="BI59" s="24">
        <f t="shared" si="12"/>
        <v>2740226491.907371</v>
      </c>
      <c r="BJ59" s="24">
        <f t="shared" si="12"/>
        <v>2744247988.3249383</v>
      </c>
      <c r="BK59" s="24">
        <f t="shared" si="12"/>
        <v>2748275378.570498</v>
      </c>
      <c r="BL59" s="24">
        <f t="shared" si="12"/>
        <v>2752308671.270205</v>
      </c>
      <c r="BM59" s="24">
        <f t="shared" si="12"/>
        <v>2756347875.0628171</v>
      </c>
      <c r="BN59" s="24">
        <f t="shared" ref="BN59:BO59" si="13">BN16*BN$49</f>
        <v>2760392998.5997243</v>
      </c>
      <c r="BO59" s="24">
        <f t="shared" si="13"/>
        <v>2764444050.5449567</v>
      </c>
    </row>
    <row r="60" spans="2:68" s="6" customFormat="1" x14ac:dyDescent="0.25">
      <c r="C60" s="18" t="s">
        <v>114</v>
      </c>
      <c r="G60" s="18" t="s">
        <v>137</v>
      </c>
      <c r="N60" s="24">
        <f t="shared" ref="N60:AS60" si="14">N17*N$49</f>
        <v>0</v>
      </c>
      <c r="O60" s="24">
        <f t="shared" si="14"/>
        <v>0</v>
      </c>
      <c r="P60" s="24">
        <f t="shared" si="14"/>
        <v>0</v>
      </c>
      <c r="Q60" s="24">
        <f t="shared" si="14"/>
        <v>0</v>
      </c>
      <c r="R60" s="24">
        <f t="shared" si="14"/>
        <v>0</v>
      </c>
      <c r="S60" s="24">
        <f t="shared" si="14"/>
        <v>0</v>
      </c>
      <c r="T60" s="24">
        <f t="shared" si="14"/>
        <v>1182029190.3963614</v>
      </c>
      <c r="U60" s="24">
        <f t="shared" si="14"/>
        <v>2640834386.3054156</v>
      </c>
      <c r="V60" s="24">
        <f t="shared" si="14"/>
        <v>3892881084.7986102</v>
      </c>
      <c r="W60" s="24">
        <f t="shared" si="14"/>
        <v>6693494459.5235815</v>
      </c>
      <c r="X60" s="24">
        <f t="shared" si="14"/>
        <v>11515809184.597757</v>
      </c>
      <c r="Y60" s="24">
        <f t="shared" si="14"/>
        <v>13097646335.765903</v>
      </c>
      <c r="Z60" s="24">
        <f t="shared" si="14"/>
        <v>13240383548.50724</v>
      </c>
      <c r="AA60" s="24">
        <f t="shared" si="14"/>
        <v>13490898738.462622</v>
      </c>
      <c r="AB60" s="24">
        <f t="shared" si="14"/>
        <v>13708188655.135574</v>
      </c>
      <c r="AC60" s="24">
        <f t="shared" si="14"/>
        <v>13955336824.20739</v>
      </c>
      <c r="AD60" s="24">
        <f t="shared" si="14"/>
        <v>14137961674.837971</v>
      </c>
      <c r="AE60" s="24">
        <f t="shared" si="14"/>
        <v>14362983858.51432</v>
      </c>
      <c r="AF60" s="24">
        <f t="shared" si="14"/>
        <v>14570409060.726097</v>
      </c>
      <c r="AG60" s="24">
        <f t="shared" si="14"/>
        <v>14761283616.015995</v>
      </c>
      <c r="AH60" s="24">
        <f t="shared" si="14"/>
        <v>14945937438.517206</v>
      </c>
      <c r="AI60" s="24">
        <f t="shared" si="14"/>
        <v>15099223057.540426</v>
      </c>
      <c r="AJ60" s="24">
        <f t="shared" si="14"/>
        <v>15247354791.71101</v>
      </c>
      <c r="AK60" s="24">
        <f t="shared" si="14"/>
        <v>15390976564.147997</v>
      </c>
      <c r="AL60" s="24">
        <f t="shared" si="14"/>
        <v>15531351940.664112</v>
      </c>
      <c r="AM60" s="24">
        <f t="shared" si="14"/>
        <v>15669044916.821243</v>
      </c>
      <c r="AN60" s="24">
        <f t="shared" si="14"/>
        <v>15802709652.59495</v>
      </c>
      <c r="AO60" s="24">
        <f t="shared" si="14"/>
        <v>15931455536.288134</v>
      </c>
      <c r="AP60" s="24">
        <f t="shared" si="14"/>
        <v>16055634386.269478</v>
      </c>
      <c r="AQ60" s="24">
        <f t="shared" si="14"/>
        <v>16175541041.164616</v>
      </c>
      <c r="AR60" s="24">
        <f t="shared" si="14"/>
        <v>16291042776.385757</v>
      </c>
      <c r="AS60" s="24">
        <f t="shared" si="14"/>
        <v>16401828157.000235</v>
      </c>
      <c r="AT60" s="24">
        <f t="shared" ref="AT60:BM60" si="15">AT17*AT$49</f>
        <v>16507855088.768129</v>
      </c>
      <c r="AU60" s="24">
        <f t="shared" si="15"/>
        <v>16609343244.075403</v>
      </c>
      <c r="AV60" s="24">
        <f t="shared" si="15"/>
        <v>16706458421.964426</v>
      </c>
      <c r="AW60" s="24">
        <f t="shared" si="15"/>
        <v>16799039328.74472</v>
      </c>
      <c r="AX60" s="24">
        <f t="shared" si="15"/>
        <v>16886794332.54937</v>
      </c>
      <c r="AY60" s="24">
        <f t="shared" si="15"/>
        <v>16969661674.501476</v>
      </c>
      <c r="AZ60" s="24">
        <f t="shared" si="15"/>
        <v>17047818058.915573</v>
      </c>
      <c r="BA60" s="24">
        <f t="shared" si="15"/>
        <v>17121426738.378153</v>
      </c>
      <c r="BB60" s="24">
        <f t="shared" si="15"/>
        <v>17190400030.181511</v>
      </c>
      <c r="BC60" s="24">
        <f t="shared" si="15"/>
        <v>17254536998.066753</v>
      </c>
      <c r="BD60" s="24">
        <f t="shared" si="15"/>
        <v>17313817138.275063</v>
      </c>
      <c r="BE60" s="24">
        <f t="shared" si="15"/>
        <v>17367707956.308502</v>
      </c>
      <c r="BF60" s="24">
        <f t="shared" si="15"/>
        <v>17404976572.738533</v>
      </c>
      <c r="BG60" s="24">
        <f t="shared" si="15"/>
        <v>17428628292.88242</v>
      </c>
      <c r="BH60" s="24">
        <f t="shared" si="15"/>
        <v>17452312102.473633</v>
      </c>
      <c r="BI60" s="24">
        <f t="shared" si="15"/>
        <v>17476028044.98056</v>
      </c>
      <c r="BJ60" s="24">
        <f t="shared" si="15"/>
        <v>17499776163.930367</v>
      </c>
      <c r="BK60" s="24">
        <f t="shared" si="15"/>
        <v>17523556502.909088</v>
      </c>
      <c r="BL60" s="24">
        <f t="shared" si="15"/>
        <v>17547369105.561707</v>
      </c>
      <c r="BM60" s="24">
        <f t="shared" si="15"/>
        <v>17571214015.592255</v>
      </c>
      <c r="BN60" s="24">
        <f t="shared" ref="BN60:BO60" si="16">BN17*BN$49</f>
        <v>17595091276.763832</v>
      </c>
      <c r="BO60" s="24">
        <f t="shared" si="16"/>
        <v>17619000932.898766</v>
      </c>
    </row>
    <row r="61" spans="2:68" s="6" customFormat="1" x14ac:dyDescent="0.25">
      <c r="C61" s="18" t="s">
        <v>115</v>
      </c>
      <c r="G61" s="18" t="s">
        <v>137</v>
      </c>
      <c r="N61" s="24">
        <f t="shared" ref="N61:AS61" si="17">N18*N$49</f>
        <v>0</v>
      </c>
      <c r="O61" s="24">
        <f t="shared" si="17"/>
        <v>0</v>
      </c>
      <c r="P61" s="24">
        <f t="shared" si="17"/>
        <v>0</v>
      </c>
      <c r="Q61" s="24">
        <f t="shared" si="17"/>
        <v>0</v>
      </c>
      <c r="R61" s="24">
        <f t="shared" si="17"/>
        <v>0</v>
      </c>
      <c r="S61" s="24">
        <f t="shared" si="17"/>
        <v>0</v>
      </c>
      <c r="T61" s="24">
        <f t="shared" si="17"/>
        <v>243928602.00418532</v>
      </c>
      <c r="U61" s="24">
        <f t="shared" si="17"/>
        <v>512997752.15964597</v>
      </c>
      <c r="V61" s="24">
        <f t="shared" si="17"/>
        <v>783416710.82143998</v>
      </c>
      <c r="W61" s="24">
        <f t="shared" si="17"/>
        <v>1032250888.5677553</v>
      </c>
      <c r="X61" s="24">
        <f t="shared" si="17"/>
        <v>1254646983.1446841</v>
      </c>
      <c r="Y61" s="24">
        <f t="shared" si="17"/>
        <v>1213214911.2608492</v>
      </c>
      <c r="Z61" s="24">
        <f t="shared" si="17"/>
        <v>1168472479.9305568</v>
      </c>
      <c r="AA61" s="24">
        <f t="shared" si="17"/>
        <v>1141963536.9341259</v>
      </c>
      <c r="AB61" s="24">
        <f t="shared" si="17"/>
        <v>1115602465.7334018</v>
      </c>
      <c r="AC61" s="24">
        <f t="shared" si="17"/>
        <v>1100509925.1958108</v>
      </c>
      <c r="AD61" s="24">
        <f t="shared" si="17"/>
        <v>1084926327.0326126</v>
      </c>
      <c r="AE61" s="24">
        <f t="shared" si="17"/>
        <v>1079808530.9163842</v>
      </c>
      <c r="AF61" s="24">
        <f t="shared" si="17"/>
        <v>1074180764.2873678</v>
      </c>
      <c r="AG61" s="24">
        <f t="shared" si="17"/>
        <v>1068113791.9729644</v>
      </c>
      <c r="AH61" s="24">
        <f t="shared" si="17"/>
        <v>1077648233.2948997</v>
      </c>
      <c r="AI61" s="24">
        <f t="shared" si="17"/>
        <v>1091989038.4760582</v>
      </c>
      <c r="AJ61" s="24">
        <f t="shared" si="17"/>
        <v>1105803089.853035</v>
      </c>
      <c r="AK61" s="24">
        <f t="shared" si="17"/>
        <v>1119191603.546093</v>
      </c>
      <c r="AL61" s="24">
        <f t="shared" si="17"/>
        <v>1132353091.4006836</v>
      </c>
      <c r="AM61" s="24">
        <f t="shared" si="17"/>
        <v>1145359481.879751</v>
      </c>
      <c r="AN61" s="24">
        <f t="shared" si="17"/>
        <v>1157982387.7932189</v>
      </c>
      <c r="AO61" s="24">
        <f t="shared" si="17"/>
        <v>1170081679.194196</v>
      </c>
      <c r="AP61" s="24">
        <f t="shared" si="17"/>
        <v>1181715968.5927179</v>
      </c>
      <c r="AQ61" s="24">
        <f t="shared" si="17"/>
        <v>1192930745.9619894</v>
      </c>
      <c r="AR61" s="24">
        <f t="shared" si="17"/>
        <v>1203702801.3729181</v>
      </c>
      <c r="AS61" s="24">
        <f t="shared" si="17"/>
        <v>1213980068.7057252</v>
      </c>
      <c r="AT61" s="24">
        <f t="shared" ref="AT61:BM61" si="18">AT18*AT$49</f>
        <v>1223754119.4829543</v>
      </c>
      <c r="AU61" s="24">
        <f t="shared" si="18"/>
        <v>1233058667.6144273</v>
      </c>
      <c r="AV61" s="24">
        <f t="shared" si="18"/>
        <v>1241917719.0107787</v>
      </c>
      <c r="AW61" s="24">
        <f t="shared" si="18"/>
        <v>1250301435.5227816</v>
      </c>
      <c r="AX61" s="24">
        <f t="shared" si="18"/>
        <v>1258159223.9684644</v>
      </c>
      <c r="AY61" s="24">
        <f t="shared" si="18"/>
        <v>1265478512.3029027</v>
      </c>
      <c r="AZ61" s="24">
        <f t="shared" si="18"/>
        <v>1272285478.6480429</v>
      </c>
      <c r="BA61" s="24">
        <f t="shared" si="18"/>
        <v>1278603221.3467786</v>
      </c>
      <c r="BB61" s="24">
        <f t="shared" si="18"/>
        <v>1284412874.8926442</v>
      </c>
      <c r="BC61" s="24">
        <f t="shared" si="18"/>
        <v>1289677199.2519743</v>
      </c>
      <c r="BD61" s="24">
        <f t="shared" si="18"/>
        <v>1294389164.4943235</v>
      </c>
      <c r="BE61" s="24">
        <f t="shared" si="18"/>
        <v>1298574666.0566044</v>
      </c>
      <c r="BF61" s="24">
        <f t="shared" si="18"/>
        <v>1301462427.5803907</v>
      </c>
      <c r="BG61" s="24">
        <f t="shared" si="18"/>
        <v>1303307808.463537</v>
      </c>
      <c r="BH61" s="24">
        <f t="shared" si="18"/>
        <v>1305155805.9651365</v>
      </c>
      <c r="BI61" s="24">
        <f t="shared" si="18"/>
        <v>1307006423.7953672</v>
      </c>
      <c r="BJ61" s="24">
        <f t="shared" si="18"/>
        <v>1308859665.6696684</v>
      </c>
      <c r="BK61" s="24">
        <f t="shared" si="18"/>
        <v>1310715535.3087468</v>
      </c>
      <c r="BL61" s="24">
        <f t="shared" si="18"/>
        <v>1312574036.4385865</v>
      </c>
      <c r="BM61" s="24">
        <f t="shared" si="18"/>
        <v>1314435172.7904532</v>
      </c>
      <c r="BN61" s="24">
        <f t="shared" ref="BN61:BO61" si="19">BN18*BN$49</f>
        <v>1316298948.1009033</v>
      </c>
      <c r="BO61" s="24">
        <f t="shared" si="19"/>
        <v>1318165366.1117918</v>
      </c>
    </row>
    <row r="62" spans="2:68" s="6" customFormat="1" x14ac:dyDescent="0.25">
      <c r="C62" s="18" t="s">
        <v>116</v>
      </c>
      <c r="G62" s="18" t="s">
        <v>137</v>
      </c>
      <c r="N62" s="24">
        <f t="shared" ref="N62:AS62" si="20">N19*N$49</f>
        <v>0</v>
      </c>
      <c r="O62" s="24">
        <f t="shared" si="20"/>
        <v>0</v>
      </c>
      <c r="P62" s="24">
        <f t="shared" si="20"/>
        <v>0</v>
      </c>
      <c r="Q62" s="24">
        <f t="shared" si="20"/>
        <v>0</v>
      </c>
      <c r="R62" s="24">
        <f t="shared" si="20"/>
        <v>0</v>
      </c>
      <c r="S62" s="24">
        <f t="shared" si="20"/>
        <v>0</v>
      </c>
      <c r="T62" s="24">
        <f t="shared" si="20"/>
        <v>22830128.128102515</v>
      </c>
      <c r="U62" s="24">
        <f t="shared" si="20"/>
        <v>49595222.133757457</v>
      </c>
      <c r="V62" s="24">
        <f t="shared" si="20"/>
        <v>71353387.239344537</v>
      </c>
      <c r="W62" s="24">
        <f t="shared" si="20"/>
        <v>94017138.468878344</v>
      </c>
      <c r="X62" s="24">
        <f t="shared" si="20"/>
        <v>114272916.06165725</v>
      </c>
      <c r="Y62" s="24">
        <f t="shared" si="20"/>
        <v>110499293.89044291</v>
      </c>
      <c r="Z62" s="24">
        <f t="shared" si="20"/>
        <v>106424165.05461213</v>
      </c>
      <c r="AA62" s="24">
        <f t="shared" si="20"/>
        <v>104009737.52351347</v>
      </c>
      <c r="AB62" s="24">
        <f t="shared" si="20"/>
        <v>101608778.11653712</v>
      </c>
      <c r="AC62" s="24">
        <f t="shared" si="20"/>
        <v>100234153.50803843</v>
      </c>
      <c r="AD62" s="24">
        <f t="shared" si="20"/>
        <v>98814803.500613779</v>
      </c>
      <c r="AE62" s="24">
        <f t="shared" si="20"/>
        <v>98348675.981186286</v>
      </c>
      <c r="AF62" s="24">
        <f t="shared" si="20"/>
        <v>97836100.482060358</v>
      </c>
      <c r="AG62" s="24">
        <f t="shared" si="20"/>
        <v>97283522.245037451</v>
      </c>
      <c r="AH62" s="24">
        <f t="shared" si="20"/>
        <v>98151916.644030452</v>
      </c>
      <c r="AI62" s="24">
        <f t="shared" si="20"/>
        <v>99458073.394685254</v>
      </c>
      <c r="AJ62" s="24">
        <f t="shared" si="20"/>
        <v>100716253.54789145</v>
      </c>
      <c r="AK62" s="24">
        <f t="shared" si="20"/>
        <v>101935675.8411667</v>
      </c>
      <c r="AL62" s="24">
        <f t="shared" si="20"/>
        <v>103134420.68099765</v>
      </c>
      <c r="AM62" s="24">
        <f t="shared" si="20"/>
        <v>104319039.29280382</v>
      </c>
      <c r="AN62" s="24">
        <f t="shared" si="20"/>
        <v>105468730.23159561</v>
      </c>
      <c r="AO62" s="24">
        <f t="shared" si="20"/>
        <v>106570730.49879742</v>
      </c>
      <c r="AP62" s="24">
        <f t="shared" si="20"/>
        <v>107630378.50635256</v>
      </c>
      <c r="AQ62" s="24">
        <f t="shared" si="20"/>
        <v>108651817.46901344</v>
      </c>
      <c r="AR62" s="24">
        <f t="shared" si="20"/>
        <v>109632933.43256463</v>
      </c>
      <c r="AS62" s="24">
        <f t="shared" si="20"/>
        <v>110568984.22855945</v>
      </c>
      <c r="AT62" s="24">
        <f t="shared" ref="AT62:BM62" si="21">AT19*AT$49</f>
        <v>111459202.19349585</v>
      </c>
      <c r="AU62" s="24">
        <f t="shared" si="21"/>
        <v>112306657.9813817</v>
      </c>
      <c r="AV62" s="24">
        <f t="shared" si="21"/>
        <v>113113538.04422121</v>
      </c>
      <c r="AW62" s="24">
        <f t="shared" si="21"/>
        <v>113877124.73125853</v>
      </c>
      <c r="AX62" s="24">
        <f t="shared" si="21"/>
        <v>114592810.02883373</v>
      </c>
      <c r="AY62" s="24">
        <f t="shared" si="21"/>
        <v>115259448.87841356</v>
      </c>
      <c r="AZ62" s="24">
        <f t="shared" si="21"/>
        <v>115879425.57643507</v>
      </c>
      <c r="BA62" s="24">
        <f t="shared" si="21"/>
        <v>116454843.91387235</v>
      </c>
      <c r="BB62" s="24">
        <f t="shared" si="21"/>
        <v>116983985.62537594</v>
      </c>
      <c r="BC62" s="24">
        <f t="shared" si="21"/>
        <v>117463458.89850916</v>
      </c>
      <c r="BD62" s="24">
        <f t="shared" si="21"/>
        <v>117892623.44906248</v>
      </c>
      <c r="BE62" s="24">
        <f t="shared" si="21"/>
        <v>118273837.82659493</v>
      </c>
      <c r="BF62" s="24">
        <f t="shared" si="21"/>
        <v>118536854.38395883</v>
      </c>
      <c r="BG62" s="24">
        <f t="shared" si="21"/>
        <v>118704931.18770885</v>
      </c>
      <c r="BH62" s="24">
        <f t="shared" si="21"/>
        <v>118873246.31237696</v>
      </c>
      <c r="BI62" s="24">
        <f t="shared" si="21"/>
        <v>119041800.09588513</v>
      </c>
      <c r="BJ62" s="24">
        <f t="shared" si="21"/>
        <v>119210592.87663464</v>
      </c>
      <c r="BK62" s="24">
        <f t="shared" si="21"/>
        <v>119379624.99350648</v>
      </c>
      <c r="BL62" s="24">
        <f t="shared" si="21"/>
        <v>119548896.78586225</v>
      </c>
      <c r="BM62" s="24">
        <f t="shared" si="21"/>
        <v>119718408.59354466</v>
      </c>
      <c r="BN62" s="24">
        <f t="shared" ref="BN62:BO62" si="22">BN19*BN$49</f>
        <v>119888160.75687832</v>
      </c>
      <c r="BO62" s="24">
        <f t="shared" si="22"/>
        <v>120058153.61667037</v>
      </c>
    </row>
    <row r="63" spans="2:68" s="6" customFormat="1" x14ac:dyDescent="0.25">
      <c r="C63" s="18" t="s">
        <v>117</v>
      </c>
      <c r="G63" s="18" t="s">
        <v>138</v>
      </c>
      <c r="N63" s="24">
        <f t="shared" ref="N63:AS63" si="23">N20*N$49</f>
        <v>0</v>
      </c>
      <c r="O63" s="24">
        <f t="shared" si="23"/>
        <v>0</v>
      </c>
      <c r="P63" s="24">
        <f t="shared" si="23"/>
        <v>0</v>
      </c>
      <c r="Q63" s="24">
        <f t="shared" si="23"/>
        <v>0</v>
      </c>
      <c r="R63" s="24">
        <f t="shared" si="23"/>
        <v>0</v>
      </c>
      <c r="S63" s="24">
        <f t="shared" si="23"/>
        <v>0</v>
      </c>
      <c r="T63" s="24">
        <f t="shared" si="23"/>
        <v>0</v>
      </c>
      <c r="U63" s="24">
        <f t="shared" si="23"/>
        <v>0</v>
      </c>
      <c r="V63" s="24">
        <f t="shared" si="23"/>
        <v>0</v>
      </c>
      <c r="W63" s="24">
        <f t="shared" si="23"/>
        <v>0</v>
      </c>
      <c r="X63" s="24">
        <f t="shared" si="23"/>
        <v>0</v>
      </c>
      <c r="Y63" s="24">
        <f t="shared" si="23"/>
        <v>0</v>
      </c>
      <c r="Z63" s="24">
        <f t="shared" si="23"/>
        <v>0</v>
      </c>
      <c r="AA63" s="24">
        <f t="shared" si="23"/>
        <v>0</v>
      </c>
      <c r="AB63" s="24">
        <f t="shared" si="23"/>
        <v>0</v>
      </c>
      <c r="AC63" s="24">
        <f t="shared" si="23"/>
        <v>0</v>
      </c>
      <c r="AD63" s="24">
        <f t="shared" si="23"/>
        <v>0</v>
      </c>
      <c r="AE63" s="24">
        <f t="shared" si="23"/>
        <v>0</v>
      </c>
      <c r="AF63" s="24">
        <f t="shared" si="23"/>
        <v>0</v>
      </c>
      <c r="AG63" s="24">
        <f t="shared" si="23"/>
        <v>0</v>
      </c>
      <c r="AH63" s="24">
        <f t="shared" si="23"/>
        <v>0</v>
      </c>
      <c r="AI63" s="24">
        <f t="shared" si="23"/>
        <v>0</v>
      </c>
      <c r="AJ63" s="24">
        <f t="shared" si="23"/>
        <v>0</v>
      </c>
      <c r="AK63" s="24">
        <f t="shared" si="23"/>
        <v>0</v>
      </c>
      <c r="AL63" s="24">
        <f t="shared" si="23"/>
        <v>0</v>
      </c>
      <c r="AM63" s="24">
        <f t="shared" si="23"/>
        <v>0</v>
      </c>
      <c r="AN63" s="24">
        <f t="shared" si="23"/>
        <v>0</v>
      </c>
      <c r="AO63" s="24">
        <f t="shared" si="23"/>
        <v>0</v>
      </c>
      <c r="AP63" s="24">
        <f t="shared" si="23"/>
        <v>0</v>
      </c>
      <c r="AQ63" s="24">
        <f t="shared" si="23"/>
        <v>0</v>
      </c>
      <c r="AR63" s="24">
        <f t="shared" si="23"/>
        <v>0</v>
      </c>
      <c r="AS63" s="24">
        <f t="shared" si="23"/>
        <v>0</v>
      </c>
      <c r="AT63" s="24">
        <f t="shared" ref="AT63:BM63" si="24">AT20*AT$49</f>
        <v>0</v>
      </c>
      <c r="AU63" s="24">
        <f t="shared" si="24"/>
        <v>0</v>
      </c>
      <c r="AV63" s="24">
        <f t="shared" si="24"/>
        <v>0</v>
      </c>
      <c r="AW63" s="24">
        <f t="shared" si="24"/>
        <v>0</v>
      </c>
      <c r="AX63" s="24">
        <f t="shared" si="24"/>
        <v>0</v>
      </c>
      <c r="AY63" s="24">
        <f t="shared" si="24"/>
        <v>0</v>
      </c>
      <c r="AZ63" s="24">
        <f t="shared" si="24"/>
        <v>0</v>
      </c>
      <c r="BA63" s="24">
        <f t="shared" si="24"/>
        <v>0</v>
      </c>
      <c r="BB63" s="24">
        <f t="shared" si="24"/>
        <v>0</v>
      </c>
      <c r="BC63" s="24">
        <f t="shared" si="24"/>
        <v>0</v>
      </c>
      <c r="BD63" s="24">
        <f t="shared" si="24"/>
        <v>0</v>
      </c>
      <c r="BE63" s="24">
        <f t="shared" si="24"/>
        <v>0</v>
      </c>
      <c r="BF63" s="24">
        <f t="shared" si="24"/>
        <v>0</v>
      </c>
      <c r="BG63" s="24">
        <f t="shared" si="24"/>
        <v>0</v>
      </c>
      <c r="BH63" s="24">
        <f t="shared" si="24"/>
        <v>0</v>
      </c>
      <c r="BI63" s="24">
        <f t="shared" si="24"/>
        <v>0</v>
      </c>
      <c r="BJ63" s="24">
        <f t="shared" si="24"/>
        <v>0</v>
      </c>
      <c r="BK63" s="24">
        <f t="shared" si="24"/>
        <v>0</v>
      </c>
      <c r="BL63" s="24">
        <f t="shared" si="24"/>
        <v>0</v>
      </c>
      <c r="BM63" s="24">
        <f t="shared" si="24"/>
        <v>0</v>
      </c>
      <c r="BN63" s="24">
        <f t="shared" ref="BN63:BO63" si="25">BN20*BN$49</f>
        <v>0</v>
      </c>
      <c r="BO63" s="24">
        <f t="shared" si="25"/>
        <v>0</v>
      </c>
    </row>
    <row r="64" spans="2:68" s="6" customFormat="1" x14ac:dyDescent="0.25">
      <c r="C64" s="18" t="s">
        <v>118</v>
      </c>
      <c r="G64" s="18" t="s">
        <v>137</v>
      </c>
      <c r="N64" s="24">
        <f t="shared" ref="N64:AS64" si="26">N21*N$49</f>
        <v>0</v>
      </c>
      <c r="O64" s="24">
        <f t="shared" si="26"/>
        <v>0</v>
      </c>
      <c r="P64" s="24">
        <f t="shared" si="26"/>
        <v>0</v>
      </c>
      <c r="Q64" s="24">
        <f t="shared" si="26"/>
        <v>0</v>
      </c>
      <c r="R64" s="24">
        <f t="shared" si="26"/>
        <v>0</v>
      </c>
      <c r="S64" s="24">
        <f t="shared" si="26"/>
        <v>0</v>
      </c>
      <c r="T64" s="24">
        <f t="shared" si="26"/>
        <v>502149237.78824806</v>
      </c>
      <c r="U64" s="24">
        <f t="shared" si="26"/>
        <v>1972280655.4848247</v>
      </c>
      <c r="V64" s="24">
        <f t="shared" si="26"/>
        <v>3630778360.2350931</v>
      </c>
      <c r="W64" s="24">
        <f t="shared" si="26"/>
        <v>5332808005.7690887</v>
      </c>
      <c r="X64" s="24">
        <f t="shared" si="26"/>
        <v>6302495943.4352493</v>
      </c>
      <c r="Y64" s="24">
        <f t="shared" si="26"/>
        <v>5603756720.2373676</v>
      </c>
      <c r="Z64" s="24">
        <f t="shared" si="26"/>
        <v>5240627024.8686533</v>
      </c>
      <c r="AA64" s="24">
        <f t="shared" si="26"/>
        <v>4983988580.6620893</v>
      </c>
      <c r="AB64" s="24">
        <f t="shared" si="26"/>
        <v>4736740345.8463669</v>
      </c>
      <c r="AC64" s="24">
        <f t="shared" si="26"/>
        <v>4564492827.2244101</v>
      </c>
      <c r="AD64" s="24">
        <f t="shared" si="26"/>
        <v>4404784836.0509472</v>
      </c>
      <c r="AE64" s="24">
        <f t="shared" si="26"/>
        <v>4311067614.550642</v>
      </c>
      <c r="AF64" s="24">
        <f t="shared" si="26"/>
        <v>4218018178.3173771</v>
      </c>
      <c r="AG64" s="24">
        <f t="shared" si="26"/>
        <v>4125892780.1812019</v>
      </c>
      <c r="AH64" s="24">
        <f t="shared" si="26"/>
        <v>4149498264.4118094</v>
      </c>
      <c r="AI64" s="24">
        <f t="shared" si="26"/>
        <v>4216121249.1835661</v>
      </c>
      <c r="AJ64" s="24">
        <f t="shared" si="26"/>
        <v>4280177963.0447364</v>
      </c>
      <c r="AK64" s="24">
        <f t="shared" si="26"/>
        <v>4342248129.3185644</v>
      </c>
      <c r="AL64" s="24">
        <f t="shared" si="26"/>
        <v>4403468575.1256485</v>
      </c>
      <c r="AM64" s="24">
        <f t="shared" si="26"/>
        <v>4464224673.410162</v>
      </c>
      <c r="AN64" s="24">
        <f t="shared" si="26"/>
        <v>4523181532.5493679</v>
      </c>
      <c r="AO64" s="24">
        <f t="shared" si="26"/>
        <v>4579536328.1902142</v>
      </c>
      <c r="AP64" s="24">
        <f t="shared" si="26"/>
        <v>4633630035.4911232</v>
      </c>
      <c r="AQ64" s="24">
        <f t="shared" si="26"/>
        <v>4685721842.2641106</v>
      </c>
      <c r="AR64" s="24">
        <f t="shared" si="26"/>
        <v>4735675077.8069944</v>
      </c>
      <c r="AS64" s="24">
        <f t="shared" si="26"/>
        <v>4783186577.9264212</v>
      </c>
      <c r="AT64" s="24">
        <f t="shared" ref="AT64:BM64" si="27">AT21*AT$49</f>
        <v>4828205185.7846909</v>
      </c>
      <c r="AU64" s="24">
        <f t="shared" si="27"/>
        <v>4870922703.0020733</v>
      </c>
      <c r="AV64" s="24">
        <f t="shared" si="27"/>
        <v>4911473355.6724968</v>
      </c>
      <c r="AW64" s="24">
        <f t="shared" si="27"/>
        <v>4949679109.2600021</v>
      </c>
      <c r="AX64" s="24">
        <f t="shared" si="27"/>
        <v>4985242627.4487133</v>
      </c>
      <c r="AY64" s="24">
        <f t="shared" si="27"/>
        <v>5018087346.5027132</v>
      </c>
      <c r="AZ64" s="24">
        <f t="shared" si="27"/>
        <v>5048360662.6442814</v>
      </c>
      <c r="BA64" s="24">
        <f t="shared" si="27"/>
        <v>5076190796.8419304</v>
      </c>
      <c r="BB64" s="24">
        <f t="shared" si="27"/>
        <v>5101461609.967577</v>
      </c>
      <c r="BC64" s="24">
        <f t="shared" si="27"/>
        <v>5123950810.5325308</v>
      </c>
      <c r="BD64" s="24">
        <f t="shared" si="27"/>
        <v>5143612078.2449474</v>
      </c>
      <c r="BE64" s="24">
        <f t="shared" si="27"/>
        <v>5160768066.1714363</v>
      </c>
      <c r="BF64" s="24">
        <f t="shared" si="27"/>
        <v>5172582990.2444181</v>
      </c>
      <c r="BG64" s="24">
        <f t="shared" si="27"/>
        <v>5180174205.2357321</v>
      </c>
      <c r="BH64" s="24">
        <f t="shared" si="27"/>
        <v>5187776545.8324184</v>
      </c>
      <c r="BI64" s="24">
        <f t="shared" si="27"/>
        <v>5195390028.3178997</v>
      </c>
      <c r="BJ64" s="24">
        <f t="shared" si="27"/>
        <v>5203014668.9994078</v>
      </c>
      <c r="BK64" s="24">
        <f t="shared" si="27"/>
        <v>5210650484.2080116</v>
      </c>
      <c r="BL64" s="24">
        <f t="shared" si="27"/>
        <v>5218297490.2986507</v>
      </c>
      <c r="BM64" s="24">
        <f t="shared" si="27"/>
        <v>5225955703.6501589</v>
      </c>
      <c r="BN64" s="24">
        <f t="shared" ref="BN64:BO64" si="28">BN21*BN$49</f>
        <v>5233625140.6653204</v>
      </c>
      <c r="BO64" s="24">
        <f t="shared" si="28"/>
        <v>5241305817.7708864</v>
      </c>
    </row>
    <row r="65" spans="3:67" s="6" customFormat="1" x14ac:dyDescent="0.25">
      <c r="C65" s="18" t="s">
        <v>119</v>
      </c>
      <c r="G65" s="18" t="s">
        <v>137</v>
      </c>
      <c r="N65" s="24">
        <f t="shared" ref="N65:AS65" si="29">N22*N$49</f>
        <v>0</v>
      </c>
      <c r="O65" s="24">
        <f t="shared" si="29"/>
        <v>0</v>
      </c>
      <c r="P65" s="24">
        <f t="shared" si="29"/>
        <v>0</v>
      </c>
      <c r="Q65" s="24">
        <f t="shared" si="29"/>
        <v>0</v>
      </c>
      <c r="R65" s="24">
        <f t="shared" si="29"/>
        <v>0</v>
      </c>
      <c r="S65" s="24">
        <f t="shared" si="29"/>
        <v>0</v>
      </c>
      <c r="T65" s="24">
        <f t="shared" si="29"/>
        <v>239960394.92242697</v>
      </c>
      <c r="U65" s="24">
        <f t="shared" si="29"/>
        <v>911560985.73035073</v>
      </c>
      <c r="V65" s="24">
        <f t="shared" si="29"/>
        <v>1914996755.7260418</v>
      </c>
      <c r="W65" s="24">
        <f t="shared" si="29"/>
        <v>2812705435.7833123</v>
      </c>
      <c r="X65" s="24">
        <f t="shared" si="29"/>
        <v>3324152037.7117038</v>
      </c>
      <c r="Y65" s="24">
        <f t="shared" si="29"/>
        <v>2955613059.9053473</v>
      </c>
      <c r="Z65" s="24">
        <f t="shared" si="29"/>
        <v>2764086031.9394083</v>
      </c>
      <c r="AA65" s="24">
        <f t="shared" si="29"/>
        <v>2628726134.0638666</v>
      </c>
      <c r="AB65" s="24">
        <f t="shared" si="29"/>
        <v>2498318953.9625616</v>
      </c>
      <c r="AC65" s="24">
        <f t="shared" si="29"/>
        <v>2407469718.1745772</v>
      </c>
      <c r="AD65" s="24">
        <f t="shared" si="29"/>
        <v>2323234258.2769642</v>
      </c>
      <c r="AE65" s="24">
        <f t="shared" si="29"/>
        <v>2273804588.5691385</v>
      </c>
      <c r="AF65" s="24">
        <f t="shared" si="29"/>
        <v>2224727131.6633682</v>
      </c>
      <c r="AG65" s="24">
        <f t="shared" si="29"/>
        <v>2176137044.0714278</v>
      </c>
      <c r="AH65" s="24">
        <f t="shared" si="29"/>
        <v>2188587384.2557921</v>
      </c>
      <c r="AI65" s="24">
        <f t="shared" si="29"/>
        <v>2223726626.3235559</v>
      </c>
      <c r="AJ65" s="24">
        <f t="shared" si="29"/>
        <v>2257512329.2929516</v>
      </c>
      <c r="AK65" s="24">
        <f t="shared" si="29"/>
        <v>2290250259.0833178</v>
      </c>
      <c r="AL65" s="24">
        <f t="shared" si="29"/>
        <v>2322540017.2213154</v>
      </c>
      <c r="AM65" s="24">
        <f t="shared" si="29"/>
        <v>2354584862.585515</v>
      </c>
      <c r="AN65" s="24">
        <f t="shared" si="29"/>
        <v>2385680727.6528797</v>
      </c>
      <c r="AO65" s="24">
        <f t="shared" si="29"/>
        <v>2415404175.386229</v>
      </c>
      <c r="AP65" s="24">
        <f t="shared" si="29"/>
        <v>2443935047.7525959</v>
      </c>
      <c r="AQ65" s="24">
        <f t="shared" si="29"/>
        <v>2471410049.2736802</v>
      </c>
      <c r="AR65" s="24">
        <f t="shared" si="29"/>
        <v>2497757095.1441555</v>
      </c>
      <c r="AS65" s="24">
        <f t="shared" si="29"/>
        <v>2522816286.1938915</v>
      </c>
      <c r="AT65" s="24">
        <f t="shared" ref="AT65:BM65" si="30">AT22*AT$49</f>
        <v>2546560640.5560532</v>
      </c>
      <c r="AU65" s="24">
        <f t="shared" si="30"/>
        <v>2569091320.9687958</v>
      </c>
      <c r="AV65" s="24">
        <f t="shared" si="30"/>
        <v>2590479122.8673964</v>
      </c>
      <c r="AW65" s="24">
        <f t="shared" si="30"/>
        <v>2610630144.7450862</v>
      </c>
      <c r="AX65" s="24">
        <f t="shared" si="30"/>
        <v>2629387561.2537541</v>
      </c>
      <c r="AY65" s="24">
        <f t="shared" si="30"/>
        <v>2646710990.0589952</v>
      </c>
      <c r="AZ65" s="24">
        <f t="shared" si="30"/>
        <v>2662678172.9724731</v>
      </c>
      <c r="BA65" s="24">
        <f t="shared" si="30"/>
        <v>2677356738.12082</v>
      </c>
      <c r="BB65" s="24">
        <f t="shared" si="30"/>
        <v>2690685429.7534976</v>
      </c>
      <c r="BC65" s="24">
        <f t="shared" si="30"/>
        <v>2702547003.7323542</v>
      </c>
      <c r="BD65" s="24">
        <f t="shared" si="30"/>
        <v>2712917029.1503477</v>
      </c>
      <c r="BE65" s="24">
        <f t="shared" si="30"/>
        <v>2721965684.2762895</v>
      </c>
      <c r="BF65" s="24">
        <f t="shared" si="30"/>
        <v>2728197279.549829</v>
      </c>
      <c r="BG65" s="24">
        <f t="shared" si="30"/>
        <v>2732201146.1145301</v>
      </c>
      <c r="BH65" s="24">
        <f t="shared" si="30"/>
        <v>2736210880.7042322</v>
      </c>
      <c r="BI65" s="24">
        <f t="shared" si="30"/>
        <v>2740226491.907371</v>
      </c>
      <c r="BJ65" s="24">
        <f t="shared" si="30"/>
        <v>2744247988.3249383</v>
      </c>
      <c r="BK65" s="24">
        <f t="shared" si="30"/>
        <v>2748275378.570498</v>
      </c>
      <c r="BL65" s="24">
        <f t="shared" si="30"/>
        <v>2752308671.270205</v>
      </c>
      <c r="BM65" s="24">
        <f t="shared" si="30"/>
        <v>2756347875.0628171</v>
      </c>
      <c r="BN65" s="24">
        <f t="shared" ref="BN65:BO65" si="31">BN22*BN$49</f>
        <v>2760392998.5997243</v>
      </c>
      <c r="BO65" s="24">
        <f t="shared" si="31"/>
        <v>2764444050.5449567</v>
      </c>
    </row>
    <row r="66" spans="3:67" s="6" customFormat="1" x14ac:dyDescent="0.25">
      <c r="C66" s="18" t="s">
        <v>120</v>
      </c>
      <c r="G66" s="18" t="s">
        <v>137</v>
      </c>
      <c r="N66" s="24">
        <f t="shared" ref="N66:AS66" si="32">N23*N$49</f>
        <v>0</v>
      </c>
      <c r="O66" s="24">
        <f t="shared" si="32"/>
        <v>0</v>
      </c>
      <c r="P66" s="24">
        <f t="shared" si="32"/>
        <v>0</v>
      </c>
      <c r="Q66" s="24">
        <f t="shared" si="32"/>
        <v>0</v>
      </c>
      <c r="R66" s="24">
        <f t="shared" si="32"/>
        <v>0</v>
      </c>
      <c r="S66" s="24">
        <f t="shared" si="32"/>
        <v>0</v>
      </c>
      <c r="T66" s="24">
        <f t="shared" si="32"/>
        <v>750027773.95866108</v>
      </c>
      <c r="U66" s="24">
        <f t="shared" si="32"/>
        <v>1578061511.0738027</v>
      </c>
      <c r="V66" s="24">
        <f t="shared" si="32"/>
        <v>2399133011.9763269</v>
      </c>
      <c r="W66" s="24">
        <f t="shared" si="32"/>
        <v>3125072504.0661464</v>
      </c>
      <c r="X66" s="24">
        <f t="shared" si="32"/>
        <v>7857170046.9279032</v>
      </c>
      <c r="Y66" s="24">
        <f t="shared" si="32"/>
        <v>11662589311.397318</v>
      </c>
      <c r="Z66" s="24">
        <f t="shared" si="32"/>
        <v>12242862785.326725</v>
      </c>
      <c r="AA66" s="24">
        <f t="shared" si="32"/>
        <v>12925211682.594027</v>
      </c>
      <c r="AB66" s="24">
        <f t="shared" si="32"/>
        <v>13610585488.861364</v>
      </c>
      <c r="AC66" s="24">
        <f t="shared" si="32"/>
        <v>14299642342.007477</v>
      </c>
      <c r="AD66" s="24">
        <f t="shared" si="32"/>
        <v>14918806910.993731</v>
      </c>
      <c r="AE66" s="24">
        <f t="shared" si="32"/>
        <v>15535987674.184227</v>
      </c>
      <c r="AF66" s="24">
        <f t="shared" si="32"/>
        <v>16151249278.059521</v>
      </c>
      <c r="AG66" s="24">
        <f t="shared" si="32"/>
        <v>16764685472.672268</v>
      </c>
      <c r="AH66" s="24">
        <f t="shared" si="32"/>
        <v>17028496096.652285</v>
      </c>
      <c r="AI66" s="24">
        <f t="shared" si="32"/>
        <v>17156610346.247616</v>
      </c>
      <c r="AJ66" s="24">
        <f t="shared" si="32"/>
        <v>17281529562.10117</v>
      </c>
      <c r="AK66" s="24">
        <f t="shared" si="32"/>
        <v>17403142791.269688</v>
      </c>
      <c r="AL66" s="24">
        <f t="shared" si="32"/>
        <v>17521364713.823631</v>
      </c>
      <c r="AM66" s="24">
        <f t="shared" si="32"/>
        <v>17636402331.991722</v>
      </c>
      <c r="AN66" s="24">
        <f t="shared" si="32"/>
        <v>17748481285.462456</v>
      </c>
      <c r="AO66" s="24">
        <f t="shared" si="32"/>
        <v>17857548024.163132</v>
      </c>
      <c r="AP66" s="24">
        <f t="shared" si="32"/>
        <v>17963498373.052303</v>
      </c>
      <c r="AQ66" s="24">
        <f t="shared" si="32"/>
        <v>18066301094.258106</v>
      </c>
      <c r="AR66" s="24">
        <f t="shared" si="32"/>
        <v>18165943466.027275</v>
      </c>
      <c r="AS66" s="24">
        <f t="shared" si="32"/>
        <v>18262414357.501152</v>
      </c>
      <c r="AT66" s="24">
        <f t="shared" ref="AT66:BM66" si="33">AT23*AT$49</f>
        <v>18355693467.396748</v>
      </c>
      <c r="AU66" s="24">
        <f t="shared" si="33"/>
        <v>18445764637.84901</v>
      </c>
      <c r="AV66" s="24">
        <f t="shared" si="33"/>
        <v>18532632990.847599</v>
      </c>
      <c r="AW66" s="24">
        <f t="shared" si="33"/>
        <v>18616319869.365631</v>
      </c>
      <c r="AX66" s="24">
        <f t="shared" si="33"/>
        <v>18696840371.57914</v>
      </c>
      <c r="AY66" s="24">
        <f t="shared" si="33"/>
        <v>18774200114.327923</v>
      </c>
      <c r="AZ66" s="24">
        <f t="shared" si="33"/>
        <v>18848409045.422577</v>
      </c>
      <c r="BA66" s="24">
        <f t="shared" si="33"/>
        <v>18919493642.075211</v>
      </c>
      <c r="BB66" s="24">
        <f t="shared" si="33"/>
        <v>18987496667.108883</v>
      </c>
      <c r="BC66" s="24">
        <f t="shared" si="33"/>
        <v>19052460947.439438</v>
      </c>
      <c r="BD66" s="24">
        <f t="shared" si="33"/>
        <v>19114422783.343491</v>
      </c>
      <c r="BE66" s="24">
        <f t="shared" si="33"/>
        <v>19171972271.200321</v>
      </c>
      <c r="BF66" s="24">
        <f t="shared" si="33"/>
        <v>19211855463.079376</v>
      </c>
      <c r="BG66" s="24">
        <f t="shared" si="33"/>
        <v>19237008637.940964</v>
      </c>
      <c r="BH66" s="24">
        <f t="shared" si="33"/>
        <v>19262194744.666252</v>
      </c>
      <c r="BI66" s="24">
        <f t="shared" si="33"/>
        <v>19287413826.371376</v>
      </c>
      <c r="BJ66" s="24">
        <f t="shared" si="33"/>
        <v>19312665926.228924</v>
      </c>
      <c r="BK66" s="24">
        <f t="shared" si="33"/>
        <v>19337951087.467999</v>
      </c>
      <c r="BL66" s="24">
        <f t="shared" si="33"/>
        <v>19363269353.374306</v>
      </c>
      <c r="BM66" s="24">
        <f t="shared" si="33"/>
        <v>19388620767.290226</v>
      </c>
      <c r="BN66" s="24">
        <f t="shared" ref="BN66:BO66" si="34">BN23*BN$49</f>
        <v>19414005372.614872</v>
      </c>
      <c r="BO66" s="24">
        <f t="shared" si="34"/>
        <v>19439423212.804211</v>
      </c>
    </row>
    <row r="67" spans="3:67" s="6" customFormat="1" x14ac:dyDescent="0.25">
      <c r="C67" s="18" t="s">
        <v>121</v>
      </c>
      <c r="G67" s="18" t="s">
        <v>137</v>
      </c>
      <c r="N67" s="24">
        <f t="shared" ref="N67:AS67" si="35">N24*N$49</f>
        <v>0</v>
      </c>
      <c r="O67" s="24">
        <f t="shared" si="35"/>
        <v>0</v>
      </c>
      <c r="P67" s="24">
        <f t="shared" si="35"/>
        <v>0</v>
      </c>
      <c r="Q67" s="24">
        <f t="shared" si="35"/>
        <v>0</v>
      </c>
      <c r="R67" s="24">
        <f t="shared" si="35"/>
        <v>0</v>
      </c>
      <c r="S67" s="24">
        <f t="shared" si="35"/>
        <v>0</v>
      </c>
      <c r="T67" s="24">
        <f t="shared" si="35"/>
        <v>1865416393.0950658</v>
      </c>
      <c r="U67" s="24">
        <f t="shared" si="35"/>
        <v>4105338449.6870589</v>
      </c>
      <c r="V67" s="24">
        <f t="shared" si="35"/>
        <v>6545984564.588151</v>
      </c>
      <c r="W67" s="24">
        <f t="shared" si="35"/>
        <v>9251658184.6179199</v>
      </c>
      <c r="X67" s="24">
        <f t="shared" si="35"/>
        <v>12258447094.618746</v>
      </c>
      <c r="Y67" s="24">
        <f t="shared" si="35"/>
        <v>12748784978.403498</v>
      </c>
      <c r="Z67" s="24">
        <f t="shared" si="35"/>
        <v>13131248527.755602</v>
      </c>
      <c r="AA67" s="24">
        <f t="shared" si="35"/>
        <v>13459529740.949492</v>
      </c>
      <c r="AB67" s="24">
        <f t="shared" si="35"/>
        <v>13728720335.76848</v>
      </c>
      <c r="AC67" s="24">
        <f t="shared" si="35"/>
        <v>13934651140.805006</v>
      </c>
      <c r="AD67" s="24">
        <f t="shared" si="35"/>
        <v>14073997652.213057</v>
      </c>
      <c r="AE67" s="24">
        <f t="shared" si="35"/>
        <v>14214737628.735186</v>
      </c>
      <c r="AF67" s="24">
        <f t="shared" si="35"/>
        <v>14356885005.022539</v>
      </c>
      <c r="AG67" s="24">
        <f t="shared" si="35"/>
        <v>14500453855.072765</v>
      </c>
      <c r="AH67" s="24">
        <f t="shared" si="35"/>
        <v>14629891118.650503</v>
      </c>
      <c r="AI67" s="24">
        <f t="shared" si="35"/>
        <v>14824578412.585606</v>
      </c>
      <c r="AJ67" s="24">
        <f t="shared" si="35"/>
        <v>15012114624.596741</v>
      </c>
      <c r="AK67" s="24">
        <f t="shared" si="35"/>
        <v>15193873840.190792</v>
      </c>
      <c r="AL67" s="24">
        <f t="shared" si="35"/>
        <v>15372551008.048599</v>
      </c>
      <c r="AM67" s="24">
        <f t="shared" si="35"/>
        <v>15549122611.542652</v>
      </c>
      <c r="AN67" s="24">
        <f t="shared" si="35"/>
        <v>15720488121.557333</v>
      </c>
      <c r="AO67" s="24">
        <f t="shared" si="35"/>
        <v>15884745167.910862</v>
      </c>
      <c r="AP67" s="24">
        <f t="shared" si="35"/>
        <v>16042689459.827749</v>
      </c>
      <c r="AQ67" s="24">
        <f t="shared" si="35"/>
        <v>16194938558.154299</v>
      </c>
      <c r="AR67" s="24">
        <f t="shared" si="35"/>
        <v>16341177370.520853</v>
      </c>
      <c r="AS67" s="24">
        <f t="shared" si="35"/>
        <v>16480699059.909716</v>
      </c>
      <c r="AT67" s="24">
        <f t="shared" ref="AT67:BM67" si="36">AT24*AT$49</f>
        <v>16613389203.354599</v>
      </c>
      <c r="AU67" s="24">
        <f t="shared" si="36"/>
        <v>16739705492.72065</v>
      </c>
      <c r="AV67" s="24">
        <f t="shared" si="36"/>
        <v>16859973826.429949</v>
      </c>
      <c r="AW67" s="24">
        <f t="shared" si="36"/>
        <v>16973789129.003428</v>
      </c>
      <c r="AX67" s="24">
        <f t="shared" si="36"/>
        <v>17080464559.669931</v>
      </c>
      <c r="AY67" s="24">
        <f t="shared" si="36"/>
        <v>17179829443.395897</v>
      </c>
      <c r="AZ67" s="24">
        <f t="shared" si="36"/>
        <v>17272239168.017479</v>
      </c>
      <c r="BA67" s="24">
        <f t="shared" si="36"/>
        <v>17358007311.037174</v>
      </c>
      <c r="BB67" s="24">
        <f t="shared" si="36"/>
        <v>17436877758.913494</v>
      </c>
      <c r="BC67" s="24">
        <f t="shared" si="36"/>
        <v>17508344949.978973</v>
      </c>
      <c r="BD67" s="24">
        <f t="shared" si="36"/>
        <v>17572313447.602417</v>
      </c>
      <c r="BE67" s="24">
        <f t="shared" si="36"/>
        <v>17629134801.956501</v>
      </c>
      <c r="BF67" s="24">
        <f t="shared" si="36"/>
        <v>17668338352.210052</v>
      </c>
      <c r="BG67" s="24">
        <f t="shared" si="36"/>
        <v>17693390795.631523</v>
      </c>
      <c r="BH67" s="24">
        <f t="shared" si="36"/>
        <v>17718478761.630669</v>
      </c>
      <c r="BI67" s="24">
        <f t="shared" si="36"/>
        <v>17743602300.575958</v>
      </c>
      <c r="BJ67" s="24">
        <f t="shared" si="36"/>
        <v>17768761462.907299</v>
      </c>
      <c r="BK67" s="24">
        <f t="shared" si="36"/>
        <v>17793956299.136108</v>
      </c>
      <c r="BL67" s="24">
        <f t="shared" si="36"/>
        <v>17819186859.845436</v>
      </c>
      <c r="BM67" s="24">
        <f t="shared" si="36"/>
        <v>17844453195.690029</v>
      </c>
      <c r="BN67" s="24">
        <f t="shared" ref="BN67:BO67" si="37">BN24*BN$49</f>
        <v>17869755357.396496</v>
      </c>
      <c r="BO67" s="24">
        <f t="shared" si="37"/>
        <v>17895093395.763348</v>
      </c>
    </row>
    <row r="68" spans="3:67" s="6" customFormat="1" x14ac:dyDescent="0.25">
      <c r="C68" s="18" t="s">
        <v>122</v>
      </c>
      <c r="G68" s="18" t="s">
        <v>137</v>
      </c>
      <c r="N68" s="24">
        <f t="shared" ref="N68:AS68" si="38">N25*N$49</f>
        <v>0</v>
      </c>
      <c r="O68" s="24">
        <f t="shared" si="38"/>
        <v>0</v>
      </c>
      <c r="P68" s="24">
        <f t="shared" si="38"/>
        <v>0</v>
      </c>
      <c r="Q68" s="24">
        <f t="shared" si="38"/>
        <v>0</v>
      </c>
      <c r="R68" s="24">
        <f t="shared" si="38"/>
        <v>0</v>
      </c>
      <c r="S68" s="24">
        <f t="shared" si="38"/>
        <v>0</v>
      </c>
      <c r="T68" s="24">
        <f t="shared" si="38"/>
        <v>0</v>
      </c>
      <c r="U68" s="24">
        <f t="shared" si="38"/>
        <v>0</v>
      </c>
      <c r="V68" s="24">
        <f t="shared" si="38"/>
        <v>0</v>
      </c>
      <c r="W68" s="24">
        <f t="shared" si="38"/>
        <v>0</v>
      </c>
      <c r="X68" s="24">
        <f t="shared" si="38"/>
        <v>0</v>
      </c>
      <c r="Y68" s="24">
        <f t="shared" si="38"/>
        <v>0</v>
      </c>
      <c r="Z68" s="24">
        <f t="shared" si="38"/>
        <v>0</v>
      </c>
      <c r="AA68" s="24">
        <f t="shared" si="38"/>
        <v>0</v>
      </c>
      <c r="AB68" s="24">
        <f t="shared" si="38"/>
        <v>0</v>
      </c>
      <c r="AC68" s="24">
        <f t="shared" si="38"/>
        <v>0</v>
      </c>
      <c r="AD68" s="24">
        <f t="shared" si="38"/>
        <v>0</v>
      </c>
      <c r="AE68" s="24">
        <f t="shared" si="38"/>
        <v>0</v>
      </c>
      <c r="AF68" s="24">
        <f t="shared" si="38"/>
        <v>0</v>
      </c>
      <c r="AG68" s="24">
        <f t="shared" si="38"/>
        <v>0</v>
      </c>
      <c r="AH68" s="24">
        <f t="shared" si="38"/>
        <v>0</v>
      </c>
      <c r="AI68" s="24">
        <f t="shared" si="38"/>
        <v>0</v>
      </c>
      <c r="AJ68" s="24">
        <f t="shared" si="38"/>
        <v>0</v>
      </c>
      <c r="AK68" s="24">
        <f t="shared" si="38"/>
        <v>0</v>
      </c>
      <c r="AL68" s="24">
        <f t="shared" si="38"/>
        <v>0</v>
      </c>
      <c r="AM68" s="24">
        <f t="shared" si="38"/>
        <v>0</v>
      </c>
      <c r="AN68" s="24">
        <f t="shared" si="38"/>
        <v>0</v>
      </c>
      <c r="AO68" s="24">
        <f t="shared" si="38"/>
        <v>0</v>
      </c>
      <c r="AP68" s="24">
        <f t="shared" si="38"/>
        <v>0</v>
      </c>
      <c r="AQ68" s="24">
        <f t="shared" si="38"/>
        <v>0</v>
      </c>
      <c r="AR68" s="24">
        <f t="shared" si="38"/>
        <v>0</v>
      </c>
      <c r="AS68" s="24">
        <f t="shared" si="38"/>
        <v>0</v>
      </c>
      <c r="AT68" s="24">
        <f t="shared" ref="AT68:BM68" si="39">AT25*AT$49</f>
        <v>0</v>
      </c>
      <c r="AU68" s="24">
        <f t="shared" si="39"/>
        <v>0</v>
      </c>
      <c r="AV68" s="24">
        <f t="shared" si="39"/>
        <v>0</v>
      </c>
      <c r="AW68" s="24">
        <f t="shared" si="39"/>
        <v>0</v>
      </c>
      <c r="AX68" s="24">
        <f t="shared" si="39"/>
        <v>0</v>
      </c>
      <c r="AY68" s="24">
        <f t="shared" si="39"/>
        <v>0</v>
      </c>
      <c r="AZ68" s="24">
        <f t="shared" si="39"/>
        <v>0</v>
      </c>
      <c r="BA68" s="24">
        <f t="shared" si="39"/>
        <v>0</v>
      </c>
      <c r="BB68" s="24">
        <f t="shared" si="39"/>
        <v>0</v>
      </c>
      <c r="BC68" s="24">
        <f t="shared" si="39"/>
        <v>0</v>
      </c>
      <c r="BD68" s="24">
        <f t="shared" si="39"/>
        <v>0</v>
      </c>
      <c r="BE68" s="24">
        <f t="shared" si="39"/>
        <v>0</v>
      </c>
      <c r="BF68" s="24">
        <f t="shared" si="39"/>
        <v>0</v>
      </c>
      <c r="BG68" s="24">
        <f t="shared" si="39"/>
        <v>0</v>
      </c>
      <c r="BH68" s="24">
        <f t="shared" si="39"/>
        <v>0</v>
      </c>
      <c r="BI68" s="24">
        <f t="shared" si="39"/>
        <v>0</v>
      </c>
      <c r="BJ68" s="24">
        <f t="shared" si="39"/>
        <v>0</v>
      </c>
      <c r="BK68" s="24">
        <f t="shared" si="39"/>
        <v>0</v>
      </c>
      <c r="BL68" s="24">
        <f t="shared" si="39"/>
        <v>0</v>
      </c>
      <c r="BM68" s="24">
        <f t="shared" si="39"/>
        <v>0</v>
      </c>
      <c r="BN68" s="24">
        <f t="shared" ref="BN68:BO68" si="40">BN25*BN$49</f>
        <v>0</v>
      </c>
      <c r="BO68" s="24">
        <f t="shared" si="40"/>
        <v>0</v>
      </c>
    </row>
    <row r="69" spans="3:67" s="6" customFormat="1" x14ac:dyDescent="0.25">
      <c r="C69" s="18" t="s">
        <v>123</v>
      </c>
      <c r="G69" s="18" t="s">
        <v>139</v>
      </c>
      <c r="N69" s="24">
        <f t="shared" ref="N69:AS69" si="41">N26*N$49</f>
        <v>0</v>
      </c>
      <c r="O69" s="24">
        <f t="shared" si="41"/>
        <v>0</v>
      </c>
      <c r="P69" s="24">
        <f t="shared" si="41"/>
        <v>0</v>
      </c>
      <c r="Q69" s="24">
        <f t="shared" si="41"/>
        <v>0</v>
      </c>
      <c r="R69" s="24">
        <f t="shared" si="41"/>
        <v>0</v>
      </c>
      <c r="S69" s="24">
        <f t="shared" si="41"/>
        <v>0</v>
      </c>
      <c r="T69" s="24">
        <f t="shared" si="41"/>
        <v>0</v>
      </c>
      <c r="U69" s="24">
        <f t="shared" si="41"/>
        <v>0</v>
      </c>
      <c r="V69" s="24">
        <f t="shared" si="41"/>
        <v>0</v>
      </c>
      <c r="W69" s="24">
        <f t="shared" si="41"/>
        <v>0</v>
      </c>
      <c r="X69" s="24">
        <f t="shared" si="41"/>
        <v>0</v>
      </c>
      <c r="Y69" s="24">
        <f t="shared" si="41"/>
        <v>0</v>
      </c>
      <c r="Z69" s="24">
        <f t="shared" si="41"/>
        <v>0</v>
      </c>
      <c r="AA69" s="24">
        <f t="shared" si="41"/>
        <v>0</v>
      </c>
      <c r="AB69" s="24">
        <f t="shared" si="41"/>
        <v>0</v>
      </c>
      <c r="AC69" s="24">
        <f t="shared" si="41"/>
        <v>0</v>
      </c>
      <c r="AD69" s="24">
        <f t="shared" si="41"/>
        <v>0</v>
      </c>
      <c r="AE69" s="24">
        <f t="shared" si="41"/>
        <v>0</v>
      </c>
      <c r="AF69" s="24">
        <f t="shared" si="41"/>
        <v>0</v>
      </c>
      <c r="AG69" s="24">
        <f t="shared" si="41"/>
        <v>0</v>
      </c>
      <c r="AH69" s="24">
        <f t="shared" si="41"/>
        <v>0</v>
      </c>
      <c r="AI69" s="24">
        <f t="shared" si="41"/>
        <v>0</v>
      </c>
      <c r="AJ69" s="24">
        <f t="shared" si="41"/>
        <v>0</v>
      </c>
      <c r="AK69" s="24">
        <f t="shared" si="41"/>
        <v>0</v>
      </c>
      <c r="AL69" s="24">
        <f t="shared" si="41"/>
        <v>0</v>
      </c>
      <c r="AM69" s="24">
        <f t="shared" si="41"/>
        <v>0</v>
      </c>
      <c r="AN69" s="24">
        <f t="shared" si="41"/>
        <v>0</v>
      </c>
      <c r="AO69" s="24">
        <f t="shared" si="41"/>
        <v>0</v>
      </c>
      <c r="AP69" s="24">
        <f t="shared" si="41"/>
        <v>0</v>
      </c>
      <c r="AQ69" s="24">
        <f t="shared" si="41"/>
        <v>0</v>
      </c>
      <c r="AR69" s="24">
        <f t="shared" si="41"/>
        <v>0</v>
      </c>
      <c r="AS69" s="24">
        <f t="shared" si="41"/>
        <v>0</v>
      </c>
      <c r="AT69" s="24">
        <f t="shared" ref="AT69:BM69" si="42">AT26*AT$49</f>
        <v>0</v>
      </c>
      <c r="AU69" s="24">
        <f t="shared" si="42"/>
        <v>0</v>
      </c>
      <c r="AV69" s="24">
        <f t="shared" si="42"/>
        <v>0</v>
      </c>
      <c r="AW69" s="24">
        <f t="shared" si="42"/>
        <v>0</v>
      </c>
      <c r="AX69" s="24">
        <f t="shared" si="42"/>
        <v>0</v>
      </c>
      <c r="AY69" s="24">
        <f t="shared" si="42"/>
        <v>0</v>
      </c>
      <c r="AZ69" s="24">
        <f t="shared" si="42"/>
        <v>0</v>
      </c>
      <c r="BA69" s="24">
        <f t="shared" si="42"/>
        <v>0</v>
      </c>
      <c r="BB69" s="24">
        <f t="shared" si="42"/>
        <v>0</v>
      </c>
      <c r="BC69" s="24">
        <f t="shared" si="42"/>
        <v>0</v>
      </c>
      <c r="BD69" s="24">
        <f t="shared" si="42"/>
        <v>0</v>
      </c>
      <c r="BE69" s="24">
        <f t="shared" si="42"/>
        <v>0</v>
      </c>
      <c r="BF69" s="24">
        <f t="shared" si="42"/>
        <v>0</v>
      </c>
      <c r="BG69" s="24">
        <f t="shared" si="42"/>
        <v>0</v>
      </c>
      <c r="BH69" s="24">
        <f t="shared" si="42"/>
        <v>0</v>
      </c>
      <c r="BI69" s="24">
        <f t="shared" si="42"/>
        <v>0</v>
      </c>
      <c r="BJ69" s="24">
        <f t="shared" si="42"/>
        <v>0</v>
      </c>
      <c r="BK69" s="24">
        <f t="shared" si="42"/>
        <v>0</v>
      </c>
      <c r="BL69" s="24">
        <f t="shared" si="42"/>
        <v>0</v>
      </c>
      <c r="BM69" s="24">
        <f t="shared" si="42"/>
        <v>0</v>
      </c>
      <c r="BN69" s="24">
        <f t="shared" ref="BN69:BO69" si="43">BN26*BN$49</f>
        <v>0</v>
      </c>
      <c r="BO69" s="24">
        <f t="shared" si="43"/>
        <v>0</v>
      </c>
    </row>
    <row r="70" spans="3:67" s="6" customFormat="1" x14ac:dyDescent="0.25">
      <c r="C70" s="18" t="s">
        <v>100</v>
      </c>
      <c r="G70" s="18" t="s">
        <v>137</v>
      </c>
      <c r="N70" s="24">
        <f t="shared" ref="N70:AS70" si="44">N27*N$49</f>
        <v>0</v>
      </c>
      <c r="O70" s="24">
        <f t="shared" si="44"/>
        <v>0</v>
      </c>
      <c r="P70" s="24">
        <f t="shared" si="44"/>
        <v>0</v>
      </c>
      <c r="Q70" s="24">
        <f t="shared" si="44"/>
        <v>0</v>
      </c>
      <c r="R70" s="24">
        <f t="shared" si="44"/>
        <v>0</v>
      </c>
      <c r="S70" s="24">
        <f t="shared" si="44"/>
        <v>0</v>
      </c>
      <c r="T70" s="24">
        <f t="shared" si="44"/>
        <v>3171980947.8866472</v>
      </c>
      <c r="U70" s="24">
        <f t="shared" si="44"/>
        <v>7936080365.3589172</v>
      </c>
      <c r="V70" s="24">
        <f t="shared" si="44"/>
        <v>12954000397.458532</v>
      </c>
      <c r="W70" s="24">
        <f t="shared" si="44"/>
        <v>19049106495.840332</v>
      </c>
      <c r="X70" s="24">
        <f t="shared" si="44"/>
        <v>34071754186.529236</v>
      </c>
      <c r="Y70" s="24">
        <f t="shared" si="44"/>
        <v>42258448448.732124</v>
      </c>
      <c r="Z70" s="24">
        <f t="shared" si="44"/>
        <v>43087528267.673988</v>
      </c>
      <c r="AA70" s="24">
        <f t="shared" si="44"/>
        <v>44355627570.614075</v>
      </c>
      <c r="AB70" s="24">
        <f t="shared" si="44"/>
        <v>45613740318.088188</v>
      </c>
      <c r="AC70" s="24">
        <f t="shared" si="44"/>
        <v>47002827157.242958</v>
      </c>
      <c r="AD70" s="24">
        <f t="shared" si="44"/>
        <v>48210841912.15979</v>
      </c>
      <c r="AE70" s="24">
        <f t="shared" si="44"/>
        <v>49537248983.715042</v>
      </c>
      <c r="AF70" s="24">
        <f t="shared" si="44"/>
        <v>50845575874.432655</v>
      </c>
      <c r="AG70" s="24">
        <f t="shared" si="44"/>
        <v>52137242703.655365</v>
      </c>
      <c r="AH70" s="24">
        <f t="shared" si="44"/>
        <v>52862992507.72802</v>
      </c>
      <c r="AI70" s="24">
        <f t="shared" si="44"/>
        <v>53341862424.045448</v>
      </c>
      <c r="AJ70" s="24">
        <f t="shared" si="44"/>
        <v>53806470155.424721</v>
      </c>
      <c r="AK70" s="24">
        <f t="shared" si="44"/>
        <v>54257897480.943436</v>
      </c>
      <c r="AL70" s="24">
        <f t="shared" si="44"/>
        <v>54698535708.865433</v>
      </c>
      <c r="AM70" s="24">
        <f t="shared" si="44"/>
        <v>55129791732.998741</v>
      </c>
      <c r="AN70" s="24">
        <f t="shared" si="44"/>
        <v>55549230887.990166</v>
      </c>
      <c r="AO70" s="24">
        <f t="shared" si="44"/>
        <v>55954934234.702003</v>
      </c>
      <c r="AP70" s="24">
        <f t="shared" si="44"/>
        <v>56347435805.861687</v>
      </c>
      <c r="AQ70" s="24">
        <f t="shared" si="44"/>
        <v>56727262585.057419</v>
      </c>
      <c r="AR70" s="24">
        <f t="shared" si="44"/>
        <v>57094096708.952866</v>
      </c>
      <c r="AS70" s="24">
        <f t="shared" si="44"/>
        <v>57447253322.256836</v>
      </c>
      <c r="AT70" s="24">
        <f t="shared" ref="AT70:BM70" si="45">AT27*AT$49</f>
        <v>57786588298.190025</v>
      </c>
      <c r="AU70" s="24">
        <f t="shared" si="45"/>
        <v>58112507048.3722</v>
      </c>
      <c r="AV70" s="24">
        <f t="shared" si="45"/>
        <v>58425337051.29953</v>
      </c>
      <c r="AW70" s="24">
        <f t="shared" si="45"/>
        <v>58724751343.745407</v>
      </c>
      <c r="AX70" s="24">
        <f t="shared" si="45"/>
        <v>59010143007.813568</v>
      </c>
      <c r="AY70" s="24">
        <f t="shared" si="45"/>
        <v>59281370685.055153</v>
      </c>
      <c r="AZ70" s="24">
        <f t="shared" si="45"/>
        <v>59538798201.578232</v>
      </c>
      <c r="BA70" s="24">
        <f t="shared" si="45"/>
        <v>59782786489.359573</v>
      </c>
      <c r="BB70" s="24">
        <f t="shared" si="45"/>
        <v>60013195959.952637</v>
      </c>
      <c r="BC70" s="24">
        <f t="shared" si="45"/>
        <v>60229651693.259552</v>
      </c>
      <c r="BD70" s="24">
        <f t="shared" si="45"/>
        <v>60432149563.283119</v>
      </c>
      <c r="BE70" s="24">
        <f t="shared" si="45"/>
        <v>60617785497.077217</v>
      </c>
      <c r="BF70" s="24">
        <f t="shared" si="45"/>
        <v>60746270721.634254</v>
      </c>
      <c r="BG70" s="24">
        <f t="shared" si="45"/>
        <v>60827611414.484467</v>
      </c>
      <c r="BH70" s="24">
        <f t="shared" si="45"/>
        <v>60909061113.231522</v>
      </c>
      <c r="BI70" s="24">
        <f t="shared" si="45"/>
        <v>60990619964.078407</v>
      </c>
      <c r="BJ70" s="24">
        <f t="shared" si="45"/>
        <v>61072288113.424522</v>
      </c>
      <c r="BK70" s="24">
        <f t="shared" si="45"/>
        <v>61154065707.865616</v>
      </c>
      <c r="BL70" s="24">
        <f t="shared" si="45"/>
        <v>61235952894.194328</v>
      </c>
      <c r="BM70" s="24">
        <f t="shared" si="45"/>
        <v>61317949819.400352</v>
      </c>
      <c r="BN70" s="24">
        <f t="shared" ref="BN70:BO70" si="46">BN27*BN$49</f>
        <v>61400056630.670677</v>
      </c>
      <c r="BO70" s="24">
        <f t="shared" si="46"/>
        <v>61482273475.389908</v>
      </c>
    </row>
    <row r="71" spans="3:67" s="6" customFormat="1" x14ac:dyDescent="0.25">
      <c r="C71" s="18" t="s">
        <v>101</v>
      </c>
      <c r="G71" s="18" t="s">
        <v>137</v>
      </c>
      <c r="N71" s="24">
        <f t="shared" ref="N71:AG71" si="47">N28*N$49</f>
        <v>0</v>
      </c>
      <c r="O71" s="24">
        <f t="shared" si="47"/>
        <v>0</v>
      </c>
      <c r="P71" s="24">
        <f t="shared" si="47"/>
        <v>0</v>
      </c>
      <c r="Q71" s="24">
        <f t="shared" si="47"/>
        <v>0</v>
      </c>
      <c r="R71" s="24">
        <f t="shared" si="47"/>
        <v>0</v>
      </c>
      <c r="S71" s="24">
        <f t="shared" si="47"/>
        <v>0</v>
      </c>
      <c r="T71" s="24">
        <f t="shared" si="47"/>
        <v>352442327.5429607</v>
      </c>
      <c r="U71" s="24">
        <f t="shared" si="47"/>
        <v>881786707.26210165</v>
      </c>
      <c r="V71" s="24">
        <f t="shared" si="47"/>
        <v>1439333377.4953921</v>
      </c>
      <c r="W71" s="24">
        <f t="shared" si="47"/>
        <v>2116567388.4267032</v>
      </c>
      <c r="X71" s="24">
        <f t="shared" si="47"/>
        <v>3785750465.1699142</v>
      </c>
      <c r="Y71" s="24">
        <f t="shared" si="47"/>
        <v>4695383160.9702349</v>
      </c>
      <c r="Z71" s="24">
        <f t="shared" si="47"/>
        <v>4787503140.852664</v>
      </c>
      <c r="AA71" s="24">
        <f t="shared" si="47"/>
        <v>4928403063.4015627</v>
      </c>
      <c r="AB71" s="24">
        <f t="shared" si="47"/>
        <v>5068193368.6764641</v>
      </c>
      <c r="AC71" s="24">
        <f t="shared" si="47"/>
        <v>5222536350.8047714</v>
      </c>
      <c r="AD71" s="24">
        <f t="shared" si="47"/>
        <v>5356760212.4621973</v>
      </c>
      <c r="AE71" s="24">
        <f t="shared" si="47"/>
        <v>5504138775.9683371</v>
      </c>
      <c r="AF71" s="24">
        <f t="shared" si="47"/>
        <v>5649508430.4925156</v>
      </c>
      <c r="AG71" s="24">
        <f t="shared" si="47"/>
        <v>5793026967.0728159</v>
      </c>
      <c r="AH71" s="24">
        <f t="shared" ref="AH71:BJ71" si="48">AH28*AH$49</f>
        <v>5873665834.1920013</v>
      </c>
      <c r="AI71" s="24">
        <f t="shared" si="48"/>
        <v>5926873602.6717157</v>
      </c>
      <c r="AJ71" s="24">
        <f t="shared" si="48"/>
        <v>5978496683.936079</v>
      </c>
      <c r="AK71" s="24">
        <f t="shared" si="48"/>
        <v>6028655275.6603804</v>
      </c>
      <c r="AL71" s="24">
        <f t="shared" si="48"/>
        <v>6077615078.7628241</v>
      </c>
      <c r="AM71" s="24">
        <f t="shared" si="48"/>
        <v>6125532414.7776375</v>
      </c>
      <c r="AN71" s="24">
        <f t="shared" si="48"/>
        <v>6172136765.3322392</v>
      </c>
      <c r="AO71" s="24">
        <f t="shared" si="48"/>
        <v>6217214914.9668875</v>
      </c>
      <c r="AP71" s="24">
        <f t="shared" si="48"/>
        <v>6260826200.6512976</v>
      </c>
      <c r="AQ71" s="24">
        <f t="shared" si="48"/>
        <v>6303029176.1174889</v>
      </c>
      <c r="AR71" s="24">
        <f t="shared" si="48"/>
        <v>6343788523.2169838</v>
      </c>
      <c r="AS71" s="24">
        <f t="shared" si="48"/>
        <v>6383028146.9174252</v>
      </c>
      <c r="AT71" s="24">
        <f t="shared" si="48"/>
        <v>6420732033.1322241</v>
      </c>
      <c r="AU71" s="24">
        <f t="shared" si="48"/>
        <v>6456945227.5969086</v>
      </c>
      <c r="AV71" s="24">
        <f t="shared" si="48"/>
        <v>6491704116.8110571</v>
      </c>
      <c r="AW71" s="24">
        <f t="shared" si="48"/>
        <v>6524972371.5272655</v>
      </c>
      <c r="AX71" s="24">
        <f t="shared" si="48"/>
        <v>6556682556.423728</v>
      </c>
      <c r="AY71" s="24">
        <f t="shared" si="48"/>
        <v>6586818965.0061264</v>
      </c>
      <c r="AZ71" s="24">
        <f t="shared" si="48"/>
        <v>6615422022.3975811</v>
      </c>
      <c r="BA71" s="24">
        <f t="shared" si="48"/>
        <v>6642531832.151062</v>
      </c>
      <c r="BB71" s="24">
        <f t="shared" si="48"/>
        <v>6668132884.4391804</v>
      </c>
      <c r="BC71" s="24">
        <f t="shared" si="48"/>
        <v>6692183521.4732809</v>
      </c>
      <c r="BD71" s="24">
        <f t="shared" si="48"/>
        <v>6714683284.8092346</v>
      </c>
      <c r="BE71" s="24">
        <f t="shared" si="48"/>
        <v>6735309499.6752434</v>
      </c>
      <c r="BF71" s="24">
        <f t="shared" si="48"/>
        <v>6749585635.7371387</v>
      </c>
      <c r="BG71" s="24">
        <f t="shared" si="48"/>
        <v>6758623490.4982719</v>
      </c>
      <c r="BH71" s="24">
        <f t="shared" si="48"/>
        <v>6767673457.0257225</v>
      </c>
      <c r="BI71" s="24">
        <f t="shared" si="48"/>
        <v>6776735551.5642662</v>
      </c>
      <c r="BJ71" s="24">
        <f t="shared" si="48"/>
        <v>6785809790.3805008</v>
      </c>
      <c r="BK71" s="24">
        <f t="shared" ref="BK71:BM85" si="49">BK28*BK$49</f>
        <v>6794896189.7628441</v>
      </c>
      <c r="BL71" s="24">
        <f t="shared" si="49"/>
        <v>6803994766.0215893</v>
      </c>
      <c r="BM71" s="24">
        <f t="shared" si="49"/>
        <v>6813105535.4889259</v>
      </c>
      <c r="BN71" s="24">
        <f t="shared" ref="BN71:BO71" si="50">BN28*BN$49</f>
        <v>6822228514.5189629</v>
      </c>
      <c r="BO71" s="24">
        <f t="shared" si="50"/>
        <v>6831363719.4877672</v>
      </c>
    </row>
    <row r="72" spans="3:67" s="6" customFormat="1" x14ac:dyDescent="0.25">
      <c r="C72" s="18" t="s">
        <v>124</v>
      </c>
      <c r="G72" s="18" t="s">
        <v>140</v>
      </c>
      <c r="N72" s="24">
        <f t="shared" ref="N72:AG72" si="51">N29*N$49</f>
        <v>0</v>
      </c>
      <c r="O72" s="24">
        <f t="shared" si="51"/>
        <v>0</v>
      </c>
      <c r="P72" s="24">
        <f t="shared" si="51"/>
        <v>0</v>
      </c>
      <c r="Q72" s="24">
        <f t="shared" si="51"/>
        <v>0</v>
      </c>
      <c r="R72" s="24">
        <f t="shared" si="51"/>
        <v>0</v>
      </c>
      <c r="S72" s="24">
        <f t="shared" si="51"/>
        <v>0</v>
      </c>
      <c r="T72" s="24">
        <f t="shared" si="51"/>
        <v>0</v>
      </c>
      <c r="U72" s="24">
        <f t="shared" si="51"/>
        <v>0</v>
      </c>
      <c r="V72" s="24">
        <f t="shared" si="51"/>
        <v>0</v>
      </c>
      <c r="W72" s="24">
        <f t="shared" si="51"/>
        <v>0</v>
      </c>
      <c r="X72" s="24">
        <f t="shared" si="51"/>
        <v>0</v>
      </c>
      <c r="Y72" s="24">
        <f t="shared" si="51"/>
        <v>0</v>
      </c>
      <c r="Z72" s="24">
        <f t="shared" si="51"/>
        <v>0</v>
      </c>
      <c r="AA72" s="24">
        <f t="shared" si="51"/>
        <v>0</v>
      </c>
      <c r="AB72" s="24">
        <f t="shared" si="51"/>
        <v>0</v>
      </c>
      <c r="AC72" s="24">
        <f t="shared" si="51"/>
        <v>0</v>
      </c>
      <c r="AD72" s="24">
        <f t="shared" si="51"/>
        <v>0</v>
      </c>
      <c r="AE72" s="24">
        <f t="shared" si="51"/>
        <v>0</v>
      </c>
      <c r="AF72" s="24">
        <f t="shared" si="51"/>
        <v>0</v>
      </c>
      <c r="AG72" s="24">
        <f t="shared" si="51"/>
        <v>0</v>
      </c>
      <c r="AH72" s="24">
        <f t="shared" ref="AH72:BJ72" si="52">AH29*AH$49</f>
        <v>0</v>
      </c>
      <c r="AI72" s="24">
        <f t="shared" si="52"/>
        <v>0</v>
      </c>
      <c r="AJ72" s="24">
        <f t="shared" si="52"/>
        <v>0</v>
      </c>
      <c r="AK72" s="24">
        <f t="shared" si="52"/>
        <v>0</v>
      </c>
      <c r="AL72" s="24">
        <f t="shared" si="52"/>
        <v>0</v>
      </c>
      <c r="AM72" s="24">
        <f t="shared" si="52"/>
        <v>0</v>
      </c>
      <c r="AN72" s="24">
        <f t="shared" si="52"/>
        <v>0</v>
      </c>
      <c r="AO72" s="24">
        <f t="shared" si="52"/>
        <v>0</v>
      </c>
      <c r="AP72" s="24">
        <f t="shared" si="52"/>
        <v>0</v>
      </c>
      <c r="AQ72" s="24">
        <f t="shared" si="52"/>
        <v>0</v>
      </c>
      <c r="AR72" s="24">
        <f t="shared" si="52"/>
        <v>0</v>
      </c>
      <c r="AS72" s="24">
        <f t="shared" si="52"/>
        <v>0</v>
      </c>
      <c r="AT72" s="24">
        <f t="shared" si="52"/>
        <v>0</v>
      </c>
      <c r="AU72" s="24">
        <f t="shared" si="52"/>
        <v>0</v>
      </c>
      <c r="AV72" s="24">
        <f t="shared" si="52"/>
        <v>0</v>
      </c>
      <c r="AW72" s="24">
        <f t="shared" si="52"/>
        <v>0</v>
      </c>
      <c r="AX72" s="24">
        <f t="shared" si="52"/>
        <v>0</v>
      </c>
      <c r="AY72" s="24">
        <f t="shared" si="52"/>
        <v>0</v>
      </c>
      <c r="AZ72" s="24">
        <f t="shared" si="52"/>
        <v>0</v>
      </c>
      <c r="BA72" s="24">
        <f t="shared" si="52"/>
        <v>0</v>
      </c>
      <c r="BB72" s="24">
        <f t="shared" si="52"/>
        <v>0</v>
      </c>
      <c r="BC72" s="24">
        <f t="shared" si="52"/>
        <v>0</v>
      </c>
      <c r="BD72" s="24">
        <f t="shared" si="52"/>
        <v>0</v>
      </c>
      <c r="BE72" s="24">
        <f t="shared" si="52"/>
        <v>0</v>
      </c>
      <c r="BF72" s="24">
        <f t="shared" si="52"/>
        <v>0</v>
      </c>
      <c r="BG72" s="24">
        <f t="shared" si="52"/>
        <v>0</v>
      </c>
      <c r="BH72" s="24">
        <f t="shared" si="52"/>
        <v>0</v>
      </c>
      <c r="BI72" s="24">
        <f t="shared" si="52"/>
        <v>0</v>
      </c>
      <c r="BJ72" s="24">
        <f t="shared" si="52"/>
        <v>0</v>
      </c>
      <c r="BK72" s="24">
        <f t="shared" si="49"/>
        <v>0</v>
      </c>
      <c r="BL72" s="24">
        <f t="shared" si="49"/>
        <v>0</v>
      </c>
      <c r="BM72" s="24">
        <f t="shared" si="49"/>
        <v>0</v>
      </c>
      <c r="BN72" s="24">
        <f t="shared" ref="BN72:BO72" si="53">BN29*BN$49</f>
        <v>0</v>
      </c>
      <c r="BO72" s="24">
        <f t="shared" si="53"/>
        <v>0</v>
      </c>
    </row>
    <row r="73" spans="3:67" s="6" customFormat="1" x14ac:dyDescent="0.25">
      <c r="C73" s="18" t="s">
        <v>89</v>
      </c>
      <c r="G73" s="18" t="s">
        <v>141</v>
      </c>
      <c r="N73" s="24">
        <f t="shared" ref="N73:AG73" si="54">N30*N$49</f>
        <v>0</v>
      </c>
      <c r="O73" s="24">
        <f t="shared" si="54"/>
        <v>0</v>
      </c>
      <c r="P73" s="24">
        <f t="shared" si="54"/>
        <v>0</v>
      </c>
      <c r="Q73" s="24">
        <f t="shared" si="54"/>
        <v>0</v>
      </c>
      <c r="R73" s="24">
        <f t="shared" si="54"/>
        <v>0</v>
      </c>
      <c r="S73" s="24">
        <f t="shared" si="54"/>
        <v>0</v>
      </c>
      <c r="T73" s="24">
        <f t="shared" si="54"/>
        <v>0</v>
      </c>
      <c r="U73" s="24">
        <f t="shared" si="54"/>
        <v>0</v>
      </c>
      <c r="V73" s="24">
        <f t="shared" si="54"/>
        <v>0</v>
      </c>
      <c r="W73" s="24">
        <f t="shared" si="54"/>
        <v>0</v>
      </c>
      <c r="X73" s="24">
        <f t="shared" si="54"/>
        <v>0</v>
      </c>
      <c r="Y73" s="24">
        <f t="shared" si="54"/>
        <v>0</v>
      </c>
      <c r="Z73" s="24">
        <f t="shared" si="54"/>
        <v>0</v>
      </c>
      <c r="AA73" s="24">
        <f t="shared" si="54"/>
        <v>0</v>
      </c>
      <c r="AB73" s="24">
        <f t="shared" si="54"/>
        <v>0</v>
      </c>
      <c r="AC73" s="24">
        <f t="shared" si="54"/>
        <v>0</v>
      </c>
      <c r="AD73" s="24">
        <f t="shared" si="54"/>
        <v>0</v>
      </c>
      <c r="AE73" s="24">
        <f t="shared" si="54"/>
        <v>0</v>
      </c>
      <c r="AF73" s="24">
        <f t="shared" si="54"/>
        <v>0</v>
      </c>
      <c r="AG73" s="24">
        <f t="shared" si="54"/>
        <v>0</v>
      </c>
      <c r="AH73" s="24">
        <f t="shared" ref="AH73:BJ73" si="55">AH30*AH$49</f>
        <v>0</v>
      </c>
      <c r="AI73" s="24">
        <f t="shared" si="55"/>
        <v>0</v>
      </c>
      <c r="AJ73" s="24">
        <f t="shared" si="55"/>
        <v>0</v>
      </c>
      <c r="AK73" s="24">
        <f t="shared" si="55"/>
        <v>0</v>
      </c>
      <c r="AL73" s="24">
        <f t="shared" si="55"/>
        <v>0</v>
      </c>
      <c r="AM73" s="24">
        <f t="shared" si="55"/>
        <v>0</v>
      </c>
      <c r="AN73" s="24">
        <f t="shared" si="55"/>
        <v>0</v>
      </c>
      <c r="AO73" s="24">
        <f t="shared" si="55"/>
        <v>0</v>
      </c>
      <c r="AP73" s="24">
        <f t="shared" si="55"/>
        <v>0</v>
      </c>
      <c r="AQ73" s="24">
        <f t="shared" si="55"/>
        <v>0</v>
      </c>
      <c r="AR73" s="24">
        <f t="shared" si="55"/>
        <v>0</v>
      </c>
      <c r="AS73" s="24">
        <f t="shared" si="55"/>
        <v>0</v>
      </c>
      <c r="AT73" s="24">
        <f t="shared" si="55"/>
        <v>0</v>
      </c>
      <c r="AU73" s="24">
        <f t="shared" si="55"/>
        <v>0</v>
      </c>
      <c r="AV73" s="24">
        <f t="shared" si="55"/>
        <v>0</v>
      </c>
      <c r="AW73" s="24">
        <f t="shared" si="55"/>
        <v>0</v>
      </c>
      <c r="AX73" s="24">
        <f t="shared" si="55"/>
        <v>0</v>
      </c>
      <c r="AY73" s="24">
        <f t="shared" si="55"/>
        <v>0</v>
      </c>
      <c r="AZ73" s="24">
        <f t="shared" si="55"/>
        <v>0</v>
      </c>
      <c r="BA73" s="24">
        <f t="shared" si="55"/>
        <v>0</v>
      </c>
      <c r="BB73" s="24">
        <f t="shared" si="55"/>
        <v>0</v>
      </c>
      <c r="BC73" s="24">
        <f t="shared" si="55"/>
        <v>0</v>
      </c>
      <c r="BD73" s="24">
        <f t="shared" si="55"/>
        <v>0</v>
      </c>
      <c r="BE73" s="24">
        <f t="shared" si="55"/>
        <v>0</v>
      </c>
      <c r="BF73" s="24">
        <f t="shared" si="55"/>
        <v>0</v>
      </c>
      <c r="BG73" s="24">
        <f t="shared" si="55"/>
        <v>0</v>
      </c>
      <c r="BH73" s="24">
        <f t="shared" si="55"/>
        <v>0</v>
      </c>
      <c r="BI73" s="24">
        <f t="shared" si="55"/>
        <v>0</v>
      </c>
      <c r="BJ73" s="24">
        <f t="shared" si="55"/>
        <v>0</v>
      </c>
      <c r="BK73" s="24">
        <f t="shared" si="49"/>
        <v>0</v>
      </c>
      <c r="BL73" s="24">
        <f t="shared" si="49"/>
        <v>0</v>
      </c>
      <c r="BM73" s="24">
        <f t="shared" si="49"/>
        <v>0</v>
      </c>
      <c r="BN73" s="24">
        <f t="shared" ref="BN73:BO73" si="56">BN30*BN$49</f>
        <v>0</v>
      </c>
      <c r="BO73" s="24">
        <f t="shared" si="56"/>
        <v>0</v>
      </c>
    </row>
    <row r="74" spans="3:67" s="6" customFormat="1" x14ac:dyDescent="0.25">
      <c r="C74" s="18" t="s">
        <v>125</v>
      </c>
      <c r="G74" s="18" t="s">
        <v>141</v>
      </c>
      <c r="N74" s="24">
        <f t="shared" ref="N74:AG74" si="57">N31*N$49</f>
        <v>0</v>
      </c>
      <c r="O74" s="24">
        <f t="shared" si="57"/>
        <v>0</v>
      </c>
      <c r="P74" s="24">
        <f t="shared" si="57"/>
        <v>0</v>
      </c>
      <c r="Q74" s="24">
        <f t="shared" si="57"/>
        <v>0</v>
      </c>
      <c r="R74" s="24">
        <f t="shared" si="57"/>
        <v>0</v>
      </c>
      <c r="S74" s="24">
        <f t="shared" si="57"/>
        <v>0</v>
      </c>
      <c r="T74" s="24">
        <f t="shared" si="57"/>
        <v>151150844.09599999</v>
      </c>
      <c r="U74" s="24">
        <f t="shared" si="57"/>
        <v>140332473.96000001</v>
      </c>
      <c r="V74" s="24">
        <f t="shared" si="57"/>
        <v>225032113.591488</v>
      </c>
      <c r="W74" s="24">
        <f t="shared" si="57"/>
        <v>233350570.16051197</v>
      </c>
      <c r="X74" s="24">
        <f t="shared" si="57"/>
        <v>446687961.70096004</v>
      </c>
      <c r="Y74" s="24">
        <f t="shared" si="57"/>
        <v>588260689.69024003</v>
      </c>
      <c r="Z74" s="24">
        <f t="shared" si="57"/>
        <v>454771869.10255343</v>
      </c>
      <c r="AA74" s="24">
        <f t="shared" si="57"/>
        <v>377174590.838507</v>
      </c>
      <c r="AB74" s="24">
        <f t="shared" si="57"/>
        <v>331538403.86000025</v>
      </c>
      <c r="AC74" s="24">
        <f t="shared" si="57"/>
        <v>307883752.89564788</v>
      </c>
      <c r="AD74" s="24">
        <f t="shared" si="57"/>
        <v>293280395.11298674</v>
      </c>
      <c r="AE74" s="24">
        <f t="shared" si="57"/>
        <v>286407785.32491279</v>
      </c>
      <c r="AF74" s="24">
        <f t="shared" si="57"/>
        <v>285117955.27122426</v>
      </c>
      <c r="AG74" s="24">
        <f t="shared" si="57"/>
        <v>292173987.15802926</v>
      </c>
      <c r="AH74" s="24">
        <f t="shared" ref="AH74:BJ74" si="58">AH31*AH$49</f>
        <v>296771663.74364334</v>
      </c>
      <c r="AI74" s="24">
        <f t="shared" si="58"/>
        <v>299004431.61614794</v>
      </c>
      <c r="AJ74" s="24">
        <f t="shared" si="58"/>
        <v>301181516.62189293</v>
      </c>
      <c r="AK74" s="24">
        <f t="shared" si="58"/>
        <v>303300985.07927912</v>
      </c>
      <c r="AL74" s="24">
        <f t="shared" si="58"/>
        <v>305361350.03741562</v>
      </c>
      <c r="AM74" s="24">
        <f t="shared" si="58"/>
        <v>307366219.11939877</v>
      </c>
      <c r="AN74" s="24">
        <f t="shared" si="58"/>
        <v>309319524.76091665</v>
      </c>
      <c r="AO74" s="24">
        <f t="shared" si="58"/>
        <v>311220333.69434059</v>
      </c>
      <c r="AP74" s="24">
        <f t="shared" si="58"/>
        <v>313066830.36295956</v>
      </c>
      <c r="AQ74" s="24">
        <f t="shared" si="58"/>
        <v>314858470.35491514</v>
      </c>
      <c r="AR74" s="24">
        <f t="shared" si="58"/>
        <v>316595031.95621312</v>
      </c>
      <c r="AS74" s="24">
        <f t="shared" si="58"/>
        <v>318276321.17888051</v>
      </c>
      <c r="AT74" s="24">
        <f t="shared" si="58"/>
        <v>319901984.21330911</v>
      </c>
      <c r="AU74" s="24">
        <f t="shared" si="58"/>
        <v>321471739.46114421</v>
      </c>
      <c r="AV74" s="24">
        <f t="shared" si="58"/>
        <v>322985676.18813014</v>
      </c>
      <c r="AW74" s="24">
        <f t="shared" si="58"/>
        <v>324444166.358392</v>
      </c>
      <c r="AX74" s="24">
        <f t="shared" si="58"/>
        <v>325847473.1020847</v>
      </c>
      <c r="AY74" s="24">
        <f t="shared" si="58"/>
        <v>327195694.30917341</v>
      </c>
      <c r="AZ74" s="24">
        <f t="shared" si="58"/>
        <v>328489003.34953719</v>
      </c>
      <c r="BA74" s="24">
        <f t="shared" si="58"/>
        <v>329727861.66652584</v>
      </c>
      <c r="BB74" s="24">
        <f t="shared" si="58"/>
        <v>330913014.52819353</v>
      </c>
      <c r="BC74" s="24">
        <f t="shared" si="58"/>
        <v>332045208.31959927</v>
      </c>
      <c r="BD74" s="24">
        <f t="shared" si="58"/>
        <v>333125075.67990434</v>
      </c>
      <c r="BE74" s="24">
        <f t="shared" si="58"/>
        <v>334128044.8888073</v>
      </c>
      <c r="BF74" s="24">
        <f t="shared" si="58"/>
        <v>334823126.89382833</v>
      </c>
      <c r="BG74" s="24">
        <f t="shared" si="58"/>
        <v>335261494.99807769</v>
      </c>
      <c r="BH74" s="24">
        <f t="shared" si="58"/>
        <v>335700437.03697908</v>
      </c>
      <c r="BI74" s="24">
        <f t="shared" si="58"/>
        <v>336139953.761958</v>
      </c>
      <c r="BJ74" s="24">
        <f t="shared" si="58"/>
        <v>336580045.92542386</v>
      </c>
      <c r="BK74" s="24">
        <f t="shared" si="49"/>
        <v>337020714.28077096</v>
      </c>
      <c r="BL74" s="24">
        <f t="shared" si="49"/>
        <v>337461959.58238018</v>
      </c>
      <c r="BM74" s="24">
        <f t="shared" si="49"/>
        <v>337903782.58562005</v>
      </c>
      <c r="BN74" s="24">
        <f t="shared" ref="BN74:BO74" si="59">BN31*BN$49</f>
        <v>338346184.046848</v>
      </c>
      <c r="BO74" s="24">
        <f t="shared" si="59"/>
        <v>338789164.72341174</v>
      </c>
    </row>
    <row r="75" spans="3:67" s="6" customFormat="1" x14ac:dyDescent="0.25">
      <c r="C75" s="18" t="s">
        <v>126</v>
      </c>
      <c r="G75" s="18" t="s">
        <v>141</v>
      </c>
      <c r="N75" s="24">
        <f t="shared" ref="N75:AG75" si="60">N32*N$49</f>
        <v>0</v>
      </c>
      <c r="O75" s="24">
        <f t="shared" si="60"/>
        <v>0</v>
      </c>
      <c r="P75" s="24">
        <f t="shared" si="60"/>
        <v>0</v>
      </c>
      <c r="Q75" s="24">
        <f t="shared" si="60"/>
        <v>0</v>
      </c>
      <c r="R75" s="24">
        <f t="shared" si="60"/>
        <v>0</v>
      </c>
      <c r="S75" s="24">
        <f t="shared" si="60"/>
        <v>0</v>
      </c>
      <c r="T75" s="24">
        <f t="shared" si="60"/>
        <v>151150844.09599999</v>
      </c>
      <c r="U75" s="24">
        <f t="shared" si="60"/>
        <v>140332473.96000001</v>
      </c>
      <c r="V75" s="24">
        <f t="shared" si="60"/>
        <v>225032113.591488</v>
      </c>
      <c r="W75" s="24">
        <f t="shared" si="60"/>
        <v>233350570.16051197</v>
      </c>
      <c r="X75" s="24">
        <f t="shared" si="60"/>
        <v>446687961.70096004</v>
      </c>
      <c r="Y75" s="24">
        <f t="shared" si="60"/>
        <v>588260689.69024003</v>
      </c>
      <c r="Z75" s="24">
        <f t="shared" si="60"/>
        <v>454771869.10255343</v>
      </c>
      <c r="AA75" s="24">
        <f t="shared" si="60"/>
        <v>377174590.838507</v>
      </c>
      <c r="AB75" s="24">
        <f t="shared" si="60"/>
        <v>331538403.86000025</v>
      </c>
      <c r="AC75" s="24">
        <f t="shared" si="60"/>
        <v>307883752.89564788</v>
      </c>
      <c r="AD75" s="24">
        <f t="shared" si="60"/>
        <v>293280395.11298674</v>
      </c>
      <c r="AE75" s="24">
        <f t="shared" si="60"/>
        <v>286407785.32491279</v>
      </c>
      <c r="AF75" s="24">
        <f t="shared" si="60"/>
        <v>285117955.27122426</v>
      </c>
      <c r="AG75" s="24">
        <f t="shared" si="60"/>
        <v>292173987.15802926</v>
      </c>
      <c r="AH75" s="24">
        <f t="shared" ref="AH75:BJ75" si="61">AH32*AH$49</f>
        <v>296771663.74364334</v>
      </c>
      <c r="AI75" s="24">
        <f t="shared" si="61"/>
        <v>299004431.61614794</v>
      </c>
      <c r="AJ75" s="24">
        <f t="shared" si="61"/>
        <v>301181516.62189293</v>
      </c>
      <c r="AK75" s="24">
        <f t="shared" si="61"/>
        <v>303300985.07927912</v>
      </c>
      <c r="AL75" s="24">
        <f t="shared" si="61"/>
        <v>305361350.03741562</v>
      </c>
      <c r="AM75" s="24">
        <f t="shared" si="61"/>
        <v>307366219.11939877</v>
      </c>
      <c r="AN75" s="24">
        <f t="shared" si="61"/>
        <v>309319524.76091665</v>
      </c>
      <c r="AO75" s="24">
        <f t="shared" si="61"/>
        <v>311220333.69434059</v>
      </c>
      <c r="AP75" s="24">
        <f t="shared" si="61"/>
        <v>313066830.36295956</v>
      </c>
      <c r="AQ75" s="24">
        <f t="shared" si="61"/>
        <v>314858470.35491514</v>
      </c>
      <c r="AR75" s="24">
        <f t="shared" si="61"/>
        <v>316595031.95621312</v>
      </c>
      <c r="AS75" s="24">
        <f t="shared" si="61"/>
        <v>318276321.17888051</v>
      </c>
      <c r="AT75" s="24">
        <f t="shared" si="61"/>
        <v>319901984.21330911</v>
      </c>
      <c r="AU75" s="24">
        <f t="shared" si="61"/>
        <v>321471739.46114421</v>
      </c>
      <c r="AV75" s="24">
        <f t="shared" si="61"/>
        <v>322985676.18813014</v>
      </c>
      <c r="AW75" s="24">
        <f t="shared" si="61"/>
        <v>324444166.358392</v>
      </c>
      <c r="AX75" s="24">
        <f t="shared" si="61"/>
        <v>325847473.1020847</v>
      </c>
      <c r="AY75" s="24">
        <f t="shared" si="61"/>
        <v>327195694.30917341</v>
      </c>
      <c r="AZ75" s="24">
        <f t="shared" si="61"/>
        <v>328489003.34953719</v>
      </c>
      <c r="BA75" s="24">
        <f t="shared" si="61"/>
        <v>329727861.66652584</v>
      </c>
      <c r="BB75" s="24">
        <f t="shared" si="61"/>
        <v>330913014.52819353</v>
      </c>
      <c r="BC75" s="24">
        <f t="shared" si="61"/>
        <v>332045208.31959927</v>
      </c>
      <c r="BD75" s="24">
        <f t="shared" si="61"/>
        <v>333125075.67990434</v>
      </c>
      <c r="BE75" s="24">
        <f t="shared" si="61"/>
        <v>334128044.8888073</v>
      </c>
      <c r="BF75" s="24">
        <f t="shared" si="61"/>
        <v>334823126.89382833</v>
      </c>
      <c r="BG75" s="24">
        <f t="shared" si="61"/>
        <v>335261494.99807769</v>
      </c>
      <c r="BH75" s="24">
        <f t="shared" si="61"/>
        <v>335700437.03697908</v>
      </c>
      <c r="BI75" s="24">
        <f t="shared" si="61"/>
        <v>336139953.761958</v>
      </c>
      <c r="BJ75" s="24">
        <f t="shared" si="61"/>
        <v>336580045.92542386</v>
      </c>
      <c r="BK75" s="24">
        <f t="shared" si="49"/>
        <v>337020714.28077096</v>
      </c>
      <c r="BL75" s="24">
        <f t="shared" si="49"/>
        <v>337461959.58238018</v>
      </c>
      <c r="BM75" s="24">
        <f t="shared" si="49"/>
        <v>337903782.58562005</v>
      </c>
      <c r="BN75" s="24">
        <f t="shared" ref="BN75:BO75" si="62">BN32*BN$49</f>
        <v>338346184.046848</v>
      </c>
      <c r="BO75" s="24">
        <f t="shared" si="62"/>
        <v>338789164.72341174</v>
      </c>
    </row>
    <row r="76" spans="3:67" s="6" customFormat="1" x14ac:dyDescent="0.25">
      <c r="C76" s="18" t="s">
        <v>127</v>
      </c>
      <c r="G76" s="18" t="s">
        <v>142</v>
      </c>
      <c r="N76" s="24">
        <f t="shared" ref="N76:AG76" si="63">N33*N$49</f>
        <v>0</v>
      </c>
      <c r="O76" s="24">
        <f t="shared" si="63"/>
        <v>0</v>
      </c>
      <c r="P76" s="24">
        <f t="shared" si="63"/>
        <v>0</v>
      </c>
      <c r="Q76" s="24">
        <f t="shared" si="63"/>
        <v>0</v>
      </c>
      <c r="R76" s="24">
        <f t="shared" si="63"/>
        <v>0</v>
      </c>
      <c r="S76" s="24">
        <f t="shared" si="63"/>
        <v>0</v>
      </c>
      <c r="T76" s="24">
        <f t="shared" si="63"/>
        <v>181084.42240311357</v>
      </c>
      <c r="U76" s="24">
        <f t="shared" si="63"/>
        <v>394841.83823414397</v>
      </c>
      <c r="V76" s="24">
        <f t="shared" si="63"/>
        <v>703671.62154004804</v>
      </c>
      <c r="W76" s="24">
        <f t="shared" si="63"/>
        <v>1309811.8954233602</v>
      </c>
      <c r="X76" s="24">
        <f t="shared" si="63"/>
        <v>1568606.4058896</v>
      </c>
      <c r="Y76" s="24">
        <f t="shared" si="63"/>
        <v>1706742.6503079343</v>
      </c>
      <c r="Z76" s="24">
        <f t="shared" si="63"/>
        <v>1889505.6605769272</v>
      </c>
      <c r="AA76" s="24">
        <f t="shared" si="63"/>
        <v>2041689.4575641369</v>
      </c>
      <c r="AB76" s="24">
        <f t="shared" si="63"/>
        <v>2251764.1666082963</v>
      </c>
      <c r="AC76" s="24">
        <f t="shared" si="63"/>
        <v>2500074.7234060708</v>
      </c>
      <c r="AD76" s="24">
        <f t="shared" si="63"/>
        <v>2750356.1117438311</v>
      </c>
      <c r="AE76" s="24">
        <f t="shared" si="63"/>
        <v>2964848.2040330647</v>
      </c>
      <c r="AF76" s="24">
        <f t="shared" si="63"/>
        <v>3121012.6944143116</v>
      </c>
      <c r="AG76" s="24">
        <f t="shared" si="63"/>
        <v>3223488.9714223663</v>
      </c>
      <c r="AH76" s="24">
        <f t="shared" ref="AH76:BJ76" si="64">AH33*AH$49</f>
        <v>3304399.1572099323</v>
      </c>
      <c r="AI76" s="24">
        <f t="shared" si="64"/>
        <v>3304399.1572099323</v>
      </c>
      <c r="AJ76" s="24">
        <f t="shared" si="64"/>
        <v>3304399.1572099323</v>
      </c>
      <c r="AK76" s="24">
        <f t="shared" si="64"/>
        <v>3304399.1572099323</v>
      </c>
      <c r="AL76" s="24">
        <f t="shared" si="64"/>
        <v>3304399.1572099323</v>
      </c>
      <c r="AM76" s="24">
        <f t="shared" si="64"/>
        <v>3304399.1572099323</v>
      </c>
      <c r="AN76" s="24">
        <f t="shared" si="64"/>
        <v>3304399.1572099323</v>
      </c>
      <c r="AO76" s="24">
        <f t="shared" si="64"/>
        <v>3304399.1572099323</v>
      </c>
      <c r="AP76" s="24">
        <f t="shared" si="64"/>
        <v>3304399.1572099323</v>
      </c>
      <c r="AQ76" s="24">
        <f t="shared" si="64"/>
        <v>3304399.1572099323</v>
      </c>
      <c r="AR76" s="24">
        <f t="shared" si="64"/>
        <v>3304399.1572099323</v>
      </c>
      <c r="AS76" s="24">
        <f t="shared" si="64"/>
        <v>3304399.1572099323</v>
      </c>
      <c r="AT76" s="24">
        <f t="shared" si="64"/>
        <v>3304399.1572099323</v>
      </c>
      <c r="AU76" s="24">
        <f t="shared" si="64"/>
        <v>3304399.1572099323</v>
      </c>
      <c r="AV76" s="24">
        <f t="shared" si="64"/>
        <v>3304399.1572099323</v>
      </c>
      <c r="AW76" s="24">
        <f t="shared" si="64"/>
        <v>3304399.1572099323</v>
      </c>
      <c r="AX76" s="24">
        <f t="shared" si="64"/>
        <v>3304399.1572099323</v>
      </c>
      <c r="AY76" s="24">
        <f t="shared" si="64"/>
        <v>3304399.1572099323</v>
      </c>
      <c r="AZ76" s="24">
        <f t="shared" si="64"/>
        <v>3304399.1572099323</v>
      </c>
      <c r="BA76" s="24">
        <f t="shared" si="64"/>
        <v>3304399.1572099323</v>
      </c>
      <c r="BB76" s="24">
        <f t="shared" si="64"/>
        <v>3304399.1572099323</v>
      </c>
      <c r="BC76" s="24">
        <f t="shared" si="64"/>
        <v>3304399.1572099323</v>
      </c>
      <c r="BD76" s="24">
        <f t="shared" si="64"/>
        <v>3304399.1572099323</v>
      </c>
      <c r="BE76" s="24">
        <f t="shared" si="64"/>
        <v>3304399.1572099323</v>
      </c>
      <c r="BF76" s="24">
        <f t="shared" si="64"/>
        <v>3304399.1572099323</v>
      </c>
      <c r="BG76" s="24">
        <f t="shared" si="64"/>
        <v>3304399.1572099323</v>
      </c>
      <c r="BH76" s="24">
        <f t="shared" si="64"/>
        <v>3304399.1572099323</v>
      </c>
      <c r="BI76" s="24">
        <f t="shared" si="64"/>
        <v>3304399.1572099323</v>
      </c>
      <c r="BJ76" s="24">
        <f t="shared" si="64"/>
        <v>3304399.1572099323</v>
      </c>
      <c r="BK76" s="24">
        <f t="shared" si="49"/>
        <v>3304399.1572099323</v>
      </c>
      <c r="BL76" s="24">
        <f t="shared" si="49"/>
        <v>3304399.1572099323</v>
      </c>
      <c r="BM76" s="24">
        <f t="shared" si="49"/>
        <v>3304399.1572099323</v>
      </c>
      <c r="BN76" s="24">
        <f t="shared" ref="BN76:BO76" si="65">BN33*BN$49</f>
        <v>3304399.1572099323</v>
      </c>
      <c r="BO76" s="24">
        <f t="shared" si="65"/>
        <v>3304399.1572099323</v>
      </c>
    </row>
    <row r="77" spans="3:67" s="6" customFormat="1" x14ac:dyDescent="0.25">
      <c r="C77" s="18" t="s">
        <v>128</v>
      </c>
      <c r="G77" s="18" t="s">
        <v>142</v>
      </c>
      <c r="N77" s="24">
        <f t="shared" ref="N77:AG77" si="66">N34*N$49</f>
        <v>0</v>
      </c>
      <c r="O77" s="24">
        <f t="shared" si="66"/>
        <v>0</v>
      </c>
      <c r="P77" s="24">
        <f t="shared" si="66"/>
        <v>0</v>
      </c>
      <c r="Q77" s="24">
        <f t="shared" si="66"/>
        <v>0</v>
      </c>
      <c r="R77" s="24">
        <f t="shared" si="66"/>
        <v>0</v>
      </c>
      <c r="S77" s="24">
        <f t="shared" si="66"/>
        <v>0</v>
      </c>
      <c r="T77" s="24">
        <f t="shared" si="66"/>
        <v>111669.00591167998</v>
      </c>
      <c r="U77" s="24">
        <f t="shared" si="66"/>
        <v>284454.83277119999</v>
      </c>
      <c r="V77" s="24">
        <f t="shared" si="66"/>
        <v>502950.90581567993</v>
      </c>
      <c r="W77" s="24">
        <f t="shared" si="66"/>
        <v>757567.47518592014</v>
      </c>
      <c r="X77" s="24">
        <f t="shared" si="66"/>
        <v>1170036.1041600001</v>
      </c>
      <c r="Y77" s="24">
        <f t="shared" si="66"/>
        <v>1353460.8145739096</v>
      </c>
      <c r="Z77" s="24">
        <f t="shared" si="66"/>
        <v>1439530.3071330748</v>
      </c>
      <c r="AA77" s="24">
        <f t="shared" si="66"/>
        <v>1490361.3632093307</v>
      </c>
      <c r="AB77" s="24">
        <f t="shared" si="66"/>
        <v>1553660.9716664022</v>
      </c>
      <c r="AC77" s="24">
        <f t="shared" si="66"/>
        <v>1624292.407286955</v>
      </c>
      <c r="AD77" s="24">
        <f t="shared" si="66"/>
        <v>1694923.8429075077</v>
      </c>
      <c r="AE77" s="24">
        <f t="shared" si="66"/>
        <v>1758223.4513645791</v>
      </c>
      <c r="AF77" s="24">
        <f t="shared" si="66"/>
        <v>1809054.5074408352</v>
      </c>
      <c r="AG77" s="24">
        <f t="shared" si="66"/>
        <v>1895124</v>
      </c>
      <c r="AH77" s="24">
        <f t="shared" ref="AH77:BJ77" si="67">AH34*AH$49</f>
        <v>1895124</v>
      </c>
      <c r="AI77" s="24">
        <f t="shared" si="67"/>
        <v>1895124</v>
      </c>
      <c r="AJ77" s="24">
        <f t="shared" si="67"/>
        <v>1895124</v>
      </c>
      <c r="AK77" s="24">
        <f t="shared" si="67"/>
        <v>1895124</v>
      </c>
      <c r="AL77" s="24">
        <f t="shared" si="67"/>
        <v>1895124</v>
      </c>
      <c r="AM77" s="24">
        <f t="shared" si="67"/>
        <v>1895124</v>
      </c>
      <c r="AN77" s="24">
        <f t="shared" si="67"/>
        <v>1895124</v>
      </c>
      <c r="AO77" s="24">
        <f t="shared" si="67"/>
        <v>1895124</v>
      </c>
      <c r="AP77" s="24">
        <f t="shared" si="67"/>
        <v>1895124</v>
      </c>
      <c r="AQ77" s="24">
        <f t="shared" si="67"/>
        <v>1895124</v>
      </c>
      <c r="AR77" s="24">
        <f t="shared" si="67"/>
        <v>1895124</v>
      </c>
      <c r="AS77" s="24">
        <f t="shared" si="67"/>
        <v>1895124</v>
      </c>
      <c r="AT77" s="24">
        <f t="shared" si="67"/>
        <v>1895124</v>
      </c>
      <c r="AU77" s="24">
        <f t="shared" si="67"/>
        <v>1895124</v>
      </c>
      <c r="AV77" s="24">
        <f t="shared" si="67"/>
        <v>1895124</v>
      </c>
      <c r="AW77" s="24">
        <f t="shared" si="67"/>
        <v>1895124</v>
      </c>
      <c r="AX77" s="24">
        <f t="shared" si="67"/>
        <v>1895124</v>
      </c>
      <c r="AY77" s="24">
        <f t="shared" si="67"/>
        <v>1895124</v>
      </c>
      <c r="AZ77" s="24">
        <f t="shared" si="67"/>
        <v>1895124</v>
      </c>
      <c r="BA77" s="24">
        <f t="shared" si="67"/>
        <v>1895124</v>
      </c>
      <c r="BB77" s="24">
        <f t="shared" si="67"/>
        <v>1895124</v>
      </c>
      <c r="BC77" s="24">
        <f t="shared" si="67"/>
        <v>1895124</v>
      </c>
      <c r="BD77" s="24">
        <f t="shared" si="67"/>
        <v>1895124</v>
      </c>
      <c r="BE77" s="24">
        <f t="shared" si="67"/>
        <v>1895124</v>
      </c>
      <c r="BF77" s="24">
        <f t="shared" si="67"/>
        <v>1895124</v>
      </c>
      <c r="BG77" s="24">
        <f t="shared" si="67"/>
        <v>1895124</v>
      </c>
      <c r="BH77" s="24">
        <f t="shared" si="67"/>
        <v>1895124</v>
      </c>
      <c r="BI77" s="24">
        <f t="shared" si="67"/>
        <v>1895124</v>
      </c>
      <c r="BJ77" s="24">
        <f t="shared" si="67"/>
        <v>1895124</v>
      </c>
      <c r="BK77" s="24">
        <f t="shared" si="49"/>
        <v>1895124</v>
      </c>
      <c r="BL77" s="24">
        <f t="shared" si="49"/>
        <v>1895124</v>
      </c>
      <c r="BM77" s="24">
        <f t="shared" si="49"/>
        <v>1895124</v>
      </c>
      <c r="BN77" s="24">
        <f t="shared" ref="BN77:BO77" si="68">BN34*BN$49</f>
        <v>1895124</v>
      </c>
      <c r="BO77" s="24">
        <f t="shared" si="68"/>
        <v>1895124</v>
      </c>
    </row>
    <row r="78" spans="3:67" s="6" customFormat="1" x14ac:dyDescent="0.25">
      <c r="C78" s="18" t="s">
        <v>129</v>
      </c>
      <c r="G78" s="18" t="s">
        <v>143</v>
      </c>
      <c r="N78" s="24">
        <f t="shared" ref="N78:AG78" si="69">N35*N$49</f>
        <v>0</v>
      </c>
      <c r="O78" s="24">
        <f t="shared" si="69"/>
        <v>0</v>
      </c>
      <c r="P78" s="24">
        <f t="shared" si="69"/>
        <v>0</v>
      </c>
      <c r="Q78" s="24">
        <f t="shared" si="69"/>
        <v>0</v>
      </c>
      <c r="R78" s="24">
        <f t="shared" si="69"/>
        <v>0</v>
      </c>
      <c r="S78" s="24">
        <f t="shared" si="69"/>
        <v>0</v>
      </c>
      <c r="T78" s="24">
        <f t="shared" si="69"/>
        <v>1044956.8369333332</v>
      </c>
      <c r="U78" s="24">
        <f t="shared" si="69"/>
        <v>2168707.4248000002</v>
      </c>
      <c r="V78" s="24">
        <f t="shared" si="69"/>
        <v>3371251.7636000002</v>
      </c>
      <c r="W78" s="24">
        <f t="shared" si="69"/>
        <v>4807012.2687999997</v>
      </c>
      <c r="X78" s="24">
        <f t="shared" si="69"/>
        <v>6511758.3720000004</v>
      </c>
      <c r="Y78" s="24">
        <f t="shared" si="69"/>
        <v>6861830.223595134</v>
      </c>
      <c r="Z78" s="24">
        <f t="shared" si="69"/>
        <v>7132248.9539037775</v>
      </c>
      <c r="AA78" s="24">
        <f t="shared" si="69"/>
        <v>7389627.0287234085</v>
      </c>
      <c r="AB78" s="24">
        <f t="shared" si="69"/>
        <v>7634400.5517791389</v>
      </c>
      <c r="AC78" s="24">
        <f t="shared" si="69"/>
        <v>7866713.5268361056</v>
      </c>
      <c r="AD78" s="24">
        <f t="shared" si="69"/>
        <v>8087573.2395053916</v>
      </c>
      <c r="AE78" s="24">
        <f t="shared" si="69"/>
        <v>8298700.5584771754</v>
      </c>
      <c r="AF78" s="24">
        <f t="shared" si="69"/>
        <v>8501248.5955779701</v>
      </c>
      <c r="AG78" s="24">
        <f t="shared" si="69"/>
        <v>8659186.4646747895</v>
      </c>
      <c r="AH78" s="24">
        <f t="shared" ref="AH78:BJ78" si="70">AH35*AH$49</f>
        <v>8774418.5991325714</v>
      </c>
      <c r="AI78" s="24">
        <f t="shared" si="70"/>
        <v>8885418.1284874398</v>
      </c>
      <c r="AJ78" s="24">
        <f t="shared" si="70"/>
        <v>8992998.3508375231</v>
      </c>
      <c r="AK78" s="24">
        <f t="shared" si="70"/>
        <v>9098754.3609754462</v>
      </c>
      <c r="AL78" s="24">
        <f t="shared" si="70"/>
        <v>9203264.1229840294</v>
      </c>
      <c r="AM78" s="24">
        <f t="shared" si="70"/>
        <v>9304692.4858335331</v>
      </c>
      <c r="AN78" s="24">
        <f t="shared" si="70"/>
        <v>9401913.4686130099</v>
      </c>
      <c r="AO78" s="24">
        <f t="shared" si="70"/>
        <v>9495398.0382278748</v>
      </c>
      <c r="AP78" s="24">
        <f t="shared" si="70"/>
        <v>9585511.7185551003</v>
      </c>
      <c r="AQ78" s="24">
        <f t="shared" si="70"/>
        <v>9672068.0117212366</v>
      </c>
      <c r="AR78" s="24">
        <f t="shared" si="70"/>
        <v>9754648.5527851712</v>
      </c>
      <c r="AS78" s="24">
        <f t="shared" si="70"/>
        <v>9833185.6167178545</v>
      </c>
      <c r="AT78" s="24">
        <f t="shared" si="70"/>
        <v>9907950.1036354695</v>
      </c>
      <c r="AU78" s="24">
        <f t="shared" si="70"/>
        <v>9979134.9073321242</v>
      </c>
      <c r="AV78" s="24">
        <f t="shared" si="70"/>
        <v>10046500.270445507</v>
      </c>
      <c r="AW78" s="24">
        <f t="shared" si="70"/>
        <v>10109639.663476473</v>
      </c>
      <c r="AX78" s="24">
        <f t="shared" si="70"/>
        <v>10168452.066743575</v>
      </c>
      <c r="AY78" s="24">
        <f t="shared" si="70"/>
        <v>10223147.828329077</v>
      </c>
      <c r="AZ78" s="24">
        <f t="shared" si="70"/>
        <v>10273912.549482035</v>
      </c>
      <c r="BA78" s="24">
        <f t="shared" si="70"/>
        <v>10320594.640905313</v>
      </c>
      <c r="BB78" s="24">
        <f t="shared" si="70"/>
        <v>10362894.869151961</v>
      </c>
      <c r="BC78" s="24">
        <f t="shared" si="70"/>
        <v>10400756.746885305</v>
      </c>
      <c r="BD78" s="24">
        <f t="shared" si="70"/>
        <v>10434388.350739155</v>
      </c>
      <c r="BE78" s="24">
        <f t="shared" si="70"/>
        <v>10457592.272693841</v>
      </c>
      <c r="BF78" s="24">
        <f t="shared" si="70"/>
        <v>10472420.392549478</v>
      </c>
      <c r="BG78" s="24">
        <f t="shared" si="70"/>
        <v>10487269.537621314</v>
      </c>
      <c r="BH78" s="24">
        <f t="shared" si="70"/>
        <v>10502139.737721603</v>
      </c>
      <c r="BI78" s="24">
        <f t="shared" si="70"/>
        <v>10517031.022704879</v>
      </c>
      <c r="BJ78" s="24">
        <f t="shared" si="70"/>
        <v>10546898.14165101</v>
      </c>
      <c r="BK78" s="24">
        <f t="shared" si="49"/>
        <v>10539404.904784273</v>
      </c>
      <c r="BL78" s="24">
        <f t="shared" si="49"/>
        <v>10554349.02911615</v>
      </c>
      <c r="BM78" s="24">
        <f t="shared" si="49"/>
        <v>10569314.343150299</v>
      </c>
      <c r="BN78" s="24">
        <f t="shared" ref="BN78:BO78" si="71">BN35*BN$49</f>
        <v>10584300.876932206</v>
      </c>
      <c r="BO78" s="24">
        <f t="shared" si="71"/>
        <v>10599308.660549959</v>
      </c>
    </row>
    <row r="79" spans="3:67" s="6" customFormat="1" x14ac:dyDescent="0.25">
      <c r="C79" s="18" t="s">
        <v>130</v>
      </c>
      <c r="G79" s="18" t="s">
        <v>142</v>
      </c>
      <c r="N79" s="24">
        <f t="shared" ref="N79:AG79" si="72">N36*N$49</f>
        <v>0</v>
      </c>
      <c r="O79" s="24">
        <f t="shared" si="72"/>
        <v>0</v>
      </c>
      <c r="P79" s="24">
        <f t="shared" si="72"/>
        <v>0</v>
      </c>
      <c r="Q79" s="24">
        <f t="shared" si="72"/>
        <v>0</v>
      </c>
      <c r="R79" s="24">
        <f t="shared" si="72"/>
        <v>0</v>
      </c>
      <c r="S79" s="24">
        <f t="shared" si="72"/>
        <v>0</v>
      </c>
      <c r="T79" s="24">
        <f t="shared" si="72"/>
        <v>173505.26755692309</v>
      </c>
      <c r="U79" s="24">
        <f t="shared" si="72"/>
        <v>394741.41722256417</v>
      </c>
      <c r="V79" s="24">
        <f t="shared" si="72"/>
        <v>667526.91538830788</v>
      </c>
      <c r="W79" s="24">
        <f t="shared" si="72"/>
        <v>995680.22844553867</v>
      </c>
      <c r="X79" s="24">
        <f t="shared" si="72"/>
        <v>1473297.5425969234</v>
      </c>
      <c r="Y79" s="24">
        <f t="shared" si="72"/>
        <v>1680807.8</v>
      </c>
      <c r="Z79" s="24">
        <f t="shared" si="72"/>
        <v>1785109.4580335179</v>
      </c>
      <c r="AA79" s="24">
        <f t="shared" si="72"/>
        <v>1889384.2586265567</v>
      </c>
      <c r="AB79" s="24">
        <f t="shared" si="72"/>
        <v>1993793.7161496673</v>
      </c>
      <c r="AC79" s="24">
        <f t="shared" si="72"/>
        <v>2098190.749311083</v>
      </c>
      <c r="AD79" s="24">
        <f t="shared" si="72"/>
        <v>2202589.130329452</v>
      </c>
      <c r="AE79" s="24">
        <f t="shared" si="72"/>
        <v>2307319.6097520473</v>
      </c>
      <c r="AF79" s="24">
        <f t="shared" si="72"/>
        <v>2412833.193870815</v>
      </c>
      <c r="AG79" s="24">
        <f t="shared" si="72"/>
        <v>2519193.9758724007</v>
      </c>
      <c r="AH79" s="24">
        <f t="shared" ref="AH79:BJ79" si="73">AH36*AH$49</f>
        <v>2553614.55071963</v>
      </c>
      <c r="AI79" s="24">
        <f t="shared" si="73"/>
        <v>2586700.3815375874</v>
      </c>
      <c r="AJ79" s="24">
        <f t="shared" si="73"/>
        <v>2618641.3706473648</v>
      </c>
      <c r="AK79" s="24">
        <f t="shared" si="73"/>
        <v>2649724.0699009793</v>
      </c>
      <c r="AL79" s="24">
        <f t="shared" si="73"/>
        <v>2680596.3813350997</v>
      </c>
      <c r="AM79" s="24">
        <f t="shared" si="73"/>
        <v>2710948.9914328139</v>
      </c>
      <c r="AN79" s="24">
        <f t="shared" si="73"/>
        <v>2740016.1277512615</v>
      </c>
      <c r="AO79" s="24">
        <f t="shared" si="73"/>
        <v>2767903.9296847307</v>
      </c>
      <c r="AP79" s="24">
        <f t="shared" si="73"/>
        <v>2794782.1642353702</v>
      </c>
      <c r="AQ79" s="24">
        <f t="shared" si="73"/>
        <v>2820695.1991407471</v>
      </c>
      <c r="AR79" s="24">
        <f t="shared" si="73"/>
        <v>2845489.4106718129</v>
      </c>
      <c r="AS79" s="24">
        <f t="shared" si="73"/>
        <v>2869073.3319536471</v>
      </c>
      <c r="AT79" s="24">
        <f t="shared" si="73"/>
        <v>2891498.7545283656</v>
      </c>
      <c r="AU79" s="24">
        <f t="shared" si="73"/>
        <v>2912872.5881850692</v>
      </c>
      <c r="AV79" s="24">
        <f t="shared" si="73"/>
        <v>2933200.9260463598</v>
      </c>
      <c r="AW79" s="24">
        <f t="shared" si="73"/>
        <v>2952337.2180082779</v>
      </c>
      <c r="AX79" s="24">
        <f t="shared" si="73"/>
        <v>2970189.8571241209</v>
      </c>
      <c r="AY79" s="24">
        <f t="shared" si="73"/>
        <v>2986791.2700118725</v>
      </c>
      <c r="AZ79" s="24">
        <f t="shared" si="73"/>
        <v>3002232.258205479</v>
      </c>
      <c r="BA79" s="24">
        <f t="shared" si="73"/>
        <v>3016530.7508932864</v>
      </c>
      <c r="BB79" s="24">
        <f t="shared" si="73"/>
        <v>3029580.0133759235</v>
      </c>
      <c r="BC79" s="24">
        <f t="shared" si="73"/>
        <v>3041311.4805151466</v>
      </c>
      <c r="BD79" s="24">
        <f t="shared" si="73"/>
        <v>3051760.6254902412</v>
      </c>
      <c r="BE79" s="24">
        <f t="shared" si="73"/>
        <v>3061013.8725919048</v>
      </c>
      <c r="BF79" s="24">
        <f t="shared" si="73"/>
        <v>3065354.1719073667</v>
      </c>
      <c r="BG79" s="24">
        <f t="shared" si="73"/>
        <v>3069700.6254576459</v>
      </c>
      <c r="BH79" s="24">
        <f t="shared" si="73"/>
        <v>3074053.2419690071</v>
      </c>
      <c r="BI79" s="24">
        <f t="shared" si="73"/>
        <v>3078412.0301800887</v>
      </c>
      <c r="BJ79" s="24">
        <f t="shared" si="73"/>
        <v>3082776.9988419227</v>
      </c>
      <c r="BK79" s="24">
        <f t="shared" si="49"/>
        <v>3087148.1567179463</v>
      </c>
      <c r="BL79" s="24">
        <f t="shared" si="49"/>
        <v>3091525.5125840236</v>
      </c>
      <c r="BM79" s="24">
        <f t="shared" si="49"/>
        <v>3095909.0752284625</v>
      </c>
      <c r="BN79" s="24">
        <f t="shared" ref="BN79:BO79" si="74">BN36*BN$49</f>
        <v>3100298.8534520315</v>
      </c>
      <c r="BO79" s="24">
        <f t="shared" si="74"/>
        <v>3104694.8560679797</v>
      </c>
    </row>
    <row r="80" spans="3:67" s="6" customFormat="1" x14ac:dyDescent="0.25">
      <c r="C80" s="18" t="s">
        <v>131</v>
      </c>
      <c r="G80" s="18" t="s">
        <v>143</v>
      </c>
      <c r="N80" s="24">
        <f t="shared" ref="N80:AG80" si="75">N37*N$49</f>
        <v>0</v>
      </c>
      <c r="O80" s="24">
        <f t="shared" si="75"/>
        <v>0</v>
      </c>
      <c r="P80" s="24">
        <f t="shared" si="75"/>
        <v>0</v>
      </c>
      <c r="Q80" s="24">
        <f t="shared" si="75"/>
        <v>0</v>
      </c>
      <c r="R80" s="24">
        <f t="shared" si="75"/>
        <v>0</v>
      </c>
      <c r="S80" s="24">
        <f t="shared" si="75"/>
        <v>0</v>
      </c>
      <c r="T80" s="24">
        <f t="shared" si="75"/>
        <v>0</v>
      </c>
      <c r="U80" s="24">
        <f t="shared" si="75"/>
        <v>0</v>
      </c>
      <c r="V80" s="24">
        <f t="shared" si="75"/>
        <v>0</v>
      </c>
      <c r="W80" s="24">
        <f t="shared" si="75"/>
        <v>0</v>
      </c>
      <c r="X80" s="24">
        <f t="shared" si="75"/>
        <v>0</v>
      </c>
      <c r="Y80" s="24">
        <f t="shared" si="75"/>
        <v>0</v>
      </c>
      <c r="Z80" s="24">
        <f t="shared" si="75"/>
        <v>0</v>
      </c>
      <c r="AA80" s="24">
        <f t="shared" si="75"/>
        <v>0</v>
      </c>
      <c r="AB80" s="24">
        <f t="shared" si="75"/>
        <v>0</v>
      </c>
      <c r="AC80" s="24">
        <f t="shared" si="75"/>
        <v>0</v>
      </c>
      <c r="AD80" s="24">
        <f t="shared" si="75"/>
        <v>0</v>
      </c>
      <c r="AE80" s="24">
        <f t="shared" si="75"/>
        <v>0</v>
      </c>
      <c r="AF80" s="24">
        <f t="shared" si="75"/>
        <v>0</v>
      </c>
      <c r="AG80" s="24">
        <f t="shared" si="75"/>
        <v>0</v>
      </c>
      <c r="AH80" s="24">
        <f t="shared" ref="AH80:BJ80" si="76">AH37*AH$49</f>
        <v>0</v>
      </c>
      <c r="AI80" s="24">
        <f t="shared" si="76"/>
        <v>0</v>
      </c>
      <c r="AJ80" s="24">
        <f t="shared" si="76"/>
        <v>0</v>
      </c>
      <c r="AK80" s="24">
        <f t="shared" si="76"/>
        <v>0</v>
      </c>
      <c r="AL80" s="24">
        <f t="shared" si="76"/>
        <v>0</v>
      </c>
      <c r="AM80" s="24">
        <f t="shared" si="76"/>
        <v>0</v>
      </c>
      <c r="AN80" s="24">
        <f t="shared" si="76"/>
        <v>0</v>
      </c>
      <c r="AO80" s="24">
        <f t="shared" si="76"/>
        <v>0</v>
      </c>
      <c r="AP80" s="24">
        <f t="shared" si="76"/>
        <v>0</v>
      </c>
      <c r="AQ80" s="24">
        <f t="shared" si="76"/>
        <v>0</v>
      </c>
      <c r="AR80" s="24">
        <f t="shared" si="76"/>
        <v>0</v>
      </c>
      <c r="AS80" s="24">
        <f t="shared" si="76"/>
        <v>0</v>
      </c>
      <c r="AT80" s="24">
        <f t="shared" si="76"/>
        <v>0</v>
      </c>
      <c r="AU80" s="24">
        <f t="shared" si="76"/>
        <v>0</v>
      </c>
      <c r="AV80" s="24">
        <f t="shared" si="76"/>
        <v>0</v>
      </c>
      <c r="AW80" s="24">
        <f t="shared" si="76"/>
        <v>0</v>
      </c>
      <c r="AX80" s="24">
        <f t="shared" si="76"/>
        <v>0</v>
      </c>
      <c r="AY80" s="24">
        <f t="shared" si="76"/>
        <v>0</v>
      </c>
      <c r="AZ80" s="24">
        <f t="shared" si="76"/>
        <v>0</v>
      </c>
      <c r="BA80" s="24">
        <f t="shared" si="76"/>
        <v>0</v>
      </c>
      <c r="BB80" s="24">
        <f t="shared" si="76"/>
        <v>0</v>
      </c>
      <c r="BC80" s="24">
        <f t="shared" si="76"/>
        <v>0</v>
      </c>
      <c r="BD80" s="24">
        <f t="shared" si="76"/>
        <v>0</v>
      </c>
      <c r="BE80" s="24">
        <f t="shared" si="76"/>
        <v>0</v>
      </c>
      <c r="BF80" s="24">
        <f t="shared" si="76"/>
        <v>0</v>
      </c>
      <c r="BG80" s="24">
        <f t="shared" si="76"/>
        <v>0</v>
      </c>
      <c r="BH80" s="24">
        <f t="shared" si="76"/>
        <v>0</v>
      </c>
      <c r="BI80" s="24">
        <f t="shared" si="76"/>
        <v>0</v>
      </c>
      <c r="BJ80" s="24">
        <f t="shared" si="76"/>
        <v>0</v>
      </c>
      <c r="BK80" s="24">
        <f t="shared" si="49"/>
        <v>0</v>
      </c>
      <c r="BL80" s="24">
        <f t="shared" si="49"/>
        <v>0</v>
      </c>
      <c r="BM80" s="24">
        <f t="shared" si="49"/>
        <v>0</v>
      </c>
      <c r="BN80" s="24">
        <f t="shared" ref="BN80:BO80" si="77">BN37*BN$49</f>
        <v>0</v>
      </c>
      <c r="BO80" s="24">
        <f t="shared" si="77"/>
        <v>0</v>
      </c>
    </row>
    <row r="81" spans="1:74" s="6" customFormat="1" x14ac:dyDescent="0.25">
      <c r="C81" s="18" t="s">
        <v>132</v>
      </c>
      <c r="G81" s="18" t="s">
        <v>142</v>
      </c>
      <c r="N81" s="24">
        <f t="shared" ref="N81:AG81" si="78">N38*N$49</f>
        <v>0</v>
      </c>
      <c r="O81" s="24">
        <f t="shared" si="78"/>
        <v>0</v>
      </c>
      <c r="P81" s="24">
        <f t="shared" si="78"/>
        <v>0</v>
      </c>
      <c r="Q81" s="24">
        <f t="shared" si="78"/>
        <v>0</v>
      </c>
      <c r="R81" s="24">
        <f t="shared" si="78"/>
        <v>0</v>
      </c>
      <c r="S81" s="24">
        <f t="shared" si="78"/>
        <v>0</v>
      </c>
      <c r="T81" s="24">
        <f t="shared" si="78"/>
        <v>0</v>
      </c>
      <c r="U81" s="24">
        <f t="shared" si="78"/>
        <v>0</v>
      </c>
      <c r="V81" s="24">
        <f t="shared" si="78"/>
        <v>0</v>
      </c>
      <c r="W81" s="24">
        <f t="shared" si="78"/>
        <v>0</v>
      </c>
      <c r="X81" s="24">
        <f t="shared" si="78"/>
        <v>0</v>
      </c>
      <c r="Y81" s="24">
        <f t="shared" si="78"/>
        <v>0</v>
      </c>
      <c r="Z81" s="24">
        <f t="shared" si="78"/>
        <v>0</v>
      </c>
      <c r="AA81" s="24">
        <f t="shared" si="78"/>
        <v>0</v>
      </c>
      <c r="AB81" s="24">
        <f t="shared" si="78"/>
        <v>0</v>
      </c>
      <c r="AC81" s="24">
        <f t="shared" si="78"/>
        <v>0</v>
      </c>
      <c r="AD81" s="24">
        <f t="shared" si="78"/>
        <v>0</v>
      </c>
      <c r="AE81" s="24">
        <f t="shared" si="78"/>
        <v>0</v>
      </c>
      <c r="AF81" s="24">
        <f t="shared" si="78"/>
        <v>0</v>
      </c>
      <c r="AG81" s="24">
        <f t="shared" si="78"/>
        <v>0</v>
      </c>
      <c r="AH81" s="24">
        <f t="shared" ref="AH81:BJ81" si="79">AH38*AH$49</f>
        <v>0</v>
      </c>
      <c r="AI81" s="24">
        <f t="shared" si="79"/>
        <v>0</v>
      </c>
      <c r="AJ81" s="24">
        <f t="shared" si="79"/>
        <v>0</v>
      </c>
      <c r="AK81" s="24">
        <f t="shared" si="79"/>
        <v>0</v>
      </c>
      <c r="AL81" s="24">
        <f t="shared" si="79"/>
        <v>0</v>
      </c>
      <c r="AM81" s="24">
        <f t="shared" si="79"/>
        <v>0</v>
      </c>
      <c r="AN81" s="24">
        <f t="shared" si="79"/>
        <v>0</v>
      </c>
      <c r="AO81" s="24">
        <f t="shared" si="79"/>
        <v>0</v>
      </c>
      <c r="AP81" s="24">
        <f t="shared" si="79"/>
        <v>0</v>
      </c>
      <c r="AQ81" s="24">
        <f t="shared" si="79"/>
        <v>0</v>
      </c>
      <c r="AR81" s="24">
        <f t="shared" si="79"/>
        <v>0</v>
      </c>
      <c r="AS81" s="24">
        <f t="shared" si="79"/>
        <v>0</v>
      </c>
      <c r="AT81" s="24">
        <f t="shared" si="79"/>
        <v>0</v>
      </c>
      <c r="AU81" s="24">
        <f t="shared" si="79"/>
        <v>0</v>
      </c>
      <c r="AV81" s="24">
        <f t="shared" si="79"/>
        <v>0</v>
      </c>
      <c r="AW81" s="24">
        <f t="shared" si="79"/>
        <v>0</v>
      </c>
      <c r="AX81" s="24">
        <f t="shared" si="79"/>
        <v>0</v>
      </c>
      <c r="AY81" s="24">
        <f t="shared" si="79"/>
        <v>0</v>
      </c>
      <c r="AZ81" s="24">
        <f t="shared" si="79"/>
        <v>0</v>
      </c>
      <c r="BA81" s="24">
        <f t="shared" si="79"/>
        <v>0</v>
      </c>
      <c r="BB81" s="24">
        <f t="shared" si="79"/>
        <v>0</v>
      </c>
      <c r="BC81" s="24">
        <f t="shared" si="79"/>
        <v>0</v>
      </c>
      <c r="BD81" s="24">
        <f t="shared" si="79"/>
        <v>0</v>
      </c>
      <c r="BE81" s="24">
        <f t="shared" si="79"/>
        <v>0</v>
      </c>
      <c r="BF81" s="24">
        <f t="shared" si="79"/>
        <v>0</v>
      </c>
      <c r="BG81" s="24">
        <f t="shared" si="79"/>
        <v>0</v>
      </c>
      <c r="BH81" s="24">
        <f t="shared" si="79"/>
        <v>0</v>
      </c>
      <c r="BI81" s="24">
        <f t="shared" si="79"/>
        <v>0</v>
      </c>
      <c r="BJ81" s="24">
        <f t="shared" si="79"/>
        <v>0</v>
      </c>
      <c r="BK81" s="24">
        <f t="shared" si="49"/>
        <v>0</v>
      </c>
      <c r="BL81" s="24">
        <f t="shared" si="49"/>
        <v>0</v>
      </c>
      <c r="BM81" s="24">
        <f t="shared" si="49"/>
        <v>0</v>
      </c>
      <c r="BN81" s="24">
        <f t="shared" ref="BN81:BO81" si="80">BN38*BN$49</f>
        <v>0</v>
      </c>
      <c r="BO81" s="24">
        <f t="shared" si="80"/>
        <v>0</v>
      </c>
    </row>
    <row r="82" spans="1:74" s="6" customFormat="1" x14ac:dyDescent="0.25">
      <c r="C82" s="18" t="s">
        <v>133</v>
      </c>
      <c r="G82" s="18" t="s">
        <v>144</v>
      </c>
      <c r="N82" s="24">
        <f t="shared" ref="N82:AG82" si="81">N39*N$49</f>
        <v>0</v>
      </c>
      <c r="O82" s="24">
        <f t="shared" si="81"/>
        <v>0</v>
      </c>
      <c r="P82" s="24">
        <f t="shared" si="81"/>
        <v>0</v>
      </c>
      <c r="Q82" s="24">
        <f t="shared" si="81"/>
        <v>0</v>
      </c>
      <c r="R82" s="24">
        <f t="shared" si="81"/>
        <v>0</v>
      </c>
      <c r="S82" s="24">
        <f t="shared" si="81"/>
        <v>0</v>
      </c>
      <c r="T82" s="24">
        <f t="shared" si="81"/>
        <v>0</v>
      </c>
      <c r="U82" s="24">
        <f t="shared" si="81"/>
        <v>0</v>
      </c>
      <c r="V82" s="24">
        <f t="shared" si="81"/>
        <v>0</v>
      </c>
      <c r="W82" s="24">
        <f t="shared" si="81"/>
        <v>0</v>
      </c>
      <c r="X82" s="24">
        <f t="shared" si="81"/>
        <v>0</v>
      </c>
      <c r="Y82" s="24">
        <f t="shared" si="81"/>
        <v>0</v>
      </c>
      <c r="Z82" s="24">
        <f t="shared" si="81"/>
        <v>0</v>
      </c>
      <c r="AA82" s="24">
        <f t="shared" si="81"/>
        <v>0</v>
      </c>
      <c r="AB82" s="24">
        <f t="shared" si="81"/>
        <v>0</v>
      </c>
      <c r="AC82" s="24">
        <f t="shared" si="81"/>
        <v>0</v>
      </c>
      <c r="AD82" s="24">
        <f t="shared" si="81"/>
        <v>0</v>
      </c>
      <c r="AE82" s="24">
        <f t="shared" si="81"/>
        <v>0</v>
      </c>
      <c r="AF82" s="24">
        <f t="shared" si="81"/>
        <v>0</v>
      </c>
      <c r="AG82" s="24">
        <f t="shared" si="81"/>
        <v>0</v>
      </c>
      <c r="AH82" s="24">
        <f t="shared" ref="AH82:BJ82" si="82">AH39*AH$49</f>
        <v>0</v>
      </c>
      <c r="AI82" s="24">
        <f t="shared" si="82"/>
        <v>0</v>
      </c>
      <c r="AJ82" s="24">
        <f t="shared" si="82"/>
        <v>0</v>
      </c>
      <c r="AK82" s="24">
        <f t="shared" si="82"/>
        <v>0</v>
      </c>
      <c r="AL82" s="24">
        <f t="shared" si="82"/>
        <v>0</v>
      </c>
      <c r="AM82" s="24">
        <f t="shared" si="82"/>
        <v>0</v>
      </c>
      <c r="AN82" s="24">
        <f t="shared" si="82"/>
        <v>0</v>
      </c>
      <c r="AO82" s="24">
        <f t="shared" si="82"/>
        <v>0</v>
      </c>
      <c r="AP82" s="24">
        <f t="shared" si="82"/>
        <v>0</v>
      </c>
      <c r="AQ82" s="24">
        <f t="shared" si="82"/>
        <v>0</v>
      </c>
      <c r="AR82" s="24">
        <f t="shared" si="82"/>
        <v>0</v>
      </c>
      <c r="AS82" s="24">
        <f t="shared" si="82"/>
        <v>0</v>
      </c>
      <c r="AT82" s="24">
        <f t="shared" si="82"/>
        <v>0</v>
      </c>
      <c r="AU82" s="24">
        <f t="shared" si="82"/>
        <v>0</v>
      </c>
      <c r="AV82" s="24">
        <f t="shared" si="82"/>
        <v>0</v>
      </c>
      <c r="AW82" s="24">
        <f t="shared" si="82"/>
        <v>0</v>
      </c>
      <c r="AX82" s="24">
        <f t="shared" si="82"/>
        <v>0</v>
      </c>
      <c r="AY82" s="24">
        <f t="shared" si="82"/>
        <v>0</v>
      </c>
      <c r="AZ82" s="24">
        <f t="shared" si="82"/>
        <v>0</v>
      </c>
      <c r="BA82" s="24">
        <f t="shared" si="82"/>
        <v>0</v>
      </c>
      <c r="BB82" s="24">
        <f t="shared" si="82"/>
        <v>0</v>
      </c>
      <c r="BC82" s="24">
        <f t="shared" si="82"/>
        <v>0</v>
      </c>
      <c r="BD82" s="24">
        <f t="shared" si="82"/>
        <v>0</v>
      </c>
      <c r="BE82" s="24">
        <f t="shared" si="82"/>
        <v>0</v>
      </c>
      <c r="BF82" s="24">
        <f t="shared" si="82"/>
        <v>0</v>
      </c>
      <c r="BG82" s="24">
        <f t="shared" si="82"/>
        <v>0</v>
      </c>
      <c r="BH82" s="24">
        <f t="shared" si="82"/>
        <v>0</v>
      </c>
      <c r="BI82" s="24">
        <f t="shared" si="82"/>
        <v>0</v>
      </c>
      <c r="BJ82" s="24">
        <f t="shared" si="82"/>
        <v>0</v>
      </c>
      <c r="BK82" s="24">
        <f t="shared" si="49"/>
        <v>0</v>
      </c>
      <c r="BL82" s="24">
        <f t="shared" si="49"/>
        <v>0</v>
      </c>
      <c r="BM82" s="24">
        <f t="shared" si="49"/>
        <v>0</v>
      </c>
      <c r="BN82" s="24">
        <f t="shared" ref="BN82:BO82" si="83">BN39*BN$49</f>
        <v>0</v>
      </c>
      <c r="BO82" s="24">
        <f t="shared" si="83"/>
        <v>0</v>
      </c>
    </row>
    <row r="83" spans="1:74" s="6" customFormat="1" x14ac:dyDescent="0.25">
      <c r="C83" s="18" t="s">
        <v>134</v>
      </c>
      <c r="G83" s="18" t="s">
        <v>145</v>
      </c>
      <c r="N83" s="24">
        <f t="shared" ref="N83:AG83" si="84">N40*N$49</f>
        <v>0</v>
      </c>
      <c r="O83" s="24">
        <f t="shared" si="84"/>
        <v>0</v>
      </c>
      <c r="P83" s="24">
        <f t="shared" si="84"/>
        <v>0</v>
      </c>
      <c r="Q83" s="24">
        <f t="shared" si="84"/>
        <v>0</v>
      </c>
      <c r="R83" s="24">
        <f t="shared" si="84"/>
        <v>0</v>
      </c>
      <c r="S83" s="24">
        <f t="shared" si="84"/>
        <v>0</v>
      </c>
      <c r="T83" s="24">
        <f t="shared" si="84"/>
        <v>0</v>
      </c>
      <c r="U83" s="24">
        <f t="shared" si="84"/>
        <v>0</v>
      </c>
      <c r="V83" s="24">
        <f t="shared" si="84"/>
        <v>0</v>
      </c>
      <c r="W83" s="24">
        <f t="shared" si="84"/>
        <v>0</v>
      </c>
      <c r="X83" s="24">
        <f t="shared" si="84"/>
        <v>0</v>
      </c>
      <c r="Y83" s="24">
        <f t="shared" si="84"/>
        <v>0</v>
      </c>
      <c r="Z83" s="24">
        <f t="shared" si="84"/>
        <v>0</v>
      </c>
      <c r="AA83" s="24">
        <f t="shared" si="84"/>
        <v>0</v>
      </c>
      <c r="AB83" s="24">
        <f t="shared" si="84"/>
        <v>0</v>
      </c>
      <c r="AC83" s="24">
        <f t="shared" si="84"/>
        <v>0</v>
      </c>
      <c r="AD83" s="24">
        <f t="shared" si="84"/>
        <v>0</v>
      </c>
      <c r="AE83" s="24">
        <f t="shared" si="84"/>
        <v>0</v>
      </c>
      <c r="AF83" s="24">
        <f t="shared" si="84"/>
        <v>0</v>
      </c>
      <c r="AG83" s="24">
        <f t="shared" si="84"/>
        <v>0</v>
      </c>
      <c r="AH83" s="24">
        <f t="shared" ref="AH83:BJ83" si="85">AH40*AH$49</f>
        <v>0</v>
      </c>
      <c r="AI83" s="24">
        <f t="shared" si="85"/>
        <v>0</v>
      </c>
      <c r="AJ83" s="24">
        <f t="shared" si="85"/>
        <v>0</v>
      </c>
      <c r="AK83" s="24">
        <f t="shared" si="85"/>
        <v>0</v>
      </c>
      <c r="AL83" s="24">
        <f t="shared" si="85"/>
        <v>0</v>
      </c>
      <c r="AM83" s="24">
        <f t="shared" si="85"/>
        <v>0</v>
      </c>
      <c r="AN83" s="24">
        <f t="shared" si="85"/>
        <v>0</v>
      </c>
      <c r="AO83" s="24">
        <f t="shared" si="85"/>
        <v>0</v>
      </c>
      <c r="AP83" s="24">
        <f t="shared" si="85"/>
        <v>0</v>
      </c>
      <c r="AQ83" s="24">
        <f t="shared" si="85"/>
        <v>0</v>
      </c>
      <c r="AR83" s="24">
        <f t="shared" si="85"/>
        <v>0</v>
      </c>
      <c r="AS83" s="24">
        <f t="shared" si="85"/>
        <v>0</v>
      </c>
      <c r="AT83" s="24">
        <f t="shared" si="85"/>
        <v>0</v>
      </c>
      <c r="AU83" s="24">
        <f t="shared" si="85"/>
        <v>0</v>
      </c>
      <c r="AV83" s="24">
        <f t="shared" si="85"/>
        <v>0</v>
      </c>
      <c r="AW83" s="24">
        <f t="shared" si="85"/>
        <v>0</v>
      </c>
      <c r="AX83" s="24">
        <f t="shared" si="85"/>
        <v>0</v>
      </c>
      <c r="AY83" s="24">
        <f t="shared" si="85"/>
        <v>0</v>
      </c>
      <c r="AZ83" s="24">
        <f t="shared" si="85"/>
        <v>0</v>
      </c>
      <c r="BA83" s="24">
        <f t="shared" si="85"/>
        <v>0</v>
      </c>
      <c r="BB83" s="24">
        <f t="shared" si="85"/>
        <v>0</v>
      </c>
      <c r="BC83" s="24">
        <f t="shared" si="85"/>
        <v>0</v>
      </c>
      <c r="BD83" s="24">
        <f t="shared" si="85"/>
        <v>0</v>
      </c>
      <c r="BE83" s="24">
        <f t="shared" si="85"/>
        <v>0</v>
      </c>
      <c r="BF83" s="24">
        <f t="shared" si="85"/>
        <v>0</v>
      </c>
      <c r="BG83" s="24">
        <f t="shared" si="85"/>
        <v>0</v>
      </c>
      <c r="BH83" s="24">
        <f t="shared" si="85"/>
        <v>0</v>
      </c>
      <c r="BI83" s="24">
        <f t="shared" si="85"/>
        <v>0</v>
      </c>
      <c r="BJ83" s="24">
        <f t="shared" si="85"/>
        <v>0</v>
      </c>
      <c r="BK83" s="24">
        <f t="shared" si="49"/>
        <v>0</v>
      </c>
      <c r="BL83" s="24">
        <f t="shared" si="49"/>
        <v>0</v>
      </c>
      <c r="BM83" s="24">
        <f t="shared" si="49"/>
        <v>0</v>
      </c>
      <c r="BN83" s="24">
        <f t="shared" ref="BN83:BO83" si="86">BN40*BN$49</f>
        <v>0</v>
      </c>
      <c r="BO83" s="24">
        <f t="shared" si="86"/>
        <v>0</v>
      </c>
    </row>
    <row r="84" spans="1:74" s="6" customFormat="1" x14ac:dyDescent="0.25">
      <c r="C84" s="18" t="s">
        <v>135</v>
      </c>
      <c r="G84" s="18" t="s">
        <v>146</v>
      </c>
      <c r="N84" s="24">
        <f t="shared" ref="N84:AG84" si="87">N41*N$49</f>
        <v>0</v>
      </c>
      <c r="O84" s="24">
        <f t="shared" si="87"/>
        <v>0</v>
      </c>
      <c r="P84" s="24">
        <f t="shared" si="87"/>
        <v>0</v>
      </c>
      <c r="Q84" s="24">
        <f t="shared" si="87"/>
        <v>0</v>
      </c>
      <c r="R84" s="24">
        <f t="shared" si="87"/>
        <v>0</v>
      </c>
      <c r="S84" s="24">
        <f t="shared" si="87"/>
        <v>0</v>
      </c>
      <c r="T84" s="24">
        <f t="shared" si="87"/>
        <v>0</v>
      </c>
      <c r="U84" s="24">
        <f t="shared" si="87"/>
        <v>0</v>
      </c>
      <c r="V84" s="24">
        <f t="shared" si="87"/>
        <v>0</v>
      </c>
      <c r="W84" s="24">
        <f t="shared" si="87"/>
        <v>0</v>
      </c>
      <c r="X84" s="24">
        <f t="shared" si="87"/>
        <v>0</v>
      </c>
      <c r="Y84" s="24">
        <f t="shared" si="87"/>
        <v>0</v>
      </c>
      <c r="Z84" s="24">
        <f t="shared" si="87"/>
        <v>0</v>
      </c>
      <c r="AA84" s="24">
        <f t="shared" si="87"/>
        <v>0</v>
      </c>
      <c r="AB84" s="24">
        <f t="shared" si="87"/>
        <v>0</v>
      </c>
      <c r="AC84" s="24">
        <f t="shared" si="87"/>
        <v>0</v>
      </c>
      <c r="AD84" s="24">
        <f t="shared" si="87"/>
        <v>0</v>
      </c>
      <c r="AE84" s="24">
        <f t="shared" si="87"/>
        <v>0</v>
      </c>
      <c r="AF84" s="24">
        <f t="shared" si="87"/>
        <v>0</v>
      </c>
      <c r="AG84" s="24">
        <f t="shared" si="87"/>
        <v>0</v>
      </c>
      <c r="AH84" s="24">
        <f t="shared" ref="AH84:BJ84" si="88">AH41*AH$49</f>
        <v>0</v>
      </c>
      <c r="AI84" s="24">
        <f t="shared" si="88"/>
        <v>0</v>
      </c>
      <c r="AJ84" s="24">
        <f t="shared" si="88"/>
        <v>0</v>
      </c>
      <c r="AK84" s="24">
        <f t="shared" si="88"/>
        <v>0</v>
      </c>
      <c r="AL84" s="24">
        <f t="shared" si="88"/>
        <v>0</v>
      </c>
      <c r="AM84" s="24">
        <f t="shared" si="88"/>
        <v>0</v>
      </c>
      <c r="AN84" s="24">
        <f t="shared" si="88"/>
        <v>0</v>
      </c>
      <c r="AO84" s="24">
        <f t="shared" si="88"/>
        <v>0</v>
      </c>
      <c r="AP84" s="24">
        <f t="shared" si="88"/>
        <v>0</v>
      </c>
      <c r="AQ84" s="24">
        <f t="shared" si="88"/>
        <v>0</v>
      </c>
      <c r="AR84" s="24">
        <f t="shared" si="88"/>
        <v>0</v>
      </c>
      <c r="AS84" s="24">
        <f t="shared" si="88"/>
        <v>0</v>
      </c>
      <c r="AT84" s="24">
        <f t="shared" si="88"/>
        <v>0</v>
      </c>
      <c r="AU84" s="24">
        <f t="shared" si="88"/>
        <v>0</v>
      </c>
      <c r="AV84" s="24">
        <f t="shared" si="88"/>
        <v>0</v>
      </c>
      <c r="AW84" s="24">
        <f t="shared" si="88"/>
        <v>0</v>
      </c>
      <c r="AX84" s="24">
        <f t="shared" si="88"/>
        <v>0</v>
      </c>
      <c r="AY84" s="24">
        <f t="shared" si="88"/>
        <v>0</v>
      </c>
      <c r="AZ84" s="24">
        <f t="shared" si="88"/>
        <v>0</v>
      </c>
      <c r="BA84" s="24">
        <f t="shared" si="88"/>
        <v>0</v>
      </c>
      <c r="BB84" s="24">
        <f t="shared" si="88"/>
        <v>0</v>
      </c>
      <c r="BC84" s="24">
        <f t="shared" si="88"/>
        <v>0</v>
      </c>
      <c r="BD84" s="24">
        <f t="shared" si="88"/>
        <v>0</v>
      </c>
      <c r="BE84" s="24">
        <f t="shared" si="88"/>
        <v>0</v>
      </c>
      <c r="BF84" s="24">
        <f t="shared" si="88"/>
        <v>0</v>
      </c>
      <c r="BG84" s="24">
        <f t="shared" si="88"/>
        <v>0</v>
      </c>
      <c r="BH84" s="24">
        <f t="shared" si="88"/>
        <v>0</v>
      </c>
      <c r="BI84" s="24">
        <f t="shared" si="88"/>
        <v>0</v>
      </c>
      <c r="BJ84" s="24">
        <f t="shared" si="88"/>
        <v>0</v>
      </c>
      <c r="BK84" s="24">
        <f t="shared" si="49"/>
        <v>0</v>
      </c>
      <c r="BL84" s="24">
        <f t="shared" si="49"/>
        <v>0</v>
      </c>
      <c r="BM84" s="24">
        <f t="shared" si="49"/>
        <v>0</v>
      </c>
      <c r="BN84" s="24">
        <f t="shared" ref="BN84:BO84" si="89">BN41*BN$49</f>
        <v>0</v>
      </c>
      <c r="BO84" s="24">
        <f t="shared" si="89"/>
        <v>0</v>
      </c>
    </row>
    <row r="85" spans="1:74" s="6" customFormat="1" x14ac:dyDescent="0.25">
      <c r="C85" s="18" t="s">
        <v>136</v>
      </c>
      <c r="G85" s="18" t="s">
        <v>7</v>
      </c>
      <c r="N85" s="24">
        <f t="shared" ref="N85:AG85" si="90">N42*N$49</f>
        <v>0</v>
      </c>
      <c r="O85" s="24">
        <f t="shared" si="90"/>
        <v>0</v>
      </c>
      <c r="P85" s="24">
        <f t="shared" si="90"/>
        <v>0</v>
      </c>
      <c r="Q85" s="24">
        <f t="shared" si="90"/>
        <v>0</v>
      </c>
      <c r="R85" s="24">
        <f t="shared" si="90"/>
        <v>0</v>
      </c>
      <c r="S85" s="24">
        <f t="shared" si="90"/>
        <v>0</v>
      </c>
      <c r="T85" s="24">
        <f t="shared" si="90"/>
        <v>462051.10560000001</v>
      </c>
      <c r="U85" s="24">
        <f t="shared" si="90"/>
        <v>1067903.9616</v>
      </c>
      <c r="V85" s="24">
        <f t="shared" si="90"/>
        <v>1717663.7183999999</v>
      </c>
      <c r="W85" s="24">
        <f t="shared" si="90"/>
        <v>2580028.2815999999</v>
      </c>
      <c r="X85" s="24">
        <f t="shared" si="90"/>
        <v>3415376.8319999999</v>
      </c>
      <c r="Y85" s="24">
        <f t="shared" si="90"/>
        <v>3500467.0959999999</v>
      </c>
      <c r="Z85" s="24">
        <f t="shared" si="90"/>
        <v>3631598.8013023818</v>
      </c>
      <c r="AA85" s="24">
        <f t="shared" si="90"/>
        <v>3753853.9998093564</v>
      </c>
      <c r="AB85" s="24">
        <f t="shared" si="90"/>
        <v>3868008.5909246285</v>
      </c>
      <c r="AC85" s="24">
        <f t="shared" si="90"/>
        <v>3974266.7484271093</v>
      </c>
      <c r="AD85" s="24">
        <f t="shared" si="90"/>
        <v>4073164.2758367797</v>
      </c>
      <c r="AE85" s="24">
        <f t="shared" si="90"/>
        <v>4165791.0790378992</v>
      </c>
      <c r="AF85" s="24">
        <f t="shared" si="90"/>
        <v>4253363.6802503448</v>
      </c>
      <c r="AG85" s="24">
        <f t="shared" si="90"/>
        <v>4336324.4893232416</v>
      </c>
      <c r="AH85" s="24">
        <f t="shared" ref="AH85:BJ85" si="91">AH42*AH$49</f>
        <v>4395573.1153028812</v>
      </c>
      <c r="AI85" s="24">
        <f t="shared" si="91"/>
        <v>4452524.2273647571</v>
      </c>
      <c r="AJ85" s="24">
        <f t="shared" si="91"/>
        <v>4507504.7070802851</v>
      </c>
      <c r="AK85" s="24">
        <f t="shared" si="91"/>
        <v>4561007.8002357241</v>
      </c>
      <c r="AL85" s="24">
        <f t="shared" si="91"/>
        <v>4614148.7498394269</v>
      </c>
      <c r="AM85" s="24">
        <f t="shared" si="91"/>
        <v>4666395.1301270025</v>
      </c>
      <c r="AN85" s="24">
        <f t="shared" si="91"/>
        <v>4716428.8060802538</v>
      </c>
      <c r="AO85" s="24">
        <f t="shared" si="91"/>
        <v>4764432.4769510608</v>
      </c>
      <c r="AP85" s="24">
        <f t="shared" si="91"/>
        <v>4810698.3650994115</v>
      </c>
      <c r="AQ85" s="24">
        <f t="shared" si="91"/>
        <v>4855302.8413442243</v>
      </c>
      <c r="AR85" s="24">
        <f t="shared" si="91"/>
        <v>4897981.4709715378</v>
      </c>
      <c r="AS85" s="24">
        <f t="shared" si="91"/>
        <v>4938576.8107461473</v>
      </c>
      <c r="AT85" s="24">
        <f t="shared" si="91"/>
        <v>4977178.0101875272</v>
      </c>
      <c r="AU85" s="24">
        <f t="shared" si="91"/>
        <v>5013969.0946391281</v>
      </c>
      <c r="AV85" s="24">
        <f t="shared" si="91"/>
        <v>5048960.5522797117</v>
      </c>
      <c r="AW85" s="24">
        <f t="shared" si="91"/>
        <v>5081900.1243269863</v>
      </c>
      <c r="AX85" s="24">
        <f t="shared" si="91"/>
        <v>5112630.1264381846</v>
      </c>
      <c r="AY85" s="24">
        <f t="shared" si="91"/>
        <v>5141206.3750129268</v>
      </c>
      <c r="AZ85" s="24">
        <f t="shared" si="91"/>
        <v>5167785.1680255216</v>
      </c>
      <c r="BA85" s="24">
        <f t="shared" si="91"/>
        <v>5192397.3672433589</v>
      </c>
      <c r="BB85" s="24">
        <f t="shared" si="91"/>
        <v>5214859.2487074379</v>
      </c>
      <c r="BC85" s="24">
        <f t="shared" si="91"/>
        <v>5235052.7902682405</v>
      </c>
      <c r="BD85" s="24">
        <f t="shared" si="91"/>
        <v>5253039.0524147674</v>
      </c>
      <c r="BE85" s="24">
        <f t="shared" si="91"/>
        <v>5268966.7985101454</v>
      </c>
      <c r="BF85" s="24">
        <f t="shared" si="91"/>
        <v>5276437.8175713578</v>
      </c>
      <c r="BG85" s="24">
        <f t="shared" si="91"/>
        <v>5283919.4300046572</v>
      </c>
      <c r="BH85" s="24">
        <f t="shared" si="91"/>
        <v>5291411.6508306889</v>
      </c>
      <c r="BI85" s="24">
        <f t="shared" si="91"/>
        <v>5298914.4950913992</v>
      </c>
      <c r="BJ85" s="24">
        <f t="shared" si="91"/>
        <v>5306427.97785006</v>
      </c>
      <c r="BK85" s="24">
        <f t="shared" si="49"/>
        <v>5313952.1141913021</v>
      </c>
      <c r="BL85" s="24">
        <f t="shared" si="49"/>
        <v>5321486.9192211432</v>
      </c>
      <c r="BM85" s="24">
        <f t="shared" si="49"/>
        <v>5329032.4080670271</v>
      </c>
      <c r="BN85" s="24">
        <f t="shared" ref="BN85:BO85" si="92">BN42*BN$49</f>
        <v>5336588.595877842</v>
      </c>
      <c r="BO85" s="24">
        <f t="shared" si="92"/>
        <v>5344155.4978239536</v>
      </c>
    </row>
    <row r="86" spans="1:74" s="6" customFormat="1" x14ac:dyDescent="0.25">
      <c r="BP86" s="16" t="s">
        <v>15</v>
      </c>
    </row>
    <row r="87" spans="1:74" s="6" customFormat="1" x14ac:dyDescent="0.25"/>
    <row r="88" spans="1:74" s="6" customFormat="1" x14ac:dyDescent="0.25"/>
    <row r="89" spans="1:74" s="11" customFormat="1" ht="18" customHeight="1" x14ac:dyDescent="0.25">
      <c r="A89" s="9">
        <v>3</v>
      </c>
      <c r="B89" s="9" t="s">
        <v>10</v>
      </c>
      <c r="C89" s="10"/>
      <c r="D89" s="10"/>
      <c r="E89" s="10"/>
      <c r="F89" s="10"/>
      <c r="G89" s="10"/>
      <c r="H89" s="10"/>
      <c r="I89" s="9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  <c r="AA89" s="10"/>
      <c r="AB89" s="10"/>
      <c r="AC89" s="10"/>
      <c r="AD89" s="10"/>
      <c r="AE89" s="10"/>
      <c r="AF89" s="10"/>
      <c r="AG89" s="10"/>
      <c r="AH89" s="10"/>
      <c r="AI89" s="10"/>
      <c r="AJ89" s="10"/>
      <c r="AK89" s="10"/>
      <c r="AL89" s="10"/>
      <c r="AM89" s="10"/>
      <c r="AN89" s="10"/>
      <c r="AO89" s="10"/>
      <c r="AP89" s="10"/>
      <c r="AQ89" s="10"/>
      <c r="AR89" s="10"/>
      <c r="AS89" s="10"/>
      <c r="AT89" s="10"/>
      <c r="AU89" s="10"/>
      <c r="AV89" s="10"/>
      <c r="AW89" s="10"/>
      <c r="AX89" s="10"/>
      <c r="AY89" s="10"/>
      <c r="AZ89" s="10"/>
      <c r="BA89" s="10"/>
      <c r="BB89" s="10"/>
      <c r="BC89" s="10"/>
      <c r="BD89" s="10"/>
      <c r="BE89" s="10"/>
      <c r="BF89" s="10"/>
      <c r="BG89" s="10"/>
      <c r="BH89" s="10"/>
      <c r="BI89" s="10"/>
      <c r="BJ89" s="10"/>
      <c r="BK89" s="10"/>
      <c r="BL89" s="10"/>
      <c r="BM89" s="10"/>
      <c r="BN89" s="10"/>
      <c r="BO89" s="10"/>
      <c r="BP89" s="10"/>
      <c r="BQ89" s="10"/>
      <c r="BR89" s="10"/>
      <c r="BS89" s="10"/>
      <c r="BT89" s="10"/>
      <c r="BU89" s="10"/>
      <c r="BV89" s="10"/>
    </row>
    <row r="90" spans="1:74" s="6" customFormat="1" x14ac:dyDescent="0.25"/>
    <row r="91" spans="1:74" s="6" customFormat="1" ht="15.75" x14ac:dyDescent="0.25">
      <c r="A91" s="25"/>
      <c r="B91" s="12" t="s">
        <v>16</v>
      </c>
    </row>
    <row r="92" spans="1:74" s="6" customFormat="1" x14ac:dyDescent="0.25">
      <c r="A92" s="25"/>
    </row>
    <row r="93" spans="1:74" s="6" customFormat="1" x14ac:dyDescent="0.25">
      <c r="A93" s="25"/>
      <c r="C93" s="26" t="s">
        <v>110</v>
      </c>
      <c r="G93" s="6" t="s">
        <v>17</v>
      </c>
      <c r="M93" s="28">
        <v>0.995</v>
      </c>
      <c r="N93" s="28">
        <v>0.995</v>
      </c>
      <c r="O93" s="28">
        <v>0.995</v>
      </c>
      <c r="P93" s="28">
        <v>0.995</v>
      </c>
      <c r="Q93" s="28">
        <v>0.995</v>
      </c>
      <c r="R93" s="28">
        <v>0.995</v>
      </c>
      <c r="S93" s="28">
        <v>0.995</v>
      </c>
      <c r="T93" s="28">
        <v>0.995</v>
      </c>
      <c r="U93" s="28">
        <v>0.995</v>
      </c>
      <c r="V93" s="28">
        <v>0.995</v>
      </c>
      <c r="W93" s="28">
        <v>0.995</v>
      </c>
      <c r="X93" s="28">
        <v>0.995</v>
      </c>
      <c r="Y93" s="28">
        <v>0.995</v>
      </c>
      <c r="Z93" s="28">
        <v>0.995</v>
      </c>
      <c r="AA93" s="28">
        <v>0.995</v>
      </c>
      <c r="AB93" s="28">
        <v>0.995</v>
      </c>
      <c r="AC93" s="28">
        <v>0.995</v>
      </c>
      <c r="AD93" s="28">
        <v>0.995</v>
      </c>
      <c r="AE93" s="28">
        <v>0.995</v>
      </c>
      <c r="AF93" s="28">
        <v>0.995</v>
      </c>
      <c r="AG93" s="28">
        <v>0.995</v>
      </c>
      <c r="AH93" s="28">
        <v>0.995</v>
      </c>
      <c r="AI93" s="28">
        <v>0.995</v>
      </c>
      <c r="AJ93" s="28">
        <v>0.995</v>
      </c>
      <c r="AK93" s="28">
        <v>0.995</v>
      </c>
      <c r="AL93" s="28">
        <v>0.995</v>
      </c>
      <c r="AM93" s="28">
        <v>0.995</v>
      </c>
      <c r="AN93" s="28">
        <v>0.995</v>
      </c>
      <c r="AO93" s="28">
        <v>0.995</v>
      </c>
      <c r="AP93" s="28">
        <v>0.995</v>
      </c>
      <c r="AQ93" s="28">
        <v>0.995</v>
      </c>
      <c r="AR93" s="28">
        <v>0.995</v>
      </c>
      <c r="AS93" s="28">
        <v>0.995</v>
      </c>
      <c r="AT93" s="28">
        <v>0.995</v>
      </c>
      <c r="AU93" s="28">
        <v>0.995</v>
      </c>
      <c r="AV93" s="28">
        <v>0.995</v>
      </c>
      <c r="AW93" s="28">
        <v>0.995</v>
      </c>
      <c r="AX93" s="28">
        <v>0.995</v>
      </c>
      <c r="AY93" s="28">
        <v>0.995</v>
      </c>
      <c r="AZ93" s="28">
        <v>0.995</v>
      </c>
      <c r="BA93" s="28">
        <v>0.995</v>
      </c>
      <c r="BB93" s="28">
        <v>0.995</v>
      </c>
      <c r="BC93" s="28">
        <v>0.995</v>
      </c>
      <c r="BD93" s="28">
        <v>0.995</v>
      </c>
      <c r="BE93" s="28">
        <v>0.995</v>
      </c>
      <c r="BF93" s="28">
        <v>0.995</v>
      </c>
      <c r="BG93" s="28">
        <v>0.995</v>
      </c>
      <c r="BH93" s="28">
        <v>0.995</v>
      </c>
      <c r="BI93" s="28">
        <v>0.995</v>
      </c>
      <c r="BJ93" s="28">
        <v>0.995</v>
      </c>
      <c r="BK93" s="28">
        <v>0.995</v>
      </c>
      <c r="BL93" s="28">
        <v>0.995</v>
      </c>
      <c r="BM93" s="28">
        <v>0.995</v>
      </c>
      <c r="BN93" s="28">
        <v>0.995</v>
      </c>
      <c r="BO93" s="28">
        <v>0.995</v>
      </c>
    </row>
    <row r="94" spans="1:74" s="6" customFormat="1" x14ac:dyDescent="0.25">
      <c r="A94" s="25"/>
      <c r="C94" s="26" t="s">
        <v>111</v>
      </c>
      <c r="G94" s="6" t="s">
        <v>17</v>
      </c>
      <c r="M94" s="28">
        <v>0.995</v>
      </c>
      <c r="N94" s="28">
        <v>0.995</v>
      </c>
      <c r="O94" s="28">
        <v>0.995</v>
      </c>
      <c r="P94" s="28">
        <v>0.995</v>
      </c>
      <c r="Q94" s="28">
        <v>0.995</v>
      </c>
      <c r="R94" s="28">
        <v>0.995</v>
      </c>
      <c r="S94" s="28">
        <v>0.995</v>
      </c>
      <c r="T94" s="28">
        <v>0.995</v>
      </c>
      <c r="U94" s="28">
        <v>0.995</v>
      </c>
      <c r="V94" s="28">
        <v>0.995</v>
      </c>
      <c r="W94" s="28">
        <v>0.995</v>
      </c>
      <c r="X94" s="28">
        <v>0.995</v>
      </c>
      <c r="Y94" s="28">
        <v>0.995</v>
      </c>
      <c r="Z94" s="28">
        <v>0.995</v>
      </c>
      <c r="AA94" s="28">
        <v>0.995</v>
      </c>
      <c r="AB94" s="28">
        <v>0.995</v>
      </c>
      <c r="AC94" s="28">
        <v>0.995</v>
      </c>
      <c r="AD94" s="28">
        <v>0.995</v>
      </c>
      <c r="AE94" s="28">
        <v>0.995</v>
      </c>
      <c r="AF94" s="28">
        <v>0.995</v>
      </c>
      <c r="AG94" s="28">
        <v>0.995</v>
      </c>
      <c r="AH94" s="28">
        <v>0.995</v>
      </c>
      <c r="AI94" s="28">
        <v>0.995</v>
      </c>
      <c r="AJ94" s="28">
        <v>0.995</v>
      </c>
      <c r="AK94" s="28">
        <v>0.995</v>
      </c>
      <c r="AL94" s="28">
        <v>0.995</v>
      </c>
      <c r="AM94" s="28">
        <v>0.995</v>
      </c>
      <c r="AN94" s="28">
        <v>0.995</v>
      </c>
      <c r="AO94" s="28">
        <v>0.995</v>
      </c>
      <c r="AP94" s="28">
        <v>0.995</v>
      </c>
      <c r="AQ94" s="28">
        <v>0.995</v>
      </c>
      <c r="AR94" s="28">
        <v>0.995</v>
      </c>
      <c r="AS94" s="28">
        <v>0.995</v>
      </c>
      <c r="AT94" s="28">
        <v>0.995</v>
      </c>
      <c r="AU94" s="28">
        <v>0.995</v>
      </c>
      <c r="AV94" s="28">
        <v>0.995</v>
      </c>
      <c r="AW94" s="28">
        <v>0.995</v>
      </c>
      <c r="AX94" s="28">
        <v>0.995</v>
      </c>
      <c r="AY94" s="28">
        <v>0.995</v>
      </c>
      <c r="AZ94" s="28">
        <v>0.995</v>
      </c>
      <c r="BA94" s="28">
        <v>0.995</v>
      </c>
      <c r="BB94" s="28">
        <v>0.995</v>
      </c>
      <c r="BC94" s="28">
        <v>0.995</v>
      </c>
      <c r="BD94" s="28">
        <v>0.995</v>
      </c>
      <c r="BE94" s="28">
        <v>0.995</v>
      </c>
      <c r="BF94" s="28">
        <v>0.995</v>
      </c>
      <c r="BG94" s="28">
        <v>0.995</v>
      </c>
      <c r="BH94" s="28">
        <v>0.995</v>
      </c>
      <c r="BI94" s="28">
        <v>0.995</v>
      </c>
      <c r="BJ94" s="28">
        <v>0.995</v>
      </c>
      <c r="BK94" s="28">
        <v>0.995</v>
      </c>
      <c r="BL94" s="28">
        <v>0.995</v>
      </c>
      <c r="BM94" s="28">
        <v>0.995</v>
      </c>
      <c r="BN94" s="28">
        <v>0.995</v>
      </c>
      <c r="BO94" s="28">
        <v>0.995</v>
      </c>
    </row>
    <row r="95" spans="1:74" s="6" customFormat="1" x14ac:dyDescent="0.25">
      <c r="A95" s="25"/>
      <c r="C95" s="26" t="s">
        <v>112</v>
      </c>
      <c r="G95" s="6" t="s">
        <v>17</v>
      </c>
      <c r="M95" s="28">
        <v>0.995</v>
      </c>
      <c r="N95" s="28">
        <v>0.995</v>
      </c>
      <c r="O95" s="28">
        <v>0.995</v>
      </c>
      <c r="P95" s="28">
        <v>0.995</v>
      </c>
      <c r="Q95" s="28">
        <v>0.995</v>
      </c>
      <c r="R95" s="28">
        <v>0.995</v>
      </c>
      <c r="S95" s="28">
        <v>0.995</v>
      </c>
      <c r="T95" s="28">
        <v>0.995</v>
      </c>
      <c r="U95" s="28">
        <v>0.995</v>
      </c>
      <c r="V95" s="28">
        <v>0.995</v>
      </c>
      <c r="W95" s="28">
        <v>0.995</v>
      </c>
      <c r="X95" s="28">
        <v>0.995</v>
      </c>
      <c r="Y95" s="28">
        <v>0.995</v>
      </c>
      <c r="Z95" s="28">
        <v>0.995</v>
      </c>
      <c r="AA95" s="28">
        <v>0.995</v>
      </c>
      <c r="AB95" s="28">
        <v>0.995</v>
      </c>
      <c r="AC95" s="28">
        <v>0.995</v>
      </c>
      <c r="AD95" s="28">
        <v>0.995</v>
      </c>
      <c r="AE95" s="28">
        <v>0.995</v>
      </c>
      <c r="AF95" s="28">
        <v>0.995</v>
      </c>
      <c r="AG95" s="28">
        <v>0.995</v>
      </c>
      <c r="AH95" s="28">
        <v>0.995</v>
      </c>
      <c r="AI95" s="28">
        <v>0.995</v>
      </c>
      <c r="AJ95" s="28">
        <v>0.995</v>
      </c>
      <c r="AK95" s="28">
        <v>0.995</v>
      </c>
      <c r="AL95" s="28">
        <v>0.995</v>
      </c>
      <c r="AM95" s="28">
        <v>0.995</v>
      </c>
      <c r="AN95" s="28">
        <v>0.995</v>
      </c>
      <c r="AO95" s="28">
        <v>0.995</v>
      </c>
      <c r="AP95" s="28">
        <v>0.995</v>
      </c>
      <c r="AQ95" s="28">
        <v>0.995</v>
      </c>
      <c r="AR95" s="28">
        <v>0.995</v>
      </c>
      <c r="AS95" s="28">
        <v>0.995</v>
      </c>
      <c r="AT95" s="28">
        <v>0.995</v>
      </c>
      <c r="AU95" s="28">
        <v>0.995</v>
      </c>
      <c r="AV95" s="28">
        <v>0.995</v>
      </c>
      <c r="AW95" s="28">
        <v>0.995</v>
      </c>
      <c r="AX95" s="28">
        <v>0.995</v>
      </c>
      <c r="AY95" s="28">
        <v>0.995</v>
      </c>
      <c r="AZ95" s="28">
        <v>0.995</v>
      </c>
      <c r="BA95" s="28">
        <v>0.995</v>
      </c>
      <c r="BB95" s="28">
        <v>0.995</v>
      </c>
      <c r="BC95" s="28">
        <v>0.995</v>
      </c>
      <c r="BD95" s="28">
        <v>0.995</v>
      </c>
      <c r="BE95" s="28">
        <v>0.995</v>
      </c>
      <c r="BF95" s="28">
        <v>0.995</v>
      </c>
      <c r="BG95" s="28">
        <v>0.995</v>
      </c>
      <c r="BH95" s="28">
        <v>0.995</v>
      </c>
      <c r="BI95" s="28">
        <v>0.995</v>
      </c>
      <c r="BJ95" s="28">
        <v>0.995</v>
      </c>
      <c r="BK95" s="28">
        <v>0.995</v>
      </c>
      <c r="BL95" s="28">
        <v>0.995</v>
      </c>
      <c r="BM95" s="28">
        <v>0.995</v>
      </c>
      <c r="BN95" s="28">
        <v>0.995</v>
      </c>
      <c r="BO95" s="28">
        <v>0.995</v>
      </c>
    </row>
    <row r="96" spans="1:74" s="6" customFormat="1" x14ac:dyDescent="0.25">
      <c r="A96" s="25"/>
      <c r="C96" s="26" t="s">
        <v>113</v>
      </c>
      <c r="G96" s="6" t="s">
        <v>17</v>
      </c>
      <c r="M96" s="28">
        <v>0.995</v>
      </c>
      <c r="N96" s="28">
        <v>0.995</v>
      </c>
      <c r="O96" s="28">
        <v>0.995</v>
      </c>
      <c r="P96" s="28">
        <v>0.995</v>
      </c>
      <c r="Q96" s="28">
        <v>0.995</v>
      </c>
      <c r="R96" s="28">
        <v>0.995</v>
      </c>
      <c r="S96" s="28">
        <v>0.995</v>
      </c>
      <c r="T96" s="28">
        <v>0.995</v>
      </c>
      <c r="U96" s="28">
        <v>0.995</v>
      </c>
      <c r="V96" s="28">
        <v>0.995</v>
      </c>
      <c r="W96" s="28">
        <v>0.995</v>
      </c>
      <c r="X96" s="28">
        <v>0.995</v>
      </c>
      <c r="Y96" s="28">
        <v>0.995</v>
      </c>
      <c r="Z96" s="28">
        <v>0.995</v>
      </c>
      <c r="AA96" s="28">
        <v>0.995</v>
      </c>
      <c r="AB96" s="28">
        <v>0.995</v>
      </c>
      <c r="AC96" s="28">
        <v>0.995</v>
      </c>
      <c r="AD96" s="28">
        <v>0.995</v>
      </c>
      <c r="AE96" s="28">
        <v>0.995</v>
      </c>
      <c r="AF96" s="28">
        <v>0.995</v>
      </c>
      <c r="AG96" s="28">
        <v>0.995</v>
      </c>
      <c r="AH96" s="28">
        <v>0.995</v>
      </c>
      <c r="AI96" s="28">
        <v>0.995</v>
      </c>
      <c r="AJ96" s="28">
        <v>0.995</v>
      </c>
      <c r="AK96" s="28">
        <v>0.995</v>
      </c>
      <c r="AL96" s="28">
        <v>0.995</v>
      </c>
      <c r="AM96" s="28">
        <v>0.995</v>
      </c>
      <c r="AN96" s="28">
        <v>0.995</v>
      </c>
      <c r="AO96" s="28">
        <v>0.995</v>
      </c>
      <c r="AP96" s="28">
        <v>0.995</v>
      </c>
      <c r="AQ96" s="28">
        <v>0.995</v>
      </c>
      <c r="AR96" s="28">
        <v>0.995</v>
      </c>
      <c r="AS96" s="28">
        <v>0.995</v>
      </c>
      <c r="AT96" s="28">
        <v>0.995</v>
      </c>
      <c r="AU96" s="28">
        <v>0.995</v>
      </c>
      <c r="AV96" s="28">
        <v>0.995</v>
      </c>
      <c r="AW96" s="28">
        <v>0.995</v>
      </c>
      <c r="AX96" s="28">
        <v>0.995</v>
      </c>
      <c r="AY96" s="28">
        <v>0.995</v>
      </c>
      <c r="AZ96" s="28">
        <v>0.995</v>
      </c>
      <c r="BA96" s="28">
        <v>0.995</v>
      </c>
      <c r="BB96" s="28">
        <v>0.995</v>
      </c>
      <c r="BC96" s="28">
        <v>0.995</v>
      </c>
      <c r="BD96" s="28">
        <v>0.995</v>
      </c>
      <c r="BE96" s="28">
        <v>0.995</v>
      </c>
      <c r="BF96" s="28">
        <v>0.995</v>
      </c>
      <c r="BG96" s="28">
        <v>0.995</v>
      </c>
      <c r="BH96" s="28">
        <v>0.995</v>
      </c>
      <c r="BI96" s="28">
        <v>0.995</v>
      </c>
      <c r="BJ96" s="28">
        <v>0.995</v>
      </c>
      <c r="BK96" s="28">
        <v>0.995</v>
      </c>
      <c r="BL96" s="28">
        <v>0.995</v>
      </c>
      <c r="BM96" s="28">
        <v>0.995</v>
      </c>
      <c r="BN96" s="28">
        <v>0.995</v>
      </c>
      <c r="BO96" s="28">
        <v>0.995</v>
      </c>
    </row>
    <row r="97" spans="1:67" s="6" customFormat="1" x14ac:dyDescent="0.25">
      <c r="A97" s="25"/>
      <c r="C97" s="26" t="s">
        <v>114</v>
      </c>
      <c r="G97" s="6" t="s">
        <v>17</v>
      </c>
      <c r="M97" s="28">
        <v>0.995</v>
      </c>
      <c r="N97" s="28">
        <v>0.995</v>
      </c>
      <c r="O97" s="28">
        <v>0.995</v>
      </c>
      <c r="P97" s="28">
        <v>0.995</v>
      </c>
      <c r="Q97" s="28">
        <v>0.995</v>
      </c>
      <c r="R97" s="28">
        <v>0.995</v>
      </c>
      <c r="S97" s="28">
        <v>0.995</v>
      </c>
      <c r="T97" s="28">
        <v>0.995</v>
      </c>
      <c r="U97" s="28">
        <v>0.995</v>
      </c>
      <c r="V97" s="28">
        <v>0.995</v>
      </c>
      <c r="W97" s="28">
        <v>0.995</v>
      </c>
      <c r="X97" s="28">
        <v>0.995</v>
      </c>
      <c r="Y97" s="28">
        <v>0.995</v>
      </c>
      <c r="Z97" s="28">
        <v>0.995</v>
      </c>
      <c r="AA97" s="28">
        <v>0.995</v>
      </c>
      <c r="AB97" s="28">
        <v>0.995</v>
      </c>
      <c r="AC97" s="28">
        <v>0.995</v>
      </c>
      <c r="AD97" s="28">
        <v>0.995</v>
      </c>
      <c r="AE97" s="28">
        <v>0.995</v>
      </c>
      <c r="AF97" s="28">
        <v>0.995</v>
      </c>
      <c r="AG97" s="28">
        <v>0.995</v>
      </c>
      <c r="AH97" s="28">
        <v>0.995</v>
      </c>
      <c r="AI97" s="28">
        <v>0.995</v>
      </c>
      <c r="AJ97" s="28">
        <v>0.995</v>
      </c>
      <c r="AK97" s="28">
        <v>0.995</v>
      </c>
      <c r="AL97" s="28">
        <v>0.995</v>
      </c>
      <c r="AM97" s="28">
        <v>0.995</v>
      </c>
      <c r="AN97" s="28">
        <v>0.995</v>
      </c>
      <c r="AO97" s="28">
        <v>0.995</v>
      </c>
      <c r="AP97" s="28">
        <v>0.995</v>
      </c>
      <c r="AQ97" s="28">
        <v>0.995</v>
      </c>
      <c r="AR97" s="28">
        <v>0.995</v>
      </c>
      <c r="AS97" s="28">
        <v>0.995</v>
      </c>
      <c r="AT97" s="28">
        <v>0.995</v>
      </c>
      <c r="AU97" s="28">
        <v>0.995</v>
      </c>
      <c r="AV97" s="28">
        <v>0.995</v>
      </c>
      <c r="AW97" s="28">
        <v>0.995</v>
      </c>
      <c r="AX97" s="28">
        <v>0.995</v>
      </c>
      <c r="AY97" s="28">
        <v>0.995</v>
      </c>
      <c r="AZ97" s="28">
        <v>0.995</v>
      </c>
      <c r="BA97" s="28">
        <v>0.995</v>
      </c>
      <c r="BB97" s="28">
        <v>0.995</v>
      </c>
      <c r="BC97" s="28">
        <v>0.995</v>
      </c>
      <c r="BD97" s="28">
        <v>0.995</v>
      </c>
      <c r="BE97" s="28">
        <v>0.995</v>
      </c>
      <c r="BF97" s="28">
        <v>0.995</v>
      </c>
      <c r="BG97" s="28">
        <v>0.995</v>
      </c>
      <c r="BH97" s="28">
        <v>0.995</v>
      </c>
      <c r="BI97" s="28">
        <v>0.995</v>
      </c>
      <c r="BJ97" s="28">
        <v>0.995</v>
      </c>
      <c r="BK97" s="28">
        <v>0.995</v>
      </c>
      <c r="BL97" s="28">
        <v>0.995</v>
      </c>
      <c r="BM97" s="28">
        <v>0.995</v>
      </c>
      <c r="BN97" s="28">
        <v>0.995</v>
      </c>
      <c r="BO97" s="28">
        <v>0.995</v>
      </c>
    </row>
    <row r="98" spans="1:67" s="6" customFormat="1" x14ac:dyDescent="0.25">
      <c r="A98" s="25"/>
      <c r="C98" s="26" t="s">
        <v>115</v>
      </c>
      <c r="G98" s="6" t="s">
        <v>17</v>
      </c>
      <c r="M98" s="28">
        <v>0.995</v>
      </c>
      <c r="N98" s="28">
        <v>0.995</v>
      </c>
      <c r="O98" s="28">
        <v>0.995</v>
      </c>
      <c r="P98" s="28">
        <v>0.995</v>
      </c>
      <c r="Q98" s="28">
        <v>0.995</v>
      </c>
      <c r="R98" s="28">
        <v>0.995</v>
      </c>
      <c r="S98" s="28">
        <v>0.995</v>
      </c>
      <c r="T98" s="28">
        <v>0.995</v>
      </c>
      <c r="U98" s="28">
        <v>0.995</v>
      </c>
      <c r="V98" s="28">
        <v>0.995</v>
      </c>
      <c r="W98" s="28">
        <v>0.995</v>
      </c>
      <c r="X98" s="28">
        <v>0.995</v>
      </c>
      <c r="Y98" s="28">
        <v>0.995</v>
      </c>
      <c r="Z98" s="28">
        <v>0.995</v>
      </c>
      <c r="AA98" s="28">
        <v>0.995</v>
      </c>
      <c r="AB98" s="28">
        <v>0.995</v>
      </c>
      <c r="AC98" s="28">
        <v>0.995</v>
      </c>
      <c r="AD98" s="28">
        <v>0.995</v>
      </c>
      <c r="AE98" s="28">
        <v>0.995</v>
      </c>
      <c r="AF98" s="28">
        <v>0.995</v>
      </c>
      <c r="AG98" s="28">
        <v>0.995</v>
      </c>
      <c r="AH98" s="28">
        <v>0.995</v>
      </c>
      <c r="AI98" s="28">
        <v>0.995</v>
      </c>
      <c r="AJ98" s="28">
        <v>0.995</v>
      </c>
      <c r="AK98" s="28">
        <v>0.995</v>
      </c>
      <c r="AL98" s="28">
        <v>0.995</v>
      </c>
      <c r="AM98" s="28">
        <v>0.995</v>
      </c>
      <c r="AN98" s="28">
        <v>0.995</v>
      </c>
      <c r="AO98" s="28">
        <v>0.995</v>
      </c>
      <c r="AP98" s="28">
        <v>0.995</v>
      </c>
      <c r="AQ98" s="28">
        <v>0.995</v>
      </c>
      <c r="AR98" s="28">
        <v>0.995</v>
      </c>
      <c r="AS98" s="28">
        <v>0.995</v>
      </c>
      <c r="AT98" s="28">
        <v>0.995</v>
      </c>
      <c r="AU98" s="28">
        <v>0.995</v>
      </c>
      <c r="AV98" s="28">
        <v>0.995</v>
      </c>
      <c r="AW98" s="28">
        <v>0.995</v>
      </c>
      <c r="AX98" s="28">
        <v>0.995</v>
      </c>
      <c r="AY98" s="28">
        <v>0.995</v>
      </c>
      <c r="AZ98" s="28">
        <v>0.995</v>
      </c>
      <c r="BA98" s="28">
        <v>0.995</v>
      </c>
      <c r="BB98" s="28">
        <v>0.995</v>
      </c>
      <c r="BC98" s="28">
        <v>0.995</v>
      </c>
      <c r="BD98" s="28">
        <v>0.995</v>
      </c>
      <c r="BE98" s="28">
        <v>0.995</v>
      </c>
      <c r="BF98" s="28">
        <v>0.995</v>
      </c>
      <c r="BG98" s="28">
        <v>0.995</v>
      </c>
      <c r="BH98" s="28">
        <v>0.995</v>
      </c>
      <c r="BI98" s="28">
        <v>0.995</v>
      </c>
      <c r="BJ98" s="28">
        <v>0.995</v>
      </c>
      <c r="BK98" s="28">
        <v>0.995</v>
      </c>
      <c r="BL98" s="28">
        <v>0.995</v>
      </c>
      <c r="BM98" s="28">
        <v>0.995</v>
      </c>
      <c r="BN98" s="28">
        <v>0.995</v>
      </c>
      <c r="BO98" s="28">
        <v>0.995</v>
      </c>
    </row>
    <row r="99" spans="1:67" s="6" customFormat="1" x14ac:dyDescent="0.25">
      <c r="A99" s="25"/>
      <c r="C99" s="26" t="s">
        <v>116</v>
      </c>
      <c r="G99" s="6" t="s">
        <v>17</v>
      </c>
      <c r="M99" s="28">
        <v>0.995</v>
      </c>
      <c r="N99" s="28">
        <v>0.995</v>
      </c>
      <c r="O99" s="28">
        <v>0.995</v>
      </c>
      <c r="P99" s="28">
        <v>0.995</v>
      </c>
      <c r="Q99" s="28">
        <v>0.995</v>
      </c>
      <c r="R99" s="28">
        <v>0.995</v>
      </c>
      <c r="S99" s="28">
        <v>0.995</v>
      </c>
      <c r="T99" s="28">
        <v>0.995</v>
      </c>
      <c r="U99" s="28">
        <v>0.995</v>
      </c>
      <c r="V99" s="28">
        <v>0.995</v>
      </c>
      <c r="W99" s="28">
        <v>0.995</v>
      </c>
      <c r="X99" s="28">
        <v>0.995</v>
      </c>
      <c r="Y99" s="28">
        <v>0.995</v>
      </c>
      <c r="Z99" s="28">
        <v>0.995</v>
      </c>
      <c r="AA99" s="28">
        <v>0.995</v>
      </c>
      <c r="AB99" s="28">
        <v>0.995</v>
      </c>
      <c r="AC99" s="28">
        <v>0.995</v>
      </c>
      <c r="AD99" s="28">
        <v>0.995</v>
      </c>
      <c r="AE99" s="28">
        <v>0.995</v>
      </c>
      <c r="AF99" s="28">
        <v>0.995</v>
      </c>
      <c r="AG99" s="28">
        <v>0.995</v>
      </c>
      <c r="AH99" s="28">
        <v>0.995</v>
      </c>
      <c r="AI99" s="28">
        <v>0.995</v>
      </c>
      <c r="AJ99" s="28">
        <v>0.995</v>
      </c>
      <c r="AK99" s="28">
        <v>0.995</v>
      </c>
      <c r="AL99" s="28">
        <v>0.995</v>
      </c>
      <c r="AM99" s="28">
        <v>0.995</v>
      </c>
      <c r="AN99" s="28">
        <v>0.995</v>
      </c>
      <c r="AO99" s="28">
        <v>0.995</v>
      </c>
      <c r="AP99" s="28">
        <v>0.995</v>
      </c>
      <c r="AQ99" s="28">
        <v>0.995</v>
      </c>
      <c r="AR99" s="28">
        <v>0.995</v>
      </c>
      <c r="AS99" s="28">
        <v>0.995</v>
      </c>
      <c r="AT99" s="28">
        <v>0.995</v>
      </c>
      <c r="AU99" s="28">
        <v>0.995</v>
      </c>
      <c r="AV99" s="28">
        <v>0.995</v>
      </c>
      <c r="AW99" s="28">
        <v>0.995</v>
      </c>
      <c r="AX99" s="28">
        <v>0.995</v>
      </c>
      <c r="AY99" s="28">
        <v>0.995</v>
      </c>
      <c r="AZ99" s="28">
        <v>0.995</v>
      </c>
      <c r="BA99" s="28">
        <v>0.995</v>
      </c>
      <c r="BB99" s="28">
        <v>0.995</v>
      </c>
      <c r="BC99" s="28">
        <v>0.995</v>
      </c>
      <c r="BD99" s="28">
        <v>0.995</v>
      </c>
      <c r="BE99" s="28">
        <v>0.995</v>
      </c>
      <c r="BF99" s="28">
        <v>0.995</v>
      </c>
      <c r="BG99" s="28">
        <v>0.995</v>
      </c>
      <c r="BH99" s="28">
        <v>0.995</v>
      </c>
      <c r="BI99" s="28">
        <v>0.995</v>
      </c>
      <c r="BJ99" s="28">
        <v>0.995</v>
      </c>
      <c r="BK99" s="28">
        <v>0.995</v>
      </c>
      <c r="BL99" s="28">
        <v>0.995</v>
      </c>
      <c r="BM99" s="28">
        <v>0.995</v>
      </c>
      <c r="BN99" s="28">
        <v>0.995</v>
      </c>
      <c r="BO99" s="28">
        <v>0.995</v>
      </c>
    </row>
    <row r="100" spans="1:67" s="6" customFormat="1" x14ac:dyDescent="0.25">
      <c r="A100" s="25"/>
      <c r="C100" s="26" t="s">
        <v>117</v>
      </c>
      <c r="G100" s="6" t="s">
        <v>17</v>
      </c>
      <c r="M100" s="28">
        <v>0</v>
      </c>
      <c r="N100" s="29">
        <v>0</v>
      </c>
      <c r="O100" s="29">
        <v>0</v>
      </c>
      <c r="P100" s="29">
        <v>0</v>
      </c>
      <c r="Q100" s="29">
        <v>0</v>
      </c>
      <c r="R100" s="29">
        <v>0</v>
      </c>
      <c r="S100" s="29">
        <v>0</v>
      </c>
      <c r="T100" s="29">
        <v>0</v>
      </c>
      <c r="U100" s="29">
        <v>0</v>
      </c>
      <c r="V100" s="29">
        <v>0</v>
      </c>
      <c r="W100" s="29">
        <v>0</v>
      </c>
      <c r="X100" s="29">
        <v>0</v>
      </c>
      <c r="Y100" s="29">
        <v>0</v>
      </c>
      <c r="Z100" s="29">
        <v>0</v>
      </c>
      <c r="AA100" s="29">
        <v>0</v>
      </c>
      <c r="AB100" s="29">
        <v>0</v>
      </c>
      <c r="AC100" s="29">
        <v>0</v>
      </c>
      <c r="AD100" s="29">
        <v>0</v>
      </c>
      <c r="AE100" s="29">
        <v>0</v>
      </c>
      <c r="AF100" s="29">
        <v>0</v>
      </c>
      <c r="AG100" s="29">
        <v>0</v>
      </c>
      <c r="AH100" s="29">
        <v>0</v>
      </c>
      <c r="AI100" s="29">
        <v>0</v>
      </c>
      <c r="AJ100" s="29">
        <v>0</v>
      </c>
      <c r="AK100" s="29">
        <v>0</v>
      </c>
      <c r="AL100" s="29">
        <v>0</v>
      </c>
      <c r="AM100" s="29">
        <v>0</v>
      </c>
      <c r="AN100" s="29">
        <v>0</v>
      </c>
      <c r="AO100" s="29">
        <v>0</v>
      </c>
      <c r="AP100" s="29">
        <v>0</v>
      </c>
      <c r="AQ100" s="29">
        <v>0</v>
      </c>
      <c r="AR100" s="29">
        <v>0</v>
      </c>
      <c r="AS100" s="29">
        <v>0</v>
      </c>
      <c r="AT100" s="29">
        <v>0</v>
      </c>
      <c r="AU100" s="29">
        <v>0</v>
      </c>
      <c r="AV100" s="29">
        <v>0</v>
      </c>
      <c r="AW100" s="29">
        <v>0</v>
      </c>
      <c r="AX100" s="29">
        <v>0</v>
      </c>
      <c r="AY100" s="29">
        <v>0</v>
      </c>
      <c r="AZ100" s="29">
        <v>0</v>
      </c>
      <c r="BA100" s="29">
        <v>0</v>
      </c>
      <c r="BB100" s="29">
        <v>0</v>
      </c>
      <c r="BC100" s="29">
        <v>0</v>
      </c>
      <c r="BD100" s="29">
        <v>0</v>
      </c>
      <c r="BE100" s="29">
        <v>0</v>
      </c>
      <c r="BF100" s="29">
        <v>0</v>
      </c>
      <c r="BG100" s="29">
        <v>0</v>
      </c>
      <c r="BH100" s="29">
        <v>0</v>
      </c>
      <c r="BI100" s="29">
        <v>0</v>
      </c>
      <c r="BJ100" s="29">
        <v>0</v>
      </c>
      <c r="BK100" s="29">
        <v>0</v>
      </c>
      <c r="BL100" s="29">
        <v>0</v>
      </c>
      <c r="BM100" s="29">
        <v>0</v>
      </c>
      <c r="BN100" s="29">
        <v>0</v>
      </c>
      <c r="BO100" s="29">
        <v>0</v>
      </c>
    </row>
    <row r="101" spans="1:67" s="6" customFormat="1" x14ac:dyDescent="0.25">
      <c r="A101" s="25"/>
      <c r="C101" s="26" t="s">
        <v>118</v>
      </c>
      <c r="G101" s="6" t="s">
        <v>17</v>
      </c>
      <c r="M101" s="28">
        <v>0.92</v>
      </c>
      <c r="N101" s="28">
        <v>0.92</v>
      </c>
      <c r="O101" s="28">
        <v>0.92</v>
      </c>
      <c r="P101" s="28">
        <v>0.92</v>
      </c>
      <c r="Q101" s="28">
        <v>0.92</v>
      </c>
      <c r="R101" s="28">
        <v>0.92</v>
      </c>
      <c r="S101" s="28">
        <v>0.92</v>
      </c>
      <c r="T101" s="28">
        <v>0.92</v>
      </c>
      <c r="U101" s="28">
        <v>0.92</v>
      </c>
      <c r="V101" s="28">
        <v>0.92</v>
      </c>
      <c r="W101" s="28">
        <v>0.92</v>
      </c>
      <c r="X101" s="28">
        <v>0.92</v>
      </c>
      <c r="Y101" s="28">
        <v>0.92</v>
      </c>
      <c r="Z101" s="28">
        <v>0.92</v>
      </c>
      <c r="AA101" s="28">
        <v>0.92</v>
      </c>
      <c r="AB101" s="28">
        <v>0.92</v>
      </c>
      <c r="AC101" s="28">
        <v>0.92</v>
      </c>
      <c r="AD101" s="28">
        <v>0.92</v>
      </c>
      <c r="AE101" s="28">
        <v>0.92</v>
      </c>
      <c r="AF101" s="28">
        <v>0.92</v>
      </c>
      <c r="AG101" s="28">
        <v>0.92</v>
      </c>
      <c r="AH101" s="28">
        <v>0.92</v>
      </c>
      <c r="AI101" s="28">
        <v>0.92</v>
      </c>
      <c r="AJ101" s="28">
        <v>0.92</v>
      </c>
      <c r="AK101" s="28">
        <v>0.92</v>
      </c>
      <c r="AL101" s="28">
        <v>0.92</v>
      </c>
      <c r="AM101" s="28">
        <v>0.92</v>
      </c>
      <c r="AN101" s="28">
        <v>0.92</v>
      </c>
      <c r="AO101" s="28">
        <v>0.92</v>
      </c>
      <c r="AP101" s="28">
        <v>0.92</v>
      </c>
      <c r="AQ101" s="28">
        <v>0.92</v>
      </c>
      <c r="AR101" s="28">
        <v>0.92</v>
      </c>
      <c r="AS101" s="28">
        <v>0.92</v>
      </c>
      <c r="AT101" s="28">
        <v>0.92</v>
      </c>
      <c r="AU101" s="28">
        <v>0.92</v>
      </c>
      <c r="AV101" s="28">
        <v>0.92</v>
      </c>
      <c r="AW101" s="28">
        <v>0.92</v>
      </c>
      <c r="AX101" s="28">
        <v>0.92</v>
      </c>
      <c r="AY101" s="28">
        <v>0.92</v>
      </c>
      <c r="AZ101" s="28">
        <v>0.92</v>
      </c>
      <c r="BA101" s="28">
        <v>0.92</v>
      </c>
      <c r="BB101" s="28">
        <v>0.92</v>
      </c>
      <c r="BC101" s="28">
        <v>0.92</v>
      </c>
      <c r="BD101" s="28">
        <v>0.92</v>
      </c>
      <c r="BE101" s="28">
        <v>0.92</v>
      </c>
      <c r="BF101" s="28">
        <v>0.92</v>
      </c>
      <c r="BG101" s="28">
        <v>0.92</v>
      </c>
      <c r="BH101" s="28">
        <v>0.92</v>
      </c>
      <c r="BI101" s="28">
        <v>0.92</v>
      </c>
      <c r="BJ101" s="28">
        <v>0.92</v>
      </c>
      <c r="BK101" s="28">
        <v>0.92</v>
      </c>
      <c r="BL101" s="28">
        <v>0.92</v>
      </c>
      <c r="BM101" s="28">
        <v>0.92</v>
      </c>
      <c r="BN101" s="28">
        <v>0.92</v>
      </c>
      <c r="BO101" s="28">
        <v>0.92</v>
      </c>
    </row>
    <row r="102" spans="1:67" s="6" customFormat="1" x14ac:dyDescent="0.25">
      <c r="A102" s="25"/>
      <c r="C102" s="26" t="s">
        <v>119</v>
      </c>
      <c r="G102" s="6" t="s">
        <v>17</v>
      </c>
      <c r="M102" s="28">
        <v>0.92</v>
      </c>
      <c r="N102" s="28">
        <v>0.92</v>
      </c>
      <c r="O102" s="28">
        <v>0.92</v>
      </c>
      <c r="P102" s="28">
        <v>0.92</v>
      </c>
      <c r="Q102" s="28">
        <v>0.92</v>
      </c>
      <c r="R102" s="28">
        <v>0.92</v>
      </c>
      <c r="S102" s="28">
        <v>0.92</v>
      </c>
      <c r="T102" s="28">
        <v>0.92</v>
      </c>
      <c r="U102" s="28">
        <v>0.92</v>
      </c>
      <c r="V102" s="28">
        <v>0.92</v>
      </c>
      <c r="W102" s="28">
        <v>0.92</v>
      </c>
      <c r="X102" s="28">
        <v>0.92</v>
      </c>
      <c r="Y102" s="28">
        <v>0.92</v>
      </c>
      <c r="Z102" s="28">
        <v>0.92</v>
      </c>
      <c r="AA102" s="28">
        <v>0.92</v>
      </c>
      <c r="AB102" s="28">
        <v>0.92</v>
      </c>
      <c r="AC102" s="28">
        <v>0.92</v>
      </c>
      <c r="AD102" s="28">
        <v>0.92</v>
      </c>
      <c r="AE102" s="28">
        <v>0.92</v>
      </c>
      <c r="AF102" s="28">
        <v>0.92</v>
      </c>
      <c r="AG102" s="28">
        <v>0.92</v>
      </c>
      <c r="AH102" s="28">
        <v>0.92</v>
      </c>
      <c r="AI102" s="28">
        <v>0.92</v>
      </c>
      <c r="AJ102" s="28">
        <v>0.92</v>
      </c>
      <c r="AK102" s="28">
        <v>0.92</v>
      </c>
      <c r="AL102" s="28">
        <v>0.92</v>
      </c>
      <c r="AM102" s="28">
        <v>0.92</v>
      </c>
      <c r="AN102" s="28">
        <v>0.92</v>
      </c>
      <c r="AO102" s="28">
        <v>0.92</v>
      </c>
      <c r="AP102" s="28">
        <v>0.92</v>
      </c>
      <c r="AQ102" s="28">
        <v>0.92</v>
      </c>
      <c r="AR102" s="28">
        <v>0.92</v>
      </c>
      <c r="AS102" s="28">
        <v>0.92</v>
      </c>
      <c r="AT102" s="28">
        <v>0.92</v>
      </c>
      <c r="AU102" s="28">
        <v>0.92</v>
      </c>
      <c r="AV102" s="28">
        <v>0.92</v>
      </c>
      <c r="AW102" s="28">
        <v>0.92</v>
      </c>
      <c r="AX102" s="28">
        <v>0.92</v>
      </c>
      <c r="AY102" s="28">
        <v>0.92</v>
      </c>
      <c r="AZ102" s="28">
        <v>0.92</v>
      </c>
      <c r="BA102" s="28">
        <v>0.92</v>
      </c>
      <c r="BB102" s="28">
        <v>0.92</v>
      </c>
      <c r="BC102" s="28">
        <v>0.92</v>
      </c>
      <c r="BD102" s="28">
        <v>0.92</v>
      </c>
      <c r="BE102" s="28">
        <v>0.92</v>
      </c>
      <c r="BF102" s="28">
        <v>0.92</v>
      </c>
      <c r="BG102" s="28">
        <v>0.92</v>
      </c>
      <c r="BH102" s="28">
        <v>0.92</v>
      </c>
      <c r="BI102" s="28">
        <v>0.92</v>
      </c>
      <c r="BJ102" s="28">
        <v>0.92</v>
      </c>
      <c r="BK102" s="28">
        <v>0.92</v>
      </c>
      <c r="BL102" s="28">
        <v>0.92</v>
      </c>
      <c r="BM102" s="28">
        <v>0.92</v>
      </c>
      <c r="BN102" s="28">
        <v>0.92</v>
      </c>
      <c r="BO102" s="28">
        <v>0.92</v>
      </c>
    </row>
    <row r="103" spans="1:67" s="6" customFormat="1" x14ac:dyDescent="0.25">
      <c r="A103" s="25"/>
      <c r="C103" s="26" t="s">
        <v>120</v>
      </c>
      <c r="G103" s="6" t="s">
        <v>17</v>
      </c>
      <c r="M103" s="28">
        <v>0.92</v>
      </c>
      <c r="N103" s="28">
        <v>0.92</v>
      </c>
      <c r="O103" s="28">
        <v>0.92</v>
      </c>
      <c r="P103" s="28">
        <v>0.92</v>
      </c>
      <c r="Q103" s="28">
        <v>0.92</v>
      </c>
      <c r="R103" s="28">
        <v>0.92</v>
      </c>
      <c r="S103" s="28">
        <v>0.92</v>
      </c>
      <c r="T103" s="28">
        <v>0.92</v>
      </c>
      <c r="U103" s="28">
        <v>0.92</v>
      </c>
      <c r="V103" s="28">
        <v>0.92</v>
      </c>
      <c r="W103" s="28">
        <v>0.92</v>
      </c>
      <c r="X103" s="28">
        <v>0.92</v>
      </c>
      <c r="Y103" s="28">
        <v>0.92</v>
      </c>
      <c r="Z103" s="28">
        <v>0.92</v>
      </c>
      <c r="AA103" s="28">
        <v>0.92</v>
      </c>
      <c r="AB103" s="28">
        <v>0.92</v>
      </c>
      <c r="AC103" s="28">
        <v>0.92</v>
      </c>
      <c r="AD103" s="28">
        <v>0.92</v>
      </c>
      <c r="AE103" s="28">
        <v>0.92</v>
      </c>
      <c r="AF103" s="28">
        <v>0.92</v>
      </c>
      <c r="AG103" s="28">
        <v>0.92</v>
      </c>
      <c r="AH103" s="28">
        <v>0.92</v>
      </c>
      <c r="AI103" s="28">
        <v>0.92</v>
      </c>
      <c r="AJ103" s="28">
        <v>0.92</v>
      </c>
      <c r="AK103" s="28">
        <v>0.92</v>
      </c>
      <c r="AL103" s="28">
        <v>0.92</v>
      </c>
      <c r="AM103" s="28">
        <v>0.92</v>
      </c>
      <c r="AN103" s="28">
        <v>0.92</v>
      </c>
      <c r="AO103" s="28">
        <v>0.92</v>
      </c>
      <c r="AP103" s="28">
        <v>0.92</v>
      </c>
      <c r="AQ103" s="28">
        <v>0.92</v>
      </c>
      <c r="AR103" s="28">
        <v>0.92</v>
      </c>
      <c r="AS103" s="28">
        <v>0.92</v>
      </c>
      <c r="AT103" s="28">
        <v>0.92</v>
      </c>
      <c r="AU103" s="28">
        <v>0.92</v>
      </c>
      <c r="AV103" s="28">
        <v>0.92</v>
      </c>
      <c r="AW103" s="28">
        <v>0.92</v>
      </c>
      <c r="AX103" s="28">
        <v>0.92</v>
      </c>
      <c r="AY103" s="28">
        <v>0.92</v>
      </c>
      <c r="AZ103" s="28">
        <v>0.92</v>
      </c>
      <c r="BA103" s="28">
        <v>0.92</v>
      </c>
      <c r="BB103" s="28">
        <v>0.92</v>
      </c>
      <c r="BC103" s="28">
        <v>0.92</v>
      </c>
      <c r="BD103" s="28">
        <v>0.92</v>
      </c>
      <c r="BE103" s="28">
        <v>0.92</v>
      </c>
      <c r="BF103" s="28">
        <v>0.92</v>
      </c>
      <c r="BG103" s="28">
        <v>0.92</v>
      </c>
      <c r="BH103" s="28">
        <v>0.92</v>
      </c>
      <c r="BI103" s="28">
        <v>0.92</v>
      </c>
      <c r="BJ103" s="28">
        <v>0.92</v>
      </c>
      <c r="BK103" s="28">
        <v>0.92</v>
      </c>
      <c r="BL103" s="28">
        <v>0.92</v>
      </c>
      <c r="BM103" s="28">
        <v>0.92</v>
      </c>
      <c r="BN103" s="28">
        <v>0.92</v>
      </c>
      <c r="BO103" s="28">
        <v>0.92</v>
      </c>
    </row>
    <row r="104" spans="1:67" s="6" customFormat="1" x14ac:dyDescent="0.25">
      <c r="A104" s="25"/>
      <c r="C104" s="26" t="s">
        <v>121</v>
      </c>
      <c r="G104" s="6" t="s">
        <v>17</v>
      </c>
      <c r="M104" s="28">
        <v>0.92</v>
      </c>
      <c r="N104" s="28">
        <v>0.92</v>
      </c>
      <c r="O104" s="28">
        <v>0.92</v>
      </c>
      <c r="P104" s="28">
        <v>0.92</v>
      </c>
      <c r="Q104" s="28">
        <v>0.92</v>
      </c>
      <c r="R104" s="28">
        <v>0.92</v>
      </c>
      <c r="S104" s="28">
        <v>0.92</v>
      </c>
      <c r="T104" s="28">
        <v>0.92</v>
      </c>
      <c r="U104" s="28">
        <v>0.92</v>
      </c>
      <c r="V104" s="28">
        <v>0.92</v>
      </c>
      <c r="W104" s="28">
        <v>0.92</v>
      </c>
      <c r="X104" s="28">
        <v>0.92</v>
      </c>
      <c r="Y104" s="28">
        <v>0.92</v>
      </c>
      <c r="Z104" s="28">
        <v>0.92</v>
      </c>
      <c r="AA104" s="28">
        <v>0.92</v>
      </c>
      <c r="AB104" s="28">
        <v>0.92</v>
      </c>
      <c r="AC104" s="28">
        <v>0.92</v>
      </c>
      <c r="AD104" s="28">
        <v>0.92</v>
      </c>
      <c r="AE104" s="28">
        <v>0.92</v>
      </c>
      <c r="AF104" s="28">
        <v>0.92</v>
      </c>
      <c r="AG104" s="28">
        <v>0.92</v>
      </c>
      <c r="AH104" s="28">
        <v>0.92</v>
      </c>
      <c r="AI104" s="28">
        <v>0.92</v>
      </c>
      <c r="AJ104" s="28">
        <v>0.92</v>
      </c>
      <c r="AK104" s="28">
        <v>0.92</v>
      </c>
      <c r="AL104" s="28">
        <v>0.92</v>
      </c>
      <c r="AM104" s="28">
        <v>0.92</v>
      </c>
      <c r="AN104" s="28">
        <v>0.92</v>
      </c>
      <c r="AO104" s="28">
        <v>0.92</v>
      </c>
      <c r="AP104" s="28">
        <v>0.92</v>
      </c>
      <c r="AQ104" s="28">
        <v>0.92</v>
      </c>
      <c r="AR104" s="28">
        <v>0.92</v>
      </c>
      <c r="AS104" s="28">
        <v>0.92</v>
      </c>
      <c r="AT104" s="28">
        <v>0.92</v>
      </c>
      <c r="AU104" s="28">
        <v>0.92</v>
      </c>
      <c r="AV104" s="28">
        <v>0.92</v>
      </c>
      <c r="AW104" s="28">
        <v>0.92</v>
      </c>
      <c r="AX104" s="28">
        <v>0.92</v>
      </c>
      <c r="AY104" s="28">
        <v>0.92</v>
      </c>
      <c r="AZ104" s="28">
        <v>0.92</v>
      </c>
      <c r="BA104" s="28">
        <v>0.92</v>
      </c>
      <c r="BB104" s="28">
        <v>0.92</v>
      </c>
      <c r="BC104" s="28">
        <v>0.92</v>
      </c>
      <c r="BD104" s="28">
        <v>0.92</v>
      </c>
      <c r="BE104" s="28">
        <v>0.92</v>
      </c>
      <c r="BF104" s="28">
        <v>0.92</v>
      </c>
      <c r="BG104" s="28">
        <v>0.92</v>
      </c>
      <c r="BH104" s="28">
        <v>0.92</v>
      </c>
      <c r="BI104" s="28">
        <v>0.92</v>
      </c>
      <c r="BJ104" s="28">
        <v>0.92</v>
      </c>
      <c r="BK104" s="28">
        <v>0.92</v>
      </c>
      <c r="BL104" s="28">
        <v>0.92</v>
      </c>
      <c r="BM104" s="28">
        <v>0.92</v>
      </c>
      <c r="BN104" s="28">
        <v>0.92</v>
      </c>
      <c r="BO104" s="28">
        <v>0.92</v>
      </c>
    </row>
    <row r="105" spans="1:67" s="6" customFormat="1" x14ac:dyDescent="0.25">
      <c r="A105" s="25"/>
      <c r="C105" s="26" t="s">
        <v>122</v>
      </c>
      <c r="G105" s="6" t="s">
        <v>17</v>
      </c>
      <c r="M105" s="28">
        <v>0.92</v>
      </c>
      <c r="N105" s="28">
        <v>0.92</v>
      </c>
      <c r="O105" s="28">
        <v>0.92</v>
      </c>
      <c r="P105" s="28">
        <v>0.92</v>
      </c>
      <c r="Q105" s="28">
        <v>0.92</v>
      </c>
      <c r="R105" s="28">
        <v>0.92</v>
      </c>
      <c r="S105" s="28">
        <v>0.92</v>
      </c>
      <c r="T105" s="28">
        <v>0.92</v>
      </c>
      <c r="U105" s="28">
        <v>0.92</v>
      </c>
      <c r="V105" s="28">
        <v>0.92</v>
      </c>
      <c r="W105" s="28">
        <v>0.92</v>
      </c>
      <c r="X105" s="28">
        <v>0.92</v>
      </c>
      <c r="Y105" s="28">
        <v>0.92</v>
      </c>
      <c r="Z105" s="28">
        <v>0.92</v>
      </c>
      <c r="AA105" s="28">
        <v>0.92</v>
      </c>
      <c r="AB105" s="28">
        <v>0.92</v>
      </c>
      <c r="AC105" s="28">
        <v>0.92</v>
      </c>
      <c r="AD105" s="28">
        <v>0.92</v>
      </c>
      <c r="AE105" s="28">
        <v>0.92</v>
      </c>
      <c r="AF105" s="28">
        <v>0.92</v>
      </c>
      <c r="AG105" s="28">
        <v>0.92</v>
      </c>
      <c r="AH105" s="28">
        <v>0.92</v>
      </c>
      <c r="AI105" s="28">
        <v>0.92</v>
      </c>
      <c r="AJ105" s="28">
        <v>0.92</v>
      </c>
      <c r="AK105" s="28">
        <v>0.92</v>
      </c>
      <c r="AL105" s="28">
        <v>0.92</v>
      </c>
      <c r="AM105" s="28">
        <v>0.92</v>
      </c>
      <c r="AN105" s="28">
        <v>0.92</v>
      </c>
      <c r="AO105" s="28">
        <v>0.92</v>
      </c>
      <c r="AP105" s="28">
        <v>0.92</v>
      </c>
      <c r="AQ105" s="28">
        <v>0.92</v>
      </c>
      <c r="AR105" s="28">
        <v>0.92</v>
      </c>
      <c r="AS105" s="28">
        <v>0.92</v>
      </c>
      <c r="AT105" s="28">
        <v>0.92</v>
      </c>
      <c r="AU105" s="28">
        <v>0.92</v>
      </c>
      <c r="AV105" s="28">
        <v>0.92</v>
      </c>
      <c r="AW105" s="28">
        <v>0.92</v>
      </c>
      <c r="AX105" s="28">
        <v>0.92</v>
      </c>
      <c r="AY105" s="28">
        <v>0.92</v>
      </c>
      <c r="AZ105" s="28">
        <v>0.92</v>
      </c>
      <c r="BA105" s="28">
        <v>0.92</v>
      </c>
      <c r="BB105" s="28">
        <v>0.92</v>
      </c>
      <c r="BC105" s="28">
        <v>0.92</v>
      </c>
      <c r="BD105" s="28">
        <v>0.92</v>
      </c>
      <c r="BE105" s="28">
        <v>0.92</v>
      </c>
      <c r="BF105" s="28">
        <v>0.92</v>
      </c>
      <c r="BG105" s="28">
        <v>0.92</v>
      </c>
      <c r="BH105" s="28">
        <v>0.92</v>
      </c>
      <c r="BI105" s="28">
        <v>0.92</v>
      </c>
      <c r="BJ105" s="28">
        <v>0.92</v>
      </c>
      <c r="BK105" s="28">
        <v>0.92</v>
      </c>
      <c r="BL105" s="28">
        <v>0.92</v>
      </c>
      <c r="BM105" s="28">
        <v>0.92</v>
      </c>
      <c r="BN105" s="28">
        <v>0.92</v>
      </c>
      <c r="BO105" s="28">
        <v>0.92</v>
      </c>
    </row>
    <row r="106" spans="1:67" s="6" customFormat="1" x14ac:dyDescent="0.25">
      <c r="A106" s="25"/>
      <c r="C106" s="26" t="s">
        <v>123</v>
      </c>
      <c r="G106" s="6" t="s">
        <v>17</v>
      </c>
      <c r="M106" s="28">
        <v>0</v>
      </c>
      <c r="N106" s="29">
        <v>0</v>
      </c>
      <c r="O106" s="29">
        <v>0</v>
      </c>
      <c r="P106" s="29">
        <v>0</v>
      </c>
      <c r="Q106" s="29">
        <v>0</v>
      </c>
      <c r="R106" s="29">
        <v>0</v>
      </c>
      <c r="S106" s="29">
        <v>0</v>
      </c>
      <c r="T106" s="29">
        <v>0</v>
      </c>
      <c r="U106" s="29">
        <v>0</v>
      </c>
      <c r="V106" s="29">
        <v>0</v>
      </c>
      <c r="W106" s="29">
        <v>0</v>
      </c>
      <c r="X106" s="29">
        <v>0</v>
      </c>
      <c r="Y106" s="29">
        <v>0</v>
      </c>
      <c r="Z106" s="29">
        <v>0</v>
      </c>
      <c r="AA106" s="29">
        <v>0</v>
      </c>
      <c r="AB106" s="29">
        <v>0</v>
      </c>
      <c r="AC106" s="29">
        <v>0</v>
      </c>
      <c r="AD106" s="29">
        <v>0</v>
      </c>
      <c r="AE106" s="29">
        <v>0</v>
      </c>
      <c r="AF106" s="29">
        <v>0</v>
      </c>
      <c r="AG106" s="29">
        <v>0</v>
      </c>
      <c r="AH106" s="29">
        <v>0</v>
      </c>
      <c r="AI106" s="29">
        <v>0</v>
      </c>
      <c r="AJ106" s="29">
        <v>0</v>
      </c>
      <c r="AK106" s="29">
        <v>0</v>
      </c>
      <c r="AL106" s="29">
        <v>0</v>
      </c>
      <c r="AM106" s="29">
        <v>0</v>
      </c>
      <c r="AN106" s="29">
        <v>0</v>
      </c>
      <c r="AO106" s="29">
        <v>0</v>
      </c>
      <c r="AP106" s="29">
        <v>0</v>
      </c>
      <c r="AQ106" s="29">
        <v>0</v>
      </c>
      <c r="AR106" s="29">
        <v>0</v>
      </c>
      <c r="AS106" s="29">
        <v>0</v>
      </c>
      <c r="AT106" s="29">
        <v>0</v>
      </c>
      <c r="AU106" s="29">
        <v>0</v>
      </c>
      <c r="AV106" s="29">
        <v>0</v>
      </c>
      <c r="AW106" s="29">
        <v>0</v>
      </c>
      <c r="AX106" s="29">
        <v>0</v>
      </c>
      <c r="AY106" s="29">
        <v>0</v>
      </c>
      <c r="AZ106" s="29">
        <v>0</v>
      </c>
      <c r="BA106" s="29">
        <v>0</v>
      </c>
      <c r="BB106" s="29">
        <v>0</v>
      </c>
      <c r="BC106" s="29">
        <v>0</v>
      </c>
      <c r="BD106" s="29">
        <v>0</v>
      </c>
      <c r="BE106" s="29">
        <v>0</v>
      </c>
      <c r="BF106" s="29">
        <v>0</v>
      </c>
      <c r="BG106" s="29">
        <v>0</v>
      </c>
      <c r="BH106" s="29">
        <v>0</v>
      </c>
      <c r="BI106" s="29">
        <v>0</v>
      </c>
      <c r="BJ106" s="29">
        <v>0</v>
      </c>
      <c r="BK106" s="29">
        <v>0</v>
      </c>
      <c r="BL106" s="29">
        <v>0</v>
      </c>
      <c r="BM106" s="29">
        <v>0</v>
      </c>
      <c r="BN106" s="29">
        <v>0</v>
      </c>
      <c r="BO106" s="29">
        <v>0</v>
      </c>
    </row>
    <row r="107" spans="1:67" s="6" customFormat="1" x14ac:dyDescent="0.25">
      <c r="A107" s="25"/>
      <c r="C107" s="26" t="s">
        <v>100</v>
      </c>
      <c r="G107" s="6" t="s">
        <v>17</v>
      </c>
      <c r="M107" s="28">
        <v>0.93034507523172583</v>
      </c>
      <c r="N107" s="28">
        <v>0.93034507523172583</v>
      </c>
      <c r="O107" s="28">
        <v>0.93034507523172583</v>
      </c>
      <c r="P107" s="28">
        <v>0.93034507523172583</v>
      </c>
      <c r="Q107" s="28">
        <v>0.93034507523172583</v>
      </c>
      <c r="R107" s="28">
        <v>0.93034507523172583</v>
      </c>
      <c r="S107" s="28">
        <v>0.93034507523172583</v>
      </c>
      <c r="T107" s="28">
        <v>0.93034507523172583</v>
      </c>
      <c r="U107" s="28">
        <v>0.93034507523172583</v>
      </c>
      <c r="V107" s="28">
        <v>0.93034507523172583</v>
      </c>
      <c r="W107" s="28">
        <v>0.93034507523172583</v>
      </c>
      <c r="X107" s="28">
        <v>0.93034507523172583</v>
      </c>
      <c r="Y107" s="28">
        <v>0.93034507523172583</v>
      </c>
      <c r="Z107" s="28">
        <v>0.93034507523172583</v>
      </c>
      <c r="AA107" s="28">
        <v>0.93034507523172583</v>
      </c>
      <c r="AB107" s="28">
        <v>0.93034507523172583</v>
      </c>
      <c r="AC107" s="28">
        <v>0.93034507523172583</v>
      </c>
      <c r="AD107" s="28">
        <v>0.93034507523172583</v>
      </c>
      <c r="AE107" s="28">
        <v>0.93034507523172583</v>
      </c>
      <c r="AF107" s="28">
        <v>0.93034507523172583</v>
      </c>
      <c r="AG107" s="28">
        <v>0.93034507523172583</v>
      </c>
      <c r="AH107" s="28">
        <v>0.93034507523172583</v>
      </c>
      <c r="AI107" s="28">
        <v>0.93034507523172583</v>
      </c>
      <c r="AJ107" s="28">
        <v>0.93034507523172583</v>
      </c>
      <c r="AK107" s="28">
        <v>0.93034507523172583</v>
      </c>
      <c r="AL107" s="28">
        <v>0.93034507523172583</v>
      </c>
      <c r="AM107" s="28">
        <v>0.93034507523172583</v>
      </c>
      <c r="AN107" s="28">
        <v>0.93034507523172583</v>
      </c>
      <c r="AO107" s="28">
        <v>0.93034507523172583</v>
      </c>
      <c r="AP107" s="28">
        <v>0.93034507523172583</v>
      </c>
      <c r="AQ107" s="28">
        <v>0.93034507523172583</v>
      </c>
      <c r="AR107" s="28">
        <v>0.93034507523172583</v>
      </c>
      <c r="AS107" s="28">
        <v>0.93034507523172583</v>
      </c>
      <c r="AT107" s="28">
        <v>0.93034507523172583</v>
      </c>
      <c r="AU107" s="28">
        <v>0.93034507523172583</v>
      </c>
      <c r="AV107" s="28">
        <v>0.93034507523172583</v>
      </c>
      <c r="AW107" s="28">
        <v>0.93034507523172583</v>
      </c>
      <c r="AX107" s="28">
        <v>0.93034507523172583</v>
      </c>
      <c r="AY107" s="28">
        <v>0.93034507523172583</v>
      </c>
      <c r="AZ107" s="28">
        <v>0.93034507523172583</v>
      </c>
      <c r="BA107" s="28">
        <v>0.93034507523172583</v>
      </c>
      <c r="BB107" s="28">
        <v>0.93034507523172583</v>
      </c>
      <c r="BC107" s="28">
        <v>0.93034507523172583</v>
      </c>
      <c r="BD107" s="28">
        <v>0.93034507523172583</v>
      </c>
      <c r="BE107" s="28">
        <v>0.93034507523172583</v>
      </c>
      <c r="BF107" s="28">
        <v>0.93034507523172583</v>
      </c>
      <c r="BG107" s="28">
        <v>0.93034507523172583</v>
      </c>
      <c r="BH107" s="28">
        <v>0.93034507523172583</v>
      </c>
      <c r="BI107" s="28">
        <v>0.93034507523172583</v>
      </c>
      <c r="BJ107" s="28">
        <v>0.93034507523172583</v>
      </c>
      <c r="BK107" s="28">
        <v>0.93034507523172583</v>
      </c>
      <c r="BL107" s="28">
        <v>0.93034507523172583</v>
      </c>
      <c r="BM107" s="28">
        <v>0.93034507523172583</v>
      </c>
      <c r="BN107" s="28">
        <v>0.93034507523172583</v>
      </c>
      <c r="BO107" s="28">
        <v>0.93034507523172583</v>
      </c>
    </row>
    <row r="108" spans="1:67" s="6" customFormat="1" x14ac:dyDescent="0.25">
      <c r="A108" s="25"/>
      <c r="C108" s="26" t="s">
        <v>101</v>
      </c>
      <c r="G108" s="6" t="s">
        <v>17</v>
      </c>
      <c r="M108" s="28">
        <v>0.93034507523172583</v>
      </c>
      <c r="N108" s="28">
        <v>0.93034507523172583</v>
      </c>
      <c r="O108" s="28">
        <v>0.93034507523172583</v>
      </c>
      <c r="P108" s="28">
        <v>0.93034507523172583</v>
      </c>
      <c r="Q108" s="28">
        <v>0.93034507523172583</v>
      </c>
      <c r="R108" s="28">
        <v>0.93034507523172583</v>
      </c>
      <c r="S108" s="28">
        <v>0.93034507523172583</v>
      </c>
      <c r="T108" s="28">
        <v>0.93034507523172583</v>
      </c>
      <c r="U108" s="28">
        <v>0.93034507523172583</v>
      </c>
      <c r="V108" s="28">
        <v>0.93034507523172583</v>
      </c>
      <c r="W108" s="28">
        <v>0.93034507523172583</v>
      </c>
      <c r="X108" s="28">
        <v>0.93034507523172583</v>
      </c>
      <c r="Y108" s="28">
        <v>0.93034507523172583</v>
      </c>
      <c r="Z108" s="28">
        <v>0.93034507523172583</v>
      </c>
      <c r="AA108" s="28">
        <v>0.93034507523172583</v>
      </c>
      <c r="AB108" s="28">
        <v>0.93034507523172583</v>
      </c>
      <c r="AC108" s="28">
        <v>0.93034507523172583</v>
      </c>
      <c r="AD108" s="28">
        <v>0.93034507523172583</v>
      </c>
      <c r="AE108" s="28">
        <v>0.93034507523172583</v>
      </c>
      <c r="AF108" s="28">
        <v>0.93034507523172583</v>
      </c>
      <c r="AG108" s="28">
        <v>0.93034507523172583</v>
      </c>
      <c r="AH108" s="28">
        <v>0.93034507523172583</v>
      </c>
      <c r="AI108" s="28">
        <v>0.93034507523172583</v>
      </c>
      <c r="AJ108" s="28">
        <v>0.93034507523172583</v>
      </c>
      <c r="AK108" s="28">
        <v>0.93034507523172583</v>
      </c>
      <c r="AL108" s="28">
        <v>0.93034507523172583</v>
      </c>
      <c r="AM108" s="28">
        <v>0.93034507523172583</v>
      </c>
      <c r="AN108" s="28">
        <v>0.93034507523172583</v>
      </c>
      <c r="AO108" s="28">
        <v>0.93034507523172583</v>
      </c>
      <c r="AP108" s="28">
        <v>0.93034507523172583</v>
      </c>
      <c r="AQ108" s="28">
        <v>0.93034507523172583</v>
      </c>
      <c r="AR108" s="28">
        <v>0.93034507523172583</v>
      </c>
      <c r="AS108" s="28">
        <v>0.93034507523172583</v>
      </c>
      <c r="AT108" s="28">
        <v>0.93034507523172583</v>
      </c>
      <c r="AU108" s="28">
        <v>0.93034507523172583</v>
      </c>
      <c r="AV108" s="28">
        <v>0.93034507523172583</v>
      </c>
      <c r="AW108" s="28">
        <v>0.93034507523172583</v>
      </c>
      <c r="AX108" s="28">
        <v>0.93034507523172583</v>
      </c>
      <c r="AY108" s="28">
        <v>0.93034507523172583</v>
      </c>
      <c r="AZ108" s="28">
        <v>0.93034507523172583</v>
      </c>
      <c r="BA108" s="28">
        <v>0.93034507523172583</v>
      </c>
      <c r="BB108" s="28">
        <v>0.93034507523172583</v>
      </c>
      <c r="BC108" s="28">
        <v>0.93034507523172583</v>
      </c>
      <c r="BD108" s="28">
        <v>0.93034507523172583</v>
      </c>
      <c r="BE108" s="28">
        <v>0.93034507523172583</v>
      </c>
      <c r="BF108" s="28">
        <v>0.93034507523172583</v>
      </c>
      <c r="BG108" s="28">
        <v>0.93034507523172583</v>
      </c>
      <c r="BH108" s="28">
        <v>0.93034507523172583</v>
      </c>
      <c r="BI108" s="28">
        <v>0.93034507523172583</v>
      </c>
      <c r="BJ108" s="28">
        <v>0.93034507523172583</v>
      </c>
      <c r="BK108" s="28">
        <v>0.93034507523172583</v>
      </c>
      <c r="BL108" s="28">
        <v>0.93034507523172583</v>
      </c>
      <c r="BM108" s="28">
        <v>0.93034507523172583</v>
      </c>
      <c r="BN108" s="28">
        <v>0.93034507523172583</v>
      </c>
      <c r="BO108" s="28">
        <v>0.93034507523172583</v>
      </c>
    </row>
    <row r="109" spans="1:67" s="6" customFormat="1" x14ac:dyDescent="0.25">
      <c r="A109" s="25"/>
      <c r="C109" s="26" t="s">
        <v>124</v>
      </c>
      <c r="G109" s="6" t="s">
        <v>17</v>
      </c>
      <c r="M109" s="28">
        <v>0</v>
      </c>
      <c r="N109" s="29">
        <v>0</v>
      </c>
      <c r="O109" s="29">
        <v>0</v>
      </c>
      <c r="P109" s="29">
        <v>0</v>
      </c>
      <c r="Q109" s="29">
        <v>0</v>
      </c>
      <c r="R109" s="29">
        <v>0</v>
      </c>
      <c r="S109" s="29">
        <v>0</v>
      </c>
      <c r="T109" s="29">
        <v>0</v>
      </c>
      <c r="U109" s="29">
        <v>0</v>
      </c>
      <c r="V109" s="29">
        <v>0</v>
      </c>
      <c r="W109" s="29">
        <v>0</v>
      </c>
      <c r="X109" s="29">
        <v>0</v>
      </c>
      <c r="Y109" s="29">
        <v>0</v>
      </c>
      <c r="Z109" s="29">
        <v>0</v>
      </c>
      <c r="AA109" s="29">
        <v>0</v>
      </c>
      <c r="AB109" s="29">
        <v>0</v>
      </c>
      <c r="AC109" s="29">
        <v>0</v>
      </c>
      <c r="AD109" s="29">
        <v>0</v>
      </c>
      <c r="AE109" s="29">
        <v>0</v>
      </c>
      <c r="AF109" s="29">
        <v>0</v>
      </c>
      <c r="AG109" s="29">
        <v>0</v>
      </c>
      <c r="AH109" s="29">
        <v>0</v>
      </c>
      <c r="AI109" s="29">
        <v>0</v>
      </c>
      <c r="AJ109" s="29">
        <v>0</v>
      </c>
      <c r="AK109" s="29">
        <v>0</v>
      </c>
      <c r="AL109" s="29">
        <v>0</v>
      </c>
      <c r="AM109" s="29">
        <v>0</v>
      </c>
      <c r="AN109" s="29">
        <v>0</v>
      </c>
      <c r="AO109" s="29">
        <v>0</v>
      </c>
      <c r="AP109" s="29">
        <v>0</v>
      </c>
      <c r="AQ109" s="29">
        <v>0</v>
      </c>
      <c r="AR109" s="29">
        <v>0</v>
      </c>
      <c r="AS109" s="29">
        <v>0</v>
      </c>
      <c r="AT109" s="29">
        <v>0</v>
      </c>
      <c r="AU109" s="29">
        <v>0</v>
      </c>
      <c r="AV109" s="29">
        <v>0</v>
      </c>
      <c r="AW109" s="29">
        <v>0</v>
      </c>
      <c r="AX109" s="29">
        <v>0</v>
      </c>
      <c r="AY109" s="29">
        <v>0</v>
      </c>
      <c r="AZ109" s="29">
        <v>0</v>
      </c>
      <c r="BA109" s="29">
        <v>0</v>
      </c>
      <c r="BB109" s="29">
        <v>0</v>
      </c>
      <c r="BC109" s="29">
        <v>0</v>
      </c>
      <c r="BD109" s="29">
        <v>0</v>
      </c>
      <c r="BE109" s="29">
        <v>0</v>
      </c>
      <c r="BF109" s="29">
        <v>0</v>
      </c>
      <c r="BG109" s="29">
        <v>0</v>
      </c>
      <c r="BH109" s="29">
        <v>0</v>
      </c>
      <c r="BI109" s="29">
        <v>0</v>
      </c>
      <c r="BJ109" s="29">
        <v>0</v>
      </c>
      <c r="BK109" s="29">
        <v>0</v>
      </c>
      <c r="BL109" s="29">
        <v>0</v>
      </c>
      <c r="BM109" s="29">
        <v>0</v>
      </c>
      <c r="BN109" s="29">
        <v>0</v>
      </c>
      <c r="BO109" s="29">
        <v>0</v>
      </c>
    </row>
    <row r="110" spans="1:67" s="6" customFormat="1" x14ac:dyDescent="0.25">
      <c r="A110" s="25"/>
      <c r="C110" s="26" t="s">
        <v>89</v>
      </c>
      <c r="G110" s="6" t="s">
        <v>17</v>
      </c>
      <c r="M110" s="28">
        <v>0.995</v>
      </c>
      <c r="N110" s="28">
        <v>0.995</v>
      </c>
      <c r="O110" s="28">
        <v>0.995</v>
      </c>
      <c r="P110" s="28">
        <v>0.995</v>
      </c>
      <c r="Q110" s="28">
        <v>0.995</v>
      </c>
      <c r="R110" s="28">
        <v>0.995</v>
      </c>
      <c r="S110" s="28">
        <v>0.995</v>
      </c>
      <c r="T110" s="28">
        <v>0.995</v>
      </c>
      <c r="U110" s="28">
        <v>0.995</v>
      </c>
      <c r="V110" s="28">
        <v>0.995</v>
      </c>
      <c r="W110" s="28">
        <v>0.995</v>
      </c>
      <c r="X110" s="28">
        <v>0.995</v>
      </c>
      <c r="Y110" s="28">
        <v>0.995</v>
      </c>
      <c r="Z110" s="28">
        <v>0.995</v>
      </c>
      <c r="AA110" s="28">
        <v>0.995</v>
      </c>
      <c r="AB110" s="28">
        <v>0.995</v>
      </c>
      <c r="AC110" s="28">
        <v>0.995</v>
      </c>
      <c r="AD110" s="28">
        <v>0.995</v>
      </c>
      <c r="AE110" s="28">
        <v>0.995</v>
      </c>
      <c r="AF110" s="28">
        <v>0.995</v>
      </c>
      <c r="AG110" s="28">
        <v>0.995</v>
      </c>
      <c r="AH110" s="28">
        <v>0.995</v>
      </c>
      <c r="AI110" s="28">
        <v>0.995</v>
      </c>
      <c r="AJ110" s="28">
        <v>0.995</v>
      </c>
      <c r="AK110" s="28">
        <v>0.995</v>
      </c>
      <c r="AL110" s="28">
        <v>0.995</v>
      </c>
      <c r="AM110" s="28">
        <v>0.995</v>
      </c>
      <c r="AN110" s="28">
        <v>0.995</v>
      </c>
      <c r="AO110" s="28">
        <v>0.995</v>
      </c>
      <c r="AP110" s="28">
        <v>0.995</v>
      </c>
      <c r="AQ110" s="28">
        <v>0.995</v>
      </c>
      <c r="AR110" s="28">
        <v>0.995</v>
      </c>
      <c r="AS110" s="28">
        <v>0.995</v>
      </c>
      <c r="AT110" s="28">
        <v>0.995</v>
      </c>
      <c r="AU110" s="28">
        <v>0.995</v>
      </c>
      <c r="AV110" s="28">
        <v>0.995</v>
      </c>
      <c r="AW110" s="28">
        <v>0.995</v>
      </c>
      <c r="AX110" s="28">
        <v>0.995</v>
      </c>
      <c r="AY110" s="28">
        <v>0.995</v>
      </c>
      <c r="AZ110" s="28">
        <v>0.995</v>
      </c>
      <c r="BA110" s="28">
        <v>0.995</v>
      </c>
      <c r="BB110" s="28">
        <v>0.995</v>
      </c>
      <c r="BC110" s="28">
        <v>0.995</v>
      </c>
      <c r="BD110" s="28">
        <v>0.995</v>
      </c>
      <c r="BE110" s="28">
        <v>0.995</v>
      </c>
      <c r="BF110" s="28">
        <v>0.995</v>
      </c>
      <c r="BG110" s="28">
        <v>0.995</v>
      </c>
      <c r="BH110" s="28">
        <v>0.995</v>
      </c>
      <c r="BI110" s="28">
        <v>0.995</v>
      </c>
      <c r="BJ110" s="28">
        <v>0.995</v>
      </c>
      <c r="BK110" s="28">
        <v>0.995</v>
      </c>
      <c r="BL110" s="28">
        <v>0.995</v>
      </c>
      <c r="BM110" s="28">
        <v>0.995</v>
      </c>
      <c r="BN110" s="28">
        <v>0.995</v>
      </c>
      <c r="BO110" s="28">
        <v>0.995</v>
      </c>
    </row>
    <row r="111" spans="1:67" s="6" customFormat="1" x14ac:dyDescent="0.25">
      <c r="A111" s="25"/>
      <c r="C111" s="26" t="s">
        <v>125</v>
      </c>
      <c r="G111" s="6" t="s">
        <v>17</v>
      </c>
      <c r="M111" s="28">
        <v>0.92</v>
      </c>
      <c r="N111" s="28">
        <v>0.92</v>
      </c>
      <c r="O111" s="28">
        <v>0.92</v>
      </c>
      <c r="P111" s="28">
        <v>0.92</v>
      </c>
      <c r="Q111" s="28">
        <v>0.92</v>
      </c>
      <c r="R111" s="28">
        <v>0.92</v>
      </c>
      <c r="S111" s="28">
        <v>0.92</v>
      </c>
      <c r="T111" s="28">
        <v>0.92</v>
      </c>
      <c r="U111" s="28">
        <v>0.92</v>
      </c>
      <c r="V111" s="28">
        <v>0.92</v>
      </c>
      <c r="W111" s="28">
        <v>0.92</v>
      </c>
      <c r="X111" s="28">
        <v>0.92</v>
      </c>
      <c r="Y111" s="28">
        <v>0.92</v>
      </c>
      <c r="Z111" s="28">
        <v>0.92</v>
      </c>
      <c r="AA111" s="28">
        <v>0.92</v>
      </c>
      <c r="AB111" s="28">
        <v>0.92</v>
      </c>
      <c r="AC111" s="28">
        <v>0.92</v>
      </c>
      <c r="AD111" s="28">
        <v>0.92</v>
      </c>
      <c r="AE111" s="28">
        <v>0.92</v>
      </c>
      <c r="AF111" s="28">
        <v>0.92</v>
      </c>
      <c r="AG111" s="28">
        <v>0.92</v>
      </c>
      <c r="AH111" s="28">
        <v>0.92</v>
      </c>
      <c r="AI111" s="28">
        <v>0.92</v>
      </c>
      <c r="AJ111" s="28">
        <v>0.92</v>
      </c>
      <c r="AK111" s="28">
        <v>0.92</v>
      </c>
      <c r="AL111" s="28">
        <v>0.92</v>
      </c>
      <c r="AM111" s="28">
        <v>0.92</v>
      </c>
      <c r="AN111" s="28">
        <v>0.92</v>
      </c>
      <c r="AO111" s="28">
        <v>0.92</v>
      </c>
      <c r="AP111" s="28">
        <v>0.92</v>
      </c>
      <c r="AQ111" s="28">
        <v>0.92</v>
      </c>
      <c r="AR111" s="28">
        <v>0.92</v>
      </c>
      <c r="AS111" s="28">
        <v>0.92</v>
      </c>
      <c r="AT111" s="28">
        <v>0.92</v>
      </c>
      <c r="AU111" s="28">
        <v>0.92</v>
      </c>
      <c r="AV111" s="28">
        <v>0.92</v>
      </c>
      <c r="AW111" s="28">
        <v>0.92</v>
      </c>
      <c r="AX111" s="28">
        <v>0.92</v>
      </c>
      <c r="AY111" s="28">
        <v>0.92</v>
      </c>
      <c r="AZ111" s="28">
        <v>0.92</v>
      </c>
      <c r="BA111" s="28">
        <v>0.92</v>
      </c>
      <c r="BB111" s="28">
        <v>0.92</v>
      </c>
      <c r="BC111" s="28">
        <v>0.92</v>
      </c>
      <c r="BD111" s="28">
        <v>0.92</v>
      </c>
      <c r="BE111" s="28">
        <v>0.92</v>
      </c>
      <c r="BF111" s="28">
        <v>0.92</v>
      </c>
      <c r="BG111" s="28">
        <v>0.92</v>
      </c>
      <c r="BH111" s="28">
        <v>0.92</v>
      </c>
      <c r="BI111" s="28">
        <v>0.92</v>
      </c>
      <c r="BJ111" s="28">
        <v>0.92</v>
      </c>
      <c r="BK111" s="28">
        <v>0.92</v>
      </c>
      <c r="BL111" s="28">
        <v>0.92</v>
      </c>
      <c r="BM111" s="28">
        <v>0.92</v>
      </c>
      <c r="BN111" s="28">
        <v>0.92</v>
      </c>
      <c r="BO111" s="28">
        <v>0.92</v>
      </c>
    </row>
    <row r="112" spans="1:67" s="6" customFormat="1" x14ac:dyDescent="0.25">
      <c r="A112" s="25"/>
      <c r="C112" s="26" t="s">
        <v>126</v>
      </c>
      <c r="G112" s="6" t="s">
        <v>17</v>
      </c>
      <c r="M112" s="28">
        <v>0.93034507523172583</v>
      </c>
      <c r="N112" s="28">
        <v>0.93034507523172583</v>
      </c>
      <c r="O112" s="28">
        <v>0.93034507523172583</v>
      </c>
      <c r="P112" s="28">
        <v>0.93034507523172583</v>
      </c>
      <c r="Q112" s="28">
        <v>0.93034507523172583</v>
      </c>
      <c r="R112" s="28">
        <v>0.93034507523172583</v>
      </c>
      <c r="S112" s="28">
        <v>0.93034507523172583</v>
      </c>
      <c r="T112" s="28">
        <v>0.93034507523172583</v>
      </c>
      <c r="U112" s="28">
        <v>0.93034507523172583</v>
      </c>
      <c r="V112" s="28">
        <v>0.93034507523172583</v>
      </c>
      <c r="W112" s="28">
        <v>0.93034507523172583</v>
      </c>
      <c r="X112" s="28">
        <v>0.93034507523172583</v>
      </c>
      <c r="Y112" s="28">
        <v>0.93034507523172583</v>
      </c>
      <c r="Z112" s="28">
        <v>0.93034507523172583</v>
      </c>
      <c r="AA112" s="28">
        <v>0.93034507523172583</v>
      </c>
      <c r="AB112" s="28">
        <v>0.93034507523172583</v>
      </c>
      <c r="AC112" s="28">
        <v>0.93034507523172583</v>
      </c>
      <c r="AD112" s="28">
        <v>0.93034507523172583</v>
      </c>
      <c r="AE112" s="28">
        <v>0.93034507523172583</v>
      </c>
      <c r="AF112" s="28">
        <v>0.93034507523172583</v>
      </c>
      <c r="AG112" s="28">
        <v>0.93034507523172583</v>
      </c>
      <c r="AH112" s="28">
        <v>0.93034507523172583</v>
      </c>
      <c r="AI112" s="28">
        <v>0.93034507523172583</v>
      </c>
      <c r="AJ112" s="28">
        <v>0.93034507523172583</v>
      </c>
      <c r="AK112" s="28">
        <v>0.93034507523172583</v>
      </c>
      <c r="AL112" s="28">
        <v>0.93034507523172583</v>
      </c>
      <c r="AM112" s="28">
        <v>0.93034507523172583</v>
      </c>
      <c r="AN112" s="28">
        <v>0.93034507523172583</v>
      </c>
      <c r="AO112" s="28">
        <v>0.93034507523172583</v>
      </c>
      <c r="AP112" s="28">
        <v>0.93034507523172583</v>
      </c>
      <c r="AQ112" s="28">
        <v>0.93034507523172583</v>
      </c>
      <c r="AR112" s="28">
        <v>0.93034507523172583</v>
      </c>
      <c r="AS112" s="28">
        <v>0.93034507523172583</v>
      </c>
      <c r="AT112" s="28">
        <v>0.93034507523172583</v>
      </c>
      <c r="AU112" s="28">
        <v>0.93034507523172583</v>
      </c>
      <c r="AV112" s="28">
        <v>0.93034507523172583</v>
      </c>
      <c r="AW112" s="28">
        <v>0.93034507523172583</v>
      </c>
      <c r="AX112" s="28">
        <v>0.93034507523172583</v>
      </c>
      <c r="AY112" s="28">
        <v>0.93034507523172583</v>
      </c>
      <c r="AZ112" s="28">
        <v>0.93034507523172583</v>
      </c>
      <c r="BA112" s="28">
        <v>0.93034507523172583</v>
      </c>
      <c r="BB112" s="28">
        <v>0.93034507523172583</v>
      </c>
      <c r="BC112" s="28">
        <v>0.93034507523172583</v>
      </c>
      <c r="BD112" s="28">
        <v>0.93034507523172583</v>
      </c>
      <c r="BE112" s="28">
        <v>0.93034507523172583</v>
      </c>
      <c r="BF112" s="28">
        <v>0.93034507523172583</v>
      </c>
      <c r="BG112" s="28">
        <v>0.93034507523172583</v>
      </c>
      <c r="BH112" s="28">
        <v>0.93034507523172583</v>
      </c>
      <c r="BI112" s="28">
        <v>0.93034507523172583</v>
      </c>
      <c r="BJ112" s="28">
        <v>0.93034507523172583</v>
      </c>
      <c r="BK112" s="28">
        <v>0.93034507523172583</v>
      </c>
      <c r="BL112" s="28">
        <v>0.93034507523172583</v>
      </c>
      <c r="BM112" s="28">
        <v>0.93034507523172583</v>
      </c>
      <c r="BN112" s="28">
        <v>0.93034507523172583</v>
      </c>
      <c r="BO112" s="28">
        <v>0.93034507523172583</v>
      </c>
    </row>
    <row r="113" spans="1:68" s="6" customFormat="1" x14ac:dyDescent="0.25">
      <c r="A113" s="25"/>
      <c r="C113" s="26" t="s">
        <v>127</v>
      </c>
      <c r="G113" s="6" t="s">
        <v>17</v>
      </c>
      <c r="M113" s="28">
        <v>0.99</v>
      </c>
      <c r="N113" s="29">
        <v>0.99</v>
      </c>
      <c r="O113" s="29">
        <v>0.99</v>
      </c>
      <c r="P113" s="29">
        <v>0.99</v>
      </c>
      <c r="Q113" s="29">
        <v>0.99</v>
      </c>
      <c r="R113" s="29">
        <v>0.99</v>
      </c>
      <c r="S113" s="29">
        <v>0.99</v>
      </c>
      <c r="T113" s="29">
        <v>0.99</v>
      </c>
      <c r="U113" s="29">
        <v>0.99</v>
      </c>
      <c r="V113" s="29">
        <v>0.99</v>
      </c>
      <c r="W113" s="29">
        <v>0.99</v>
      </c>
      <c r="X113" s="29">
        <v>0.99</v>
      </c>
      <c r="Y113" s="29">
        <v>0.99</v>
      </c>
      <c r="Z113" s="29">
        <v>0.99</v>
      </c>
      <c r="AA113" s="29">
        <v>0.99</v>
      </c>
      <c r="AB113" s="29">
        <v>0.99</v>
      </c>
      <c r="AC113" s="29">
        <v>0.99</v>
      </c>
      <c r="AD113" s="29">
        <v>0.99</v>
      </c>
      <c r="AE113" s="29">
        <v>0.99</v>
      </c>
      <c r="AF113" s="29">
        <v>0.99</v>
      </c>
      <c r="AG113" s="29">
        <v>0.99</v>
      </c>
      <c r="AH113" s="29">
        <v>0.99</v>
      </c>
      <c r="AI113" s="29">
        <v>0.99</v>
      </c>
      <c r="AJ113" s="29">
        <v>0.99</v>
      </c>
      <c r="AK113" s="29">
        <v>0.99</v>
      </c>
      <c r="AL113" s="29">
        <v>0.99</v>
      </c>
      <c r="AM113" s="29">
        <v>0.99</v>
      </c>
      <c r="AN113" s="29">
        <v>0.99</v>
      </c>
      <c r="AO113" s="29">
        <v>0.99</v>
      </c>
      <c r="AP113" s="29">
        <v>0.99</v>
      </c>
      <c r="AQ113" s="29">
        <v>0.99</v>
      </c>
      <c r="AR113" s="29">
        <v>0.99</v>
      </c>
      <c r="AS113" s="29">
        <v>0.99</v>
      </c>
      <c r="AT113" s="29">
        <v>0.99</v>
      </c>
      <c r="AU113" s="29">
        <v>0.99</v>
      </c>
      <c r="AV113" s="29">
        <v>0.99</v>
      </c>
      <c r="AW113" s="29">
        <v>0.99</v>
      </c>
      <c r="AX113" s="29">
        <v>0.99</v>
      </c>
      <c r="AY113" s="29">
        <v>0.99</v>
      </c>
      <c r="AZ113" s="29">
        <v>0.99</v>
      </c>
      <c r="BA113" s="29">
        <v>0.99</v>
      </c>
      <c r="BB113" s="29">
        <v>0.99</v>
      </c>
      <c r="BC113" s="29">
        <v>0.99</v>
      </c>
      <c r="BD113" s="29">
        <v>0.99</v>
      </c>
      <c r="BE113" s="29">
        <v>0.99</v>
      </c>
      <c r="BF113" s="29">
        <v>0.99</v>
      </c>
      <c r="BG113" s="29">
        <v>0.99</v>
      </c>
      <c r="BH113" s="29">
        <v>0.99</v>
      </c>
      <c r="BI113" s="29">
        <v>0.99</v>
      </c>
      <c r="BJ113" s="29">
        <v>0.99</v>
      </c>
      <c r="BK113" s="29">
        <v>0.99</v>
      </c>
      <c r="BL113" s="29">
        <v>0.99</v>
      </c>
      <c r="BM113" s="29">
        <v>0.99</v>
      </c>
      <c r="BN113" s="29">
        <v>0.99</v>
      </c>
      <c r="BO113" s="29">
        <v>0.99</v>
      </c>
    </row>
    <row r="114" spans="1:68" s="6" customFormat="1" x14ac:dyDescent="0.25">
      <c r="A114" s="25"/>
      <c r="C114" s="26" t="s">
        <v>128</v>
      </c>
      <c r="G114" s="6" t="s">
        <v>17</v>
      </c>
      <c r="M114" s="28">
        <v>0.99</v>
      </c>
      <c r="N114" s="28">
        <v>0.99</v>
      </c>
      <c r="O114" s="28">
        <v>0.99</v>
      </c>
      <c r="P114" s="28">
        <v>0.99</v>
      </c>
      <c r="Q114" s="28">
        <v>0.99</v>
      </c>
      <c r="R114" s="28">
        <v>0.99</v>
      </c>
      <c r="S114" s="28">
        <v>0.99</v>
      </c>
      <c r="T114" s="28">
        <v>0.99</v>
      </c>
      <c r="U114" s="28">
        <v>0.99</v>
      </c>
      <c r="V114" s="28">
        <v>0.99</v>
      </c>
      <c r="W114" s="28">
        <v>0.99</v>
      </c>
      <c r="X114" s="28">
        <v>0.99</v>
      </c>
      <c r="Y114" s="28">
        <v>0.99</v>
      </c>
      <c r="Z114" s="28">
        <v>0.99</v>
      </c>
      <c r="AA114" s="28">
        <v>0.99</v>
      </c>
      <c r="AB114" s="28">
        <v>0.99</v>
      </c>
      <c r="AC114" s="28">
        <v>0.99</v>
      </c>
      <c r="AD114" s="28">
        <v>0.99</v>
      </c>
      <c r="AE114" s="28">
        <v>0.99</v>
      </c>
      <c r="AF114" s="28">
        <v>0.99</v>
      </c>
      <c r="AG114" s="28">
        <v>0.99</v>
      </c>
      <c r="AH114" s="28">
        <v>0.99</v>
      </c>
      <c r="AI114" s="28">
        <v>0.99</v>
      </c>
      <c r="AJ114" s="28">
        <v>0.99</v>
      </c>
      <c r="AK114" s="28">
        <v>0.99</v>
      </c>
      <c r="AL114" s="28">
        <v>0.99</v>
      </c>
      <c r="AM114" s="28">
        <v>0.99</v>
      </c>
      <c r="AN114" s="28">
        <v>0.99</v>
      </c>
      <c r="AO114" s="28">
        <v>0.99</v>
      </c>
      <c r="AP114" s="28">
        <v>0.99</v>
      </c>
      <c r="AQ114" s="28">
        <v>0.99</v>
      </c>
      <c r="AR114" s="28">
        <v>0.99</v>
      </c>
      <c r="AS114" s="28">
        <v>0.99</v>
      </c>
      <c r="AT114" s="28">
        <v>0.99</v>
      </c>
      <c r="AU114" s="28">
        <v>0.99</v>
      </c>
      <c r="AV114" s="28">
        <v>0.99</v>
      </c>
      <c r="AW114" s="28">
        <v>0.99</v>
      </c>
      <c r="AX114" s="28">
        <v>0.99</v>
      </c>
      <c r="AY114" s="28">
        <v>0.99</v>
      </c>
      <c r="AZ114" s="28">
        <v>0.99</v>
      </c>
      <c r="BA114" s="28">
        <v>0.99</v>
      </c>
      <c r="BB114" s="28">
        <v>0.99</v>
      </c>
      <c r="BC114" s="28">
        <v>0.99</v>
      </c>
      <c r="BD114" s="28">
        <v>0.99</v>
      </c>
      <c r="BE114" s="28">
        <v>0.99</v>
      </c>
      <c r="BF114" s="28">
        <v>0.99</v>
      </c>
      <c r="BG114" s="28">
        <v>0.99</v>
      </c>
      <c r="BH114" s="28">
        <v>0.99</v>
      </c>
      <c r="BI114" s="28">
        <v>0.99</v>
      </c>
      <c r="BJ114" s="28">
        <v>0.99</v>
      </c>
      <c r="BK114" s="28">
        <v>0.99</v>
      </c>
      <c r="BL114" s="28">
        <v>0.99</v>
      </c>
      <c r="BM114" s="28">
        <v>0.99</v>
      </c>
      <c r="BN114" s="28">
        <v>0.99</v>
      </c>
      <c r="BO114" s="28">
        <v>0.99</v>
      </c>
    </row>
    <row r="115" spans="1:68" s="6" customFormat="1" x14ac:dyDescent="0.25">
      <c r="A115" s="25"/>
      <c r="C115" s="26" t="s">
        <v>129</v>
      </c>
      <c r="G115" s="6" t="s">
        <v>17</v>
      </c>
      <c r="M115" s="28">
        <v>0.97932753013929186</v>
      </c>
      <c r="N115" s="28">
        <v>0.97932753013929186</v>
      </c>
      <c r="O115" s="28">
        <v>0.97932753013929186</v>
      </c>
      <c r="P115" s="28">
        <v>0.97932753013929186</v>
      </c>
      <c r="Q115" s="28">
        <v>0.97932753013929186</v>
      </c>
      <c r="R115" s="28">
        <v>0.97932753013929186</v>
      </c>
      <c r="S115" s="28">
        <v>0.97932753013929186</v>
      </c>
      <c r="T115" s="28">
        <v>0.97932753013929186</v>
      </c>
      <c r="U115" s="28">
        <v>0.97932753013929186</v>
      </c>
      <c r="V115" s="28">
        <v>0.97932753013929186</v>
      </c>
      <c r="W115" s="28">
        <v>0.97932753013929186</v>
      </c>
      <c r="X115" s="28">
        <v>0.97932753013929186</v>
      </c>
      <c r="Y115" s="28">
        <v>0.97932753013929186</v>
      </c>
      <c r="Z115" s="28">
        <v>0.97932753013929186</v>
      </c>
      <c r="AA115" s="28">
        <v>0.97932753013929186</v>
      </c>
      <c r="AB115" s="28">
        <v>0.97932753013929186</v>
      </c>
      <c r="AC115" s="28">
        <v>0.97932753013929186</v>
      </c>
      <c r="AD115" s="28">
        <v>0.97932753013929186</v>
      </c>
      <c r="AE115" s="28">
        <v>0.97932753013929186</v>
      </c>
      <c r="AF115" s="28">
        <v>0.97932753013929186</v>
      </c>
      <c r="AG115" s="28">
        <v>0.97932753013929186</v>
      </c>
      <c r="AH115" s="28">
        <v>0.97932753013929186</v>
      </c>
      <c r="AI115" s="28">
        <v>0.97932753013929186</v>
      </c>
      <c r="AJ115" s="28">
        <v>0.97932753013929186</v>
      </c>
      <c r="AK115" s="28">
        <v>0.97932753013929186</v>
      </c>
      <c r="AL115" s="28">
        <v>0.97932753013929186</v>
      </c>
      <c r="AM115" s="28">
        <v>0.97932753013929186</v>
      </c>
      <c r="AN115" s="28">
        <v>0.97932753013929186</v>
      </c>
      <c r="AO115" s="28">
        <v>0.97932753013929186</v>
      </c>
      <c r="AP115" s="28">
        <v>0.97932753013929186</v>
      </c>
      <c r="AQ115" s="28">
        <v>0.97932753013929186</v>
      </c>
      <c r="AR115" s="28">
        <v>0.97932753013929186</v>
      </c>
      <c r="AS115" s="28">
        <v>0.97932753013929186</v>
      </c>
      <c r="AT115" s="28">
        <v>0.97932753013929186</v>
      </c>
      <c r="AU115" s="28">
        <v>0.97932753013929186</v>
      </c>
      <c r="AV115" s="28">
        <v>0.97932753013929186</v>
      </c>
      <c r="AW115" s="28">
        <v>0.97932753013929186</v>
      </c>
      <c r="AX115" s="28">
        <v>0.97932753013929186</v>
      </c>
      <c r="AY115" s="28">
        <v>0.97932753013929186</v>
      </c>
      <c r="AZ115" s="28">
        <v>0.97932753013929186</v>
      </c>
      <c r="BA115" s="28">
        <v>0.97932753013929186</v>
      </c>
      <c r="BB115" s="28">
        <v>0.97932753013929186</v>
      </c>
      <c r="BC115" s="28">
        <v>0.97932753013929186</v>
      </c>
      <c r="BD115" s="28">
        <v>0.97932753013929186</v>
      </c>
      <c r="BE115" s="28">
        <v>0.97932753013929186</v>
      </c>
      <c r="BF115" s="28">
        <v>0.97932753013929186</v>
      </c>
      <c r="BG115" s="28">
        <v>0.97932753013929186</v>
      </c>
      <c r="BH115" s="28">
        <v>0.97932753013929186</v>
      </c>
      <c r="BI115" s="28">
        <v>0.97932753013929186</v>
      </c>
      <c r="BJ115" s="28">
        <v>0.97932753013929186</v>
      </c>
      <c r="BK115" s="28">
        <v>0.97932753013929186</v>
      </c>
      <c r="BL115" s="28">
        <v>0.97932753013929186</v>
      </c>
      <c r="BM115" s="28">
        <v>0.97932753013929186</v>
      </c>
      <c r="BN115" s="28">
        <v>0.97932753013929186</v>
      </c>
      <c r="BO115" s="28">
        <v>0.97932753013929186</v>
      </c>
    </row>
    <row r="116" spans="1:68" s="6" customFormat="1" x14ac:dyDescent="0.25">
      <c r="A116" s="25"/>
      <c r="C116" s="26" t="s">
        <v>130</v>
      </c>
      <c r="G116" s="6" t="s">
        <v>17</v>
      </c>
      <c r="M116" s="28">
        <v>0.99</v>
      </c>
      <c r="N116" s="28">
        <v>0.97932753013929186</v>
      </c>
      <c r="O116" s="28">
        <v>0.97932753013929186</v>
      </c>
      <c r="P116" s="28">
        <v>0.97932753013929186</v>
      </c>
      <c r="Q116" s="28">
        <v>0.97932753013929186</v>
      </c>
      <c r="R116" s="28">
        <v>0.97932753013929186</v>
      </c>
      <c r="S116" s="28">
        <v>0.97932753013929186</v>
      </c>
      <c r="T116" s="28">
        <v>0.97932753013929186</v>
      </c>
      <c r="U116" s="28">
        <v>0.97932753013929186</v>
      </c>
      <c r="V116" s="28">
        <v>0.97932753013929186</v>
      </c>
      <c r="W116" s="28">
        <v>0.97932753013929186</v>
      </c>
      <c r="X116" s="28">
        <v>0.97932753013929186</v>
      </c>
      <c r="Y116" s="28">
        <v>0.97932753013929186</v>
      </c>
      <c r="Z116" s="28">
        <v>0.97932753013929186</v>
      </c>
      <c r="AA116" s="28">
        <v>0.97932753013929186</v>
      </c>
      <c r="AB116" s="28">
        <v>0.97932753013929186</v>
      </c>
      <c r="AC116" s="28">
        <v>0.97932753013929186</v>
      </c>
      <c r="AD116" s="28">
        <v>0.97932753013929186</v>
      </c>
      <c r="AE116" s="28">
        <v>0.97932753013929186</v>
      </c>
      <c r="AF116" s="28">
        <v>0.97932753013929186</v>
      </c>
      <c r="AG116" s="28">
        <v>0.97932753013929186</v>
      </c>
      <c r="AH116" s="28">
        <v>0.97932753013929186</v>
      </c>
      <c r="AI116" s="28">
        <v>0.97932753013929186</v>
      </c>
      <c r="AJ116" s="28">
        <v>0.97932753013929186</v>
      </c>
      <c r="AK116" s="28">
        <v>0.97932753013929186</v>
      </c>
      <c r="AL116" s="28">
        <v>0.97932753013929186</v>
      </c>
      <c r="AM116" s="28">
        <v>0.97932753013929186</v>
      </c>
      <c r="AN116" s="28">
        <v>0.97932753013929186</v>
      </c>
      <c r="AO116" s="28">
        <v>0.97932753013929186</v>
      </c>
      <c r="AP116" s="28">
        <v>0.97932753013929186</v>
      </c>
      <c r="AQ116" s="28">
        <v>0.97932753013929186</v>
      </c>
      <c r="AR116" s="28">
        <v>0.97932753013929186</v>
      </c>
      <c r="AS116" s="28">
        <v>0.97932753013929186</v>
      </c>
      <c r="AT116" s="28">
        <v>0.97932753013929186</v>
      </c>
      <c r="AU116" s="28">
        <v>0.97932753013929186</v>
      </c>
      <c r="AV116" s="28">
        <v>0.97932753013929186</v>
      </c>
      <c r="AW116" s="28">
        <v>0.97932753013929186</v>
      </c>
      <c r="AX116" s="28">
        <v>0.97932753013929186</v>
      </c>
      <c r="AY116" s="28">
        <v>0.97932753013929186</v>
      </c>
      <c r="AZ116" s="28">
        <v>0.97932753013929186</v>
      </c>
      <c r="BA116" s="28">
        <v>0.97932753013929186</v>
      </c>
      <c r="BB116" s="28">
        <v>0.97932753013929186</v>
      </c>
      <c r="BC116" s="28">
        <v>0.97932753013929186</v>
      </c>
      <c r="BD116" s="28">
        <v>0.97932753013929186</v>
      </c>
      <c r="BE116" s="28">
        <v>0.97932753013929186</v>
      </c>
      <c r="BF116" s="28">
        <v>0.97932753013929186</v>
      </c>
      <c r="BG116" s="28">
        <v>0.97932753013929186</v>
      </c>
      <c r="BH116" s="28">
        <v>0.97932753013929186</v>
      </c>
      <c r="BI116" s="28">
        <v>0.97932753013929186</v>
      </c>
      <c r="BJ116" s="28">
        <v>0.97932753013929186</v>
      </c>
      <c r="BK116" s="28">
        <v>0.97932753013929186</v>
      </c>
      <c r="BL116" s="28">
        <v>0.97932753013929186</v>
      </c>
      <c r="BM116" s="28">
        <v>0.97932753013929186</v>
      </c>
      <c r="BN116" s="28">
        <v>0.97932753013929186</v>
      </c>
      <c r="BO116" s="28">
        <v>0.97932753013929186</v>
      </c>
    </row>
    <row r="117" spans="1:68" s="6" customFormat="1" x14ac:dyDescent="0.25">
      <c r="A117" s="25"/>
      <c r="C117" s="26" t="s">
        <v>131</v>
      </c>
      <c r="G117" s="6" t="s">
        <v>17</v>
      </c>
      <c r="M117" s="28">
        <v>0.97932753013929186</v>
      </c>
      <c r="N117" s="28">
        <v>0.97932753013929186</v>
      </c>
      <c r="O117" s="28">
        <v>0.97932753013929186</v>
      </c>
      <c r="P117" s="28">
        <v>0.97932753013929186</v>
      </c>
      <c r="Q117" s="28">
        <v>0.97932753013929186</v>
      </c>
      <c r="R117" s="28">
        <v>0.97932753013929186</v>
      </c>
      <c r="S117" s="28">
        <v>0.97932753013929186</v>
      </c>
      <c r="T117" s="28">
        <v>0.97932753013929186</v>
      </c>
      <c r="U117" s="28">
        <v>0.97932753013929186</v>
      </c>
      <c r="V117" s="28">
        <v>0.97932753013929186</v>
      </c>
      <c r="W117" s="28">
        <v>0.97932753013929186</v>
      </c>
      <c r="X117" s="28">
        <v>0.97932753013929186</v>
      </c>
      <c r="Y117" s="28">
        <v>0.97932753013929186</v>
      </c>
      <c r="Z117" s="28">
        <v>0.97932753013929186</v>
      </c>
      <c r="AA117" s="28">
        <v>0.97932753013929186</v>
      </c>
      <c r="AB117" s="28">
        <v>0.97932753013929186</v>
      </c>
      <c r="AC117" s="28">
        <v>0.97932753013929186</v>
      </c>
      <c r="AD117" s="28">
        <v>0.97932753013929186</v>
      </c>
      <c r="AE117" s="28">
        <v>0.97932753013929186</v>
      </c>
      <c r="AF117" s="28">
        <v>0.97932753013929186</v>
      </c>
      <c r="AG117" s="28">
        <v>0.97932753013929186</v>
      </c>
      <c r="AH117" s="28">
        <v>0.97932753013929186</v>
      </c>
      <c r="AI117" s="28">
        <v>0.97932753013929186</v>
      </c>
      <c r="AJ117" s="28">
        <v>0.97932753013929186</v>
      </c>
      <c r="AK117" s="28">
        <v>0.97932753013929186</v>
      </c>
      <c r="AL117" s="28">
        <v>0.97932753013929186</v>
      </c>
      <c r="AM117" s="28">
        <v>0.97932753013929186</v>
      </c>
      <c r="AN117" s="28">
        <v>0.97932753013929186</v>
      </c>
      <c r="AO117" s="28">
        <v>0.97932753013929186</v>
      </c>
      <c r="AP117" s="28">
        <v>0.97932753013929186</v>
      </c>
      <c r="AQ117" s="28">
        <v>0.97932753013929186</v>
      </c>
      <c r="AR117" s="28">
        <v>0.97932753013929186</v>
      </c>
      <c r="AS117" s="28">
        <v>0.97932753013929186</v>
      </c>
      <c r="AT117" s="28">
        <v>0.97932753013929186</v>
      </c>
      <c r="AU117" s="28">
        <v>0.97932753013929186</v>
      </c>
      <c r="AV117" s="28">
        <v>0.97932753013929186</v>
      </c>
      <c r="AW117" s="28">
        <v>0.97932753013929186</v>
      </c>
      <c r="AX117" s="28">
        <v>0.97932753013929186</v>
      </c>
      <c r="AY117" s="28">
        <v>0.97932753013929186</v>
      </c>
      <c r="AZ117" s="28">
        <v>0.97932753013929186</v>
      </c>
      <c r="BA117" s="28">
        <v>0.97932753013929186</v>
      </c>
      <c r="BB117" s="28">
        <v>0.97932753013929186</v>
      </c>
      <c r="BC117" s="28">
        <v>0.97932753013929186</v>
      </c>
      <c r="BD117" s="28">
        <v>0.97932753013929186</v>
      </c>
      <c r="BE117" s="28">
        <v>0.97932753013929186</v>
      </c>
      <c r="BF117" s="28">
        <v>0.97932753013929186</v>
      </c>
      <c r="BG117" s="28">
        <v>0.97932753013929186</v>
      </c>
      <c r="BH117" s="28">
        <v>0.97932753013929186</v>
      </c>
      <c r="BI117" s="28">
        <v>0.97932753013929186</v>
      </c>
      <c r="BJ117" s="28">
        <v>0.97932753013929186</v>
      </c>
      <c r="BK117" s="28">
        <v>0.97932753013929186</v>
      </c>
      <c r="BL117" s="28">
        <v>0.97932753013929186</v>
      </c>
      <c r="BM117" s="28">
        <v>0.97932753013929186</v>
      </c>
      <c r="BN117" s="28">
        <v>0.97932753013929186</v>
      </c>
      <c r="BO117" s="28">
        <v>0.97932753013929186</v>
      </c>
    </row>
    <row r="118" spans="1:68" s="6" customFormat="1" x14ac:dyDescent="0.25">
      <c r="A118" s="25"/>
      <c r="C118" s="26" t="s">
        <v>132</v>
      </c>
      <c r="G118" s="6" t="s">
        <v>17</v>
      </c>
      <c r="M118" s="28">
        <v>0.99</v>
      </c>
      <c r="N118" s="28">
        <v>0.97932753013929186</v>
      </c>
      <c r="O118" s="28">
        <v>0.97932753013929186</v>
      </c>
      <c r="P118" s="28">
        <v>0.97932753013929186</v>
      </c>
      <c r="Q118" s="28">
        <v>0.97932753013929186</v>
      </c>
      <c r="R118" s="28">
        <v>0.97932753013929186</v>
      </c>
      <c r="S118" s="28">
        <v>0.97932753013929186</v>
      </c>
      <c r="T118" s="28">
        <v>0.97932753013929186</v>
      </c>
      <c r="U118" s="28">
        <v>0.97932753013929186</v>
      </c>
      <c r="V118" s="28">
        <v>0.97932753013929186</v>
      </c>
      <c r="W118" s="28">
        <v>0.97932753013929186</v>
      </c>
      <c r="X118" s="28">
        <v>0.97932753013929186</v>
      </c>
      <c r="Y118" s="28">
        <v>0.97932753013929186</v>
      </c>
      <c r="Z118" s="28">
        <v>0.97932753013929186</v>
      </c>
      <c r="AA118" s="28">
        <v>0.97932753013929186</v>
      </c>
      <c r="AB118" s="28">
        <v>0.97932753013929186</v>
      </c>
      <c r="AC118" s="28">
        <v>0.97932753013929186</v>
      </c>
      <c r="AD118" s="28">
        <v>0.97932753013929186</v>
      </c>
      <c r="AE118" s="28">
        <v>0.97932753013929186</v>
      </c>
      <c r="AF118" s="28">
        <v>0.97932753013929186</v>
      </c>
      <c r="AG118" s="28">
        <v>0.97932753013929186</v>
      </c>
      <c r="AH118" s="28">
        <v>0.97932753013929186</v>
      </c>
      <c r="AI118" s="28">
        <v>0.97932753013929186</v>
      </c>
      <c r="AJ118" s="28">
        <v>0.97932753013929186</v>
      </c>
      <c r="AK118" s="28">
        <v>0.97932753013929186</v>
      </c>
      <c r="AL118" s="28">
        <v>0.97932753013929186</v>
      </c>
      <c r="AM118" s="28">
        <v>0.97932753013929186</v>
      </c>
      <c r="AN118" s="28">
        <v>0.97932753013929186</v>
      </c>
      <c r="AO118" s="28">
        <v>0.97932753013929186</v>
      </c>
      <c r="AP118" s="28">
        <v>0.97932753013929186</v>
      </c>
      <c r="AQ118" s="28">
        <v>0.97932753013929186</v>
      </c>
      <c r="AR118" s="28">
        <v>0.97932753013929186</v>
      </c>
      <c r="AS118" s="28">
        <v>0.97932753013929186</v>
      </c>
      <c r="AT118" s="28">
        <v>0.97932753013929186</v>
      </c>
      <c r="AU118" s="28">
        <v>0.97932753013929186</v>
      </c>
      <c r="AV118" s="28">
        <v>0.97932753013929186</v>
      </c>
      <c r="AW118" s="28">
        <v>0.97932753013929186</v>
      </c>
      <c r="AX118" s="28">
        <v>0.97932753013929186</v>
      </c>
      <c r="AY118" s="28">
        <v>0.97932753013929186</v>
      </c>
      <c r="AZ118" s="28">
        <v>0.97932753013929186</v>
      </c>
      <c r="BA118" s="28">
        <v>0.97932753013929186</v>
      </c>
      <c r="BB118" s="28">
        <v>0.97932753013929186</v>
      </c>
      <c r="BC118" s="28">
        <v>0.97932753013929186</v>
      </c>
      <c r="BD118" s="28">
        <v>0.97932753013929186</v>
      </c>
      <c r="BE118" s="28">
        <v>0.97932753013929186</v>
      </c>
      <c r="BF118" s="28">
        <v>0.97932753013929186</v>
      </c>
      <c r="BG118" s="28">
        <v>0.97932753013929186</v>
      </c>
      <c r="BH118" s="28">
        <v>0.97932753013929186</v>
      </c>
      <c r="BI118" s="28">
        <v>0.97932753013929186</v>
      </c>
      <c r="BJ118" s="28">
        <v>0.97932753013929186</v>
      </c>
      <c r="BK118" s="28">
        <v>0.97932753013929186</v>
      </c>
      <c r="BL118" s="28">
        <v>0.97932753013929186</v>
      </c>
      <c r="BM118" s="28">
        <v>0.97932753013929186</v>
      </c>
      <c r="BN118" s="28">
        <v>0.97932753013929186</v>
      </c>
      <c r="BO118" s="28">
        <v>0.97932753013929186</v>
      </c>
    </row>
    <row r="119" spans="1:68" s="6" customFormat="1" x14ac:dyDescent="0.25">
      <c r="A119" s="25"/>
      <c r="C119" s="26" t="s">
        <v>133</v>
      </c>
      <c r="G119" s="6" t="s">
        <v>17</v>
      </c>
      <c r="M119" s="28">
        <v>0</v>
      </c>
      <c r="N119" s="29">
        <v>0</v>
      </c>
      <c r="O119" s="29">
        <v>0</v>
      </c>
      <c r="P119" s="29">
        <v>0</v>
      </c>
      <c r="Q119" s="29">
        <v>0</v>
      </c>
      <c r="R119" s="29">
        <v>0</v>
      </c>
      <c r="S119" s="29">
        <v>0</v>
      </c>
      <c r="T119" s="29">
        <v>0</v>
      </c>
      <c r="U119" s="29">
        <v>0</v>
      </c>
      <c r="V119" s="29">
        <v>0</v>
      </c>
      <c r="W119" s="29">
        <v>0</v>
      </c>
      <c r="X119" s="29">
        <v>0</v>
      </c>
      <c r="Y119" s="29">
        <v>0</v>
      </c>
      <c r="Z119" s="29">
        <v>0</v>
      </c>
      <c r="AA119" s="29">
        <v>0</v>
      </c>
      <c r="AB119" s="29">
        <v>0</v>
      </c>
      <c r="AC119" s="29">
        <v>0</v>
      </c>
      <c r="AD119" s="29">
        <v>0</v>
      </c>
      <c r="AE119" s="29">
        <v>0</v>
      </c>
      <c r="AF119" s="29">
        <v>0</v>
      </c>
      <c r="AG119" s="29">
        <v>0</v>
      </c>
      <c r="AH119" s="29">
        <v>0</v>
      </c>
      <c r="AI119" s="29">
        <v>0</v>
      </c>
      <c r="AJ119" s="29">
        <v>0</v>
      </c>
      <c r="AK119" s="29">
        <v>0</v>
      </c>
      <c r="AL119" s="29">
        <v>0</v>
      </c>
      <c r="AM119" s="29">
        <v>0</v>
      </c>
      <c r="AN119" s="29">
        <v>0</v>
      </c>
      <c r="AO119" s="29">
        <v>0</v>
      </c>
      <c r="AP119" s="29">
        <v>0</v>
      </c>
      <c r="AQ119" s="29">
        <v>0</v>
      </c>
      <c r="AR119" s="29">
        <v>0</v>
      </c>
      <c r="AS119" s="29">
        <v>0</v>
      </c>
      <c r="AT119" s="29">
        <v>0</v>
      </c>
      <c r="AU119" s="29">
        <v>0</v>
      </c>
      <c r="AV119" s="29">
        <v>0</v>
      </c>
      <c r="AW119" s="29">
        <v>0</v>
      </c>
      <c r="AX119" s="29">
        <v>0</v>
      </c>
      <c r="AY119" s="29">
        <v>0</v>
      </c>
      <c r="AZ119" s="29">
        <v>0</v>
      </c>
      <c r="BA119" s="29">
        <v>0</v>
      </c>
      <c r="BB119" s="29">
        <v>0</v>
      </c>
      <c r="BC119" s="29">
        <v>0</v>
      </c>
      <c r="BD119" s="29">
        <v>0</v>
      </c>
      <c r="BE119" s="29">
        <v>0</v>
      </c>
      <c r="BF119" s="29">
        <v>0</v>
      </c>
      <c r="BG119" s="29">
        <v>0</v>
      </c>
      <c r="BH119" s="29">
        <v>0</v>
      </c>
      <c r="BI119" s="29">
        <v>0</v>
      </c>
      <c r="BJ119" s="29">
        <v>0</v>
      </c>
      <c r="BK119" s="29">
        <v>0</v>
      </c>
      <c r="BL119" s="29">
        <v>0</v>
      </c>
      <c r="BM119" s="29">
        <v>0</v>
      </c>
      <c r="BN119" s="29">
        <v>0</v>
      </c>
      <c r="BO119" s="29">
        <v>0</v>
      </c>
    </row>
    <row r="120" spans="1:68" s="6" customFormat="1" x14ac:dyDescent="0.25">
      <c r="A120" s="25"/>
      <c r="C120" s="26" t="s">
        <v>134</v>
      </c>
      <c r="G120" s="6" t="s">
        <v>17</v>
      </c>
      <c r="M120" s="28">
        <v>0</v>
      </c>
      <c r="N120" s="29">
        <v>0</v>
      </c>
      <c r="O120" s="29">
        <v>0</v>
      </c>
      <c r="P120" s="29">
        <v>0</v>
      </c>
      <c r="Q120" s="29">
        <v>0</v>
      </c>
      <c r="R120" s="29">
        <v>0</v>
      </c>
      <c r="S120" s="29">
        <v>0</v>
      </c>
      <c r="T120" s="29">
        <v>0</v>
      </c>
      <c r="U120" s="29">
        <v>0</v>
      </c>
      <c r="V120" s="29">
        <v>0</v>
      </c>
      <c r="W120" s="29">
        <v>0</v>
      </c>
      <c r="X120" s="29">
        <v>0</v>
      </c>
      <c r="Y120" s="29">
        <v>0</v>
      </c>
      <c r="Z120" s="29">
        <v>0</v>
      </c>
      <c r="AA120" s="29">
        <v>0</v>
      </c>
      <c r="AB120" s="29">
        <v>0</v>
      </c>
      <c r="AC120" s="29">
        <v>0</v>
      </c>
      <c r="AD120" s="29">
        <v>0</v>
      </c>
      <c r="AE120" s="29">
        <v>0</v>
      </c>
      <c r="AF120" s="29">
        <v>0</v>
      </c>
      <c r="AG120" s="29">
        <v>0</v>
      </c>
      <c r="AH120" s="29">
        <v>0</v>
      </c>
      <c r="AI120" s="29">
        <v>0</v>
      </c>
      <c r="AJ120" s="29">
        <v>0</v>
      </c>
      <c r="AK120" s="29">
        <v>0</v>
      </c>
      <c r="AL120" s="29">
        <v>0</v>
      </c>
      <c r="AM120" s="29">
        <v>0</v>
      </c>
      <c r="AN120" s="29">
        <v>0</v>
      </c>
      <c r="AO120" s="29">
        <v>0</v>
      </c>
      <c r="AP120" s="29">
        <v>0</v>
      </c>
      <c r="AQ120" s="29">
        <v>0</v>
      </c>
      <c r="AR120" s="29">
        <v>0</v>
      </c>
      <c r="AS120" s="29">
        <v>0</v>
      </c>
      <c r="AT120" s="29">
        <v>0</v>
      </c>
      <c r="AU120" s="29">
        <v>0</v>
      </c>
      <c r="AV120" s="29">
        <v>0</v>
      </c>
      <c r="AW120" s="29">
        <v>0</v>
      </c>
      <c r="AX120" s="29">
        <v>0</v>
      </c>
      <c r="AY120" s="29">
        <v>0</v>
      </c>
      <c r="AZ120" s="29">
        <v>0</v>
      </c>
      <c r="BA120" s="29">
        <v>0</v>
      </c>
      <c r="BB120" s="29">
        <v>0</v>
      </c>
      <c r="BC120" s="29">
        <v>0</v>
      </c>
      <c r="BD120" s="29">
        <v>0</v>
      </c>
      <c r="BE120" s="29">
        <v>0</v>
      </c>
      <c r="BF120" s="29">
        <v>0</v>
      </c>
      <c r="BG120" s="29">
        <v>0</v>
      </c>
      <c r="BH120" s="29">
        <v>0</v>
      </c>
      <c r="BI120" s="29">
        <v>0</v>
      </c>
      <c r="BJ120" s="29">
        <v>0</v>
      </c>
      <c r="BK120" s="29">
        <v>0</v>
      </c>
      <c r="BL120" s="29">
        <v>0</v>
      </c>
      <c r="BM120" s="29">
        <v>0</v>
      </c>
      <c r="BN120" s="29">
        <v>0</v>
      </c>
      <c r="BO120" s="29">
        <v>0</v>
      </c>
    </row>
    <row r="121" spans="1:68" s="6" customFormat="1" x14ac:dyDescent="0.25">
      <c r="A121" s="25"/>
      <c r="C121" s="26" t="s">
        <v>135</v>
      </c>
      <c r="G121" s="6" t="s">
        <v>17</v>
      </c>
      <c r="M121" s="28">
        <v>0</v>
      </c>
      <c r="N121" s="29">
        <v>0</v>
      </c>
      <c r="O121" s="29">
        <v>0</v>
      </c>
      <c r="P121" s="29">
        <v>0</v>
      </c>
      <c r="Q121" s="29">
        <v>0</v>
      </c>
      <c r="R121" s="29">
        <v>0</v>
      </c>
      <c r="S121" s="29">
        <v>0</v>
      </c>
      <c r="T121" s="29">
        <v>0</v>
      </c>
      <c r="U121" s="29">
        <v>0</v>
      </c>
      <c r="V121" s="29">
        <v>0</v>
      </c>
      <c r="W121" s="29">
        <v>0</v>
      </c>
      <c r="X121" s="29">
        <v>0</v>
      </c>
      <c r="Y121" s="29">
        <v>0</v>
      </c>
      <c r="Z121" s="29">
        <v>0</v>
      </c>
      <c r="AA121" s="29">
        <v>0</v>
      </c>
      <c r="AB121" s="29">
        <v>0</v>
      </c>
      <c r="AC121" s="29">
        <v>0</v>
      </c>
      <c r="AD121" s="29">
        <v>0</v>
      </c>
      <c r="AE121" s="29">
        <v>0</v>
      </c>
      <c r="AF121" s="29">
        <v>0</v>
      </c>
      <c r="AG121" s="29">
        <v>0</v>
      </c>
      <c r="AH121" s="29">
        <v>0</v>
      </c>
      <c r="AI121" s="29">
        <v>0</v>
      </c>
      <c r="AJ121" s="29">
        <v>0</v>
      </c>
      <c r="AK121" s="29">
        <v>0</v>
      </c>
      <c r="AL121" s="29">
        <v>0</v>
      </c>
      <c r="AM121" s="29">
        <v>0</v>
      </c>
      <c r="AN121" s="29">
        <v>0</v>
      </c>
      <c r="AO121" s="29">
        <v>0</v>
      </c>
      <c r="AP121" s="29">
        <v>0</v>
      </c>
      <c r="AQ121" s="29">
        <v>0</v>
      </c>
      <c r="AR121" s="29">
        <v>0</v>
      </c>
      <c r="AS121" s="29">
        <v>0</v>
      </c>
      <c r="AT121" s="29">
        <v>0</v>
      </c>
      <c r="AU121" s="29">
        <v>0</v>
      </c>
      <c r="AV121" s="29">
        <v>0</v>
      </c>
      <c r="AW121" s="29">
        <v>0</v>
      </c>
      <c r="AX121" s="29">
        <v>0</v>
      </c>
      <c r="AY121" s="29">
        <v>0</v>
      </c>
      <c r="AZ121" s="29">
        <v>0</v>
      </c>
      <c r="BA121" s="29">
        <v>0</v>
      </c>
      <c r="BB121" s="29">
        <v>0</v>
      </c>
      <c r="BC121" s="29">
        <v>0</v>
      </c>
      <c r="BD121" s="29">
        <v>0</v>
      </c>
      <c r="BE121" s="29">
        <v>0</v>
      </c>
      <c r="BF121" s="29">
        <v>0</v>
      </c>
      <c r="BG121" s="29">
        <v>0</v>
      </c>
      <c r="BH121" s="29">
        <v>0</v>
      </c>
      <c r="BI121" s="29">
        <v>0</v>
      </c>
      <c r="BJ121" s="29">
        <v>0</v>
      </c>
      <c r="BK121" s="29">
        <v>0</v>
      </c>
      <c r="BL121" s="29">
        <v>0</v>
      </c>
      <c r="BM121" s="29">
        <v>0</v>
      </c>
      <c r="BN121" s="29">
        <v>0</v>
      </c>
      <c r="BO121" s="29">
        <v>0</v>
      </c>
    </row>
    <row r="122" spans="1:68" s="6" customFormat="1" x14ac:dyDescent="0.25">
      <c r="A122" s="25"/>
      <c r="C122" s="26" t="s">
        <v>136</v>
      </c>
      <c r="G122" s="6" t="s">
        <v>17</v>
      </c>
      <c r="M122" s="28">
        <v>0.97932753013929186</v>
      </c>
      <c r="N122" s="28">
        <v>0.97932753013929186</v>
      </c>
      <c r="O122" s="28">
        <v>0.97932753013929186</v>
      </c>
      <c r="P122" s="28">
        <v>0.97932753013929186</v>
      </c>
      <c r="Q122" s="28">
        <v>0.97932753013929186</v>
      </c>
      <c r="R122" s="28">
        <v>0.97932753013929186</v>
      </c>
      <c r="S122" s="28">
        <v>0.97932753013929186</v>
      </c>
      <c r="T122" s="28">
        <v>0.97932753013929186</v>
      </c>
      <c r="U122" s="28">
        <v>0.97932753013929186</v>
      </c>
      <c r="V122" s="28">
        <v>0.97932753013929186</v>
      </c>
      <c r="W122" s="28">
        <v>0.97932753013929186</v>
      </c>
      <c r="X122" s="28">
        <v>0.97932753013929186</v>
      </c>
      <c r="Y122" s="28">
        <v>0.97932753013929186</v>
      </c>
      <c r="Z122" s="28">
        <v>0.97932753013929186</v>
      </c>
      <c r="AA122" s="28">
        <v>0.97932753013929186</v>
      </c>
      <c r="AB122" s="28">
        <v>0.97932753013929186</v>
      </c>
      <c r="AC122" s="28">
        <v>0.97932753013929186</v>
      </c>
      <c r="AD122" s="28">
        <v>0.97932753013929186</v>
      </c>
      <c r="AE122" s="28">
        <v>0.97932753013929186</v>
      </c>
      <c r="AF122" s="28">
        <v>0.97932753013929186</v>
      </c>
      <c r="AG122" s="28">
        <v>0.97932753013929186</v>
      </c>
      <c r="AH122" s="28">
        <v>0.97932753013929186</v>
      </c>
      <c r="AI122" s="28">
        <v>0.97932753013929186</v>
      </c>
      <c r="AJ122" s="28">
        <v>0.97932753013929186</v>
      </c>
      <c r="AK122" s="28">
        <v>0.97932753013929186</v>
      </c>
      <c r="AL122" s="28">
        <v>0.97932753013929186</v>
      </c>
      <c r="AM122" s="28">
        <v>0.97932753013929186</v>
      </c>
      <c r="AN122" s="28">
        <v>0.97932753013929186</v>
      </c>
      <c r="AO122" s="28">
        <v>0.97932753013929186</v>
      </c>
      <c r="AP122" s="28">
        <v>0.97932753013929186</v>
      </c>
      <c r="AQ122" s="28">
        <v>0.97932753013929186</v>
      </c>
      <c r="AR122" s="28">
        <v>0.97932753013929186</v>
      </c>
      <c r="AS122" s="28">
        <v>0.97932753013929186</v>
      </c>
      <c r="AT122" s="28">
        <v>0.97932753013929186</v>
      </c>
      <c r="AU122" s="28">
        <v>0.97932753013929186</v>
      </c>
      <c r="AV122" s="28">
        <v>0.97932753013929186</v>
      </c>
      <c r="AW122" s="28">
        <v>0.97932753013929186</v>
      </c>
      <c r="AX122" s="28">
        <v>0.97932753013929186</v>
      </c>
      <c r="AY122" s="28">
        <v>0.97932753013929186</v>
      </c>
      <c r="AZ122" s="28">
        <v>0.97932753013929186</v>
      </c>
      <c r="BA122" s="28">
        <v>0.97932753013929186</v>
      </c>
      <c r="BB122" s="28">
        <v>0.97932753013929186</v>
      </c>
      <c r="BC122" s="28">
        <v>0.97932753013929186</v>
      </c>
      <c r="BD122" s="28">
        <v>0.97932753013929186</v>
      </c>
      <c r="BE122" s="28">
        <v>0.97932753013929186</v>
      </c>
      <c r="BF122" s="28">
        <v>0.97932753013929186</v>
      </c>
      <c r="BG122" s="28">
        <v>0.97932753013929186</v>
      </c>
      <c r="BH122" s="28">
        <v>0.97932753013929186</v>
      </c>
      <c r="BI122" s="28">
        <v>0.97932753013929186</v>
      </c>
      <c r="BJ122" s="28">
        <v>0.97932753013929186</v>
      </c>
      <c r="BK122" s="28">
        <v>0.97932753013929186</v>
      </c>
      <c r="BL122" s="28">
        <v>0.97932753013929186</v>
      </c>
      <c r="BM122" s="28">
        <v>0.97932753013929186</v>
      </c>
      <c r="BN122" s="28">
        <v>0.97932753013929186</v>
      </c>
      <c r="BO122" s="28">
        <v>0.97932753013929186</v>
      </c>
    </row>
    <row r="123" spans="1:68" s="6" customFormat="1" x14ac:dyDescent="0.25">
      <c r="A123" s="25"/>
      <c r="BP123" s="16" t="s">
        <v>18</v>
      </c>
    </row>
    <row r="124" spans="1:68" s="6" customFormat="1" hidden="1" x14ac:dyDescent="0.25"/>
    <row r="125" spans="1:68" s="6" customFormat="1" hidden="1" x14ac:dyDescent="0.25"/>
    <row r="126" spans="1:68" s="6" customFormat="1" hidden="1" x14ac:dyDescent="0.25"/>
    <row r="127" spans="1:68" s="6" customFormat="1" hidden="1" x14ac:dyDescent="0.25"/>
    <row r="128" spans="1:68" s="6" customFormat="1" hidden="1" x14ac:dyDescent="0.25"/>
    <row r="129" spans="3:26" s="6" customFormat="1" hidden="1" x14ac:dyDescent="0.25"/>
    <row r="130" spans="3:26" s="6" customFormat="1" hidden="1" x14ac:dyDescent="0.25"/>
    <row r="131" spans="3:26" s="6" customFormat="1" hidden="1" x14ac:dyDescent="0.25"/>
    <row r="132" spans="3:26" s="6" customFormat="1" hidden="1" x14ac:dyDescent="0.25"/>
    <row r="133" spans="3:26" s="6" customFormat="1" hidden="1" x14ac:dyDescent="0.25"/>
    <row r="134" spans="3:26" s="6" customFormat="1" hidden="1" x14ac:dyDescent="0.25"/>
    <row r="135" spans="3:26" s="6" customFormat="1" hidden="1" x14ac:dyDescent="0.25"/>
    <row r="136" spans="3:26" s="6" customFormat="1" hidden="1" x14ac:dyDescent="0.25"/>
    <row r="137" spans="3:26" s="6" customFormat="1" hidden="1" x14ac:dyDescent="0.25"/>
    <row r="138" spans="3:26" s="6" customFormat="1" hidden="1" x14ac:dyDescent="0.25"/>
    <row r="139" spans="3:26" s="6" customFormat="1" hidden="1" x14ac:dyDescent="0.25"/>
    <row r="140" spans="3:26" s="6" customFormat="1" hidden="1" x14ac:dyDescent="0.25"/>
    <row r="141" spans="3:26" s="6" customFormat="1" hidden="1" x14ac:dyDescent="0.25"/>
    <row r="142" spans="3:26" s="6" customFormat="1" x14ac:dyDescent="0.25"/>
    <row r="143" spans="3:26" s="6" customFormat="1" x14ac:dyDescent="0.25">
      <c r="C143" s="36" t="s">
        <v>37</v>
      </c>
      <c r="Z143" s="34">
        <f>SUM(Z56:Z60)</f>
        <v>34199825039.88554</v>
      </c>
    </row>
    <row r="144" spans="3:26" s="6" customFormat="1" x14ac:dyDescent="0.25"/>
    <row r="145" s="6" customFormat="1" x14ac:dyDescent="0.25"/>
    <row r="146" s="6" customFormat="1" x14ac:dyDescent="0.25"/>
    <row r="147" s="6" customFormat="1" x14ac:dyDescent="0.25"/>
    <row r="148" s="6" customFormat="1" x14ac:dyDescent="0.25"/>
    <row r="149" s="6" customFormat="1" x14ac:dyDescent="0.25"/>
    <row r="150" s="6" customFormat="1" x14ac:dyDescent="0.25"/>
    <row r="151" s="6" customFormat="1" x14ac:dyDescent="0.25"/>
    <row r="152" s="6" customFormat="1" x14ac:dyDescent="0.25"/>
    <row r="153" s="6" customFormat="1" x14ac:dyDescent="0.25"/>
  </sheetData>
  <conditionalFormatting sqref="K91:K123">
    <cfRule type="cellIs" dxfId="0" priority="1" stopIfTrue="1" operator="equal">
      <formula>"error"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V214"/>
  <sheetViews>
    <sheetView topLeftCell="A7" workbookViewId="0">
      <pane xSplit="5" topLeftCell="AC1" activePane="topRight" state="frozen"/>
      <selection pane="topRight" activeCell="AC43" sqref="AC43"/>
    </sheetView>
  </sheetViews>
  <sheetFormatPr baseColWidth="10" defaultRowHeight="15" x14ac:dyDescent="0.25"/>
  <cols>
    <col min="9" max="14" width="11.42578125" customWidth="1"/>
    <col min="15" max="16" width="19.85546875" bestFit="1" customWidth="1"/>
    <col min="17" max="19" width="18.85546875" customWidth="1"/>
    <col min="20" max="24" width="18.85546875" bestFit="1" customWidth="1"/>
    <col min="25" max="28" width="19.85546875" bestFit="1" customWidth="1"/>
    <col min="29" max="66" width="21.5703125" bestFit="1" customWidth="1"/>
    <col min="67" max="68" width="21.5703125" customWidth="1"/>
    <col min="69" max="73" width="11.42578125" customWidth="1"/>
  </cols>
  <sheetData>
    <row r="1" spans="1:74" s="4" customFormat="1" ht="33.75" customHeight="1" x14ac:dyDescent="0.25">
      <c r="D1" s="5" t="s">
        <v>40</v>
      </c>
      <c r="L1" s="4" t="s">
        <v>0</v>
      </c>
    </row>
    <row r="2" spans="1:74" s="6" customFormat="1" x14ac:dyDescent="0.25"/>
    <row r="3" spans="1:74" s="6" customFormat="1" x14ac:dyDescent="0.25">
      <c r="D3" s="7"/>
      <c r="E3" s="7"/>
      <c r="F3" s="7" t="s">
        <v>1</v>
      </c>
      <c r="G3" s="7" t="s">
        <v>2</v>
      </c>
      <c r="I3" s="8">
        <v>2000</v>
      </c>
      <c r="J3" s="8">
        <v>2001</v>
      </c>
      <c r="K3" s="8">
        <v>2002</v>
      </c>
      <c r="L3" s="8">
        <v>2003</v>
      </c>
      <c r="M3" s="8">
        <v>2004</v>
      </c>
      <c r="N3" s="8">
        <v>2005</v>
      </c>
      <c r="O3" s="8">
        <v>2006</v>
      </c>
      <c r="P3" s="8">
        <v>2007</v>
      </c>
      <c r="Q3" s="8">
        <v>2008</v>
      </c>
      <c r="R3" s="8">
        <v>2009</v>
      </c>
      <c r="S3" s="8">
        <v>2010</v>
      </c>
      <c r="T3" s="8">
        <v>2011</v>
      </c>
      <c r="U3" s="8">
        <v>2012</v>
      </c>
      <c r="V3" s="8">
        <v>2013</v>
      </c>
      <c r="W3" s="8">
        <v>2014</v>
      </c>
      <c r="X3" s="8">
        <v>2015</v>
      </c>
      <c r="Y3" s="8">
        <v>2016</v>
      </c>
      <c r="Z3" s="8">
        <v>2017</v>
      </c>
      <c r="AA3" s="8">
        <v>2018</v>
      </c>
      <c r="AB3" s="8">
        <v>2019</v>
      </c>
      <c r="AC3" s="8">
        <v>2020</v>
      </c>
      <c r="AD3" s="8">
        <v>2021</v>
      </c>
      <c r="AE3" s="8">
        <v>2022</v>
      </c>
      <c r="AF3" s="8">
        <v>2023</v>
      </c>
      <c r="AG3" s="8">
        <v>2024</v>
      </c>
      <c r="AH3" s="8">
        <v>2025</v>
      </c>
      <c r="AI3" s="8">
        <v>2026</v>
      </c>
      <c r="AJ3" s="8">
        <v>2027</v>
      </c>
      <c r="AK3" s="8">
        <v>2028</v>
      </c>
      <c r="AL3" s="8">
        <v>2029</v>
      </c>
      <c r="AM3" s="8">
        <v>2030</v>
      </c>
      <c r="AN3" s="8">
        <v>2031</v>
      </c>
      <c r="AO3" s="8">
        <v>2032</v>
      </c>
      <c r="AP3" s="8">
        <v>2033</v>
      </c>
      <c r="AQ3" s="8">
        <v>2034</v>
      </c>
      <c r="AR3" s="8">
        <v>2035</v>
      </c>
      <c r="AS3" s="8">
        <v>2036</v>
      </c>
      <c r="AT3" s="8">
        <v>2037</v>
      </c>
      <c r="AU3" s="8">
        <v>2038</v>
      </c>
      <c r="AV3" s="8">
        <v>2039</v>
      </c>
      <c r="AW3" s="8">
        <v>2040</v>
      </c>
      <c r="AX3" s="8">
        <v>2041</v>
      </c>
      <c r="AY3" s="8">
        <v>2042</v>
      </c>
      <c r="AZ3" s="8">
        <v>2043</v>
      </c>
      <c r="BA3" s="8">
        <v>2044</v>
      </c>
      <c r="BB3" s="8">
        <v>2045</v>
      </c>
      <c r="BC3" s="8">
        <v>2046</v>
      </c>
      <c r="BD3" s="8">
        <v>2047</v>
      </c>
      <c r="BE3" s="8">
        <v>2048</v>
      </c>
      <c r="BF3" s="8">
        <v>2049</v>
      </c>
      <c r="BG3" s="8">
        <v>2050</v>
      </c>
      <c r="BH3" s="8">
        <v>2051</v>
      </c>
      <c r="BI3" s="8">
        <v>2052</v>
      </c>
      <c r="BJ3" s="8">
        <v>2053</v>
      </c>
      <c r="BK3" s="8">
        <v>2054</v>
      </c>
      <c r="BL3" s="8">
        <v>2055</v>
      </c>
      <c r="BM3" s="8">
        <v>2056</v>
      </c>
      <c r="BN3" s="8">
        <v>2057</v>
      </c>
      <c r="BO3" s="8">
        <v>2058</v>
      </c>
      <c r="BP3" s="8">
        <v>2059</v>
      </c>
    </row>
    <row r="4" spans="1:74" s="6" customFormat="1" x14ac:dyDescent="0.25"/>
    <row r="5" spans="1:74" s="11" customFormat="1" ht="18" customHeight="1" x14ac:dyDescent="0.25">
      <c r="A5" s="9">
        <v>1</v>
      </c>
      <c r="B5" s="9" t="s">
        <v>3</v>
      </c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</row>
    <row r="6" spans="1:74" s="6" customFormat="1" x14ac:dyDescent="0.25"/>
    <row r="7" spans="1:74" s="6" customFormat="1" ht="15.75" x14ac:dyDescent="0.25">
      <c r="B7" s="12" t="s">
        <v>4</v>
      </c>
    </row>
    <row r="8" spans="1:74" s="6" customFormat="1" x14ac:dyDescent="0.25"/>
    <row r="9" spans="1:74" s="6" customFormat="1" x14ac:dyDescent="0.25">
      <c r="C9" s="6" t="s">
        <v>5</v>
      </c>
      <c r="F9" s="13" t="s">
        <v>6</v>
      </c>
      <c r="G9" s="13" t="s">
        <v>7</v>
      </c>
      <c r="O9" s="14">
        <v>51262103.5</v>
      </c>
      <c r="P9" s="14">
        <v>60977461.5</v>
      </c>
      <c r="Q9" s="15">
        <v>70940993</v>
      </c>
      <c r="R9" s="15">
        <v>79270805</v>
      </c>
      <c r="S9" s="15">
        <v>87301289.5</v>
      </c>
      <c r="T9" s="15">
        <v>92983373</v>
      </c>
      <c r="U9" s="15">
        <v>97655240.5</v>
      </c>
      <c r="V9" s="15">
        <v>103737767.5</v>
      </c>
      <c r="W9" s="15">
        <v>104575945.5</v>
      </c>
      <c r="X9" s="15">
        <v>105047813</v>
      </c>
      <c r="Y9" s="15">
        <v>109711338.5</v>
      </c>
      <c r="Z9" s="15">
        <v>113029994</v>
      </c>
      <c r="AA9" s="15">
        <v>116508123.09782264</v>
      </c>
      <c r="AB9" s="15">
        <v>120785570.31655931</v>
      </c>
      <c r="AC9" s="15">
        <v>124907220.10991272</v>
      </c>
      <c r="AD9" s="15">
        <v>128883690.37412891</v>
      </c>
      <c r="AE9" s="15">
        <v>132724925.79228033</v>
      </c>
      <c r="AF9" s="15">
        <v>136436532.14864537</v>
      </c>
      <c r="AG9" s="15">
        <v>140022777.06685269</v>
      </c>
      <c r="AH9" s="15">
        <v>143488027.71696639</v>
      </c>
      <c r="AI9" s="15">
        <v>145745968.44525379</v>
      </c>
      <c r="AJ9" s="15">
        <v>146842491.31332901</v>
      </c>
      <c r="AK9" s="15">
        <v>147911668.06203651</v>
      </c>
      <c r="AL9" s="15">
        <v>148952549.0511924</v>
      </c>
      <c r="AM9" s="15">
        <v>149964404.03217757</v>
      </c>
      <c r="AN9" s="15">
        <v>150949004.72576669</v>
      </c>
      <c r="AO9" s="15">
        <v>151908282.36973515</v>
      </c>
      <c r="AP9" s="15">
        <v>152841778.63193414</v>
      </c>
      <c r="AQ9" s="15">
        <v>153748601.88387129</v>
      </c>
      <c r="AR9" s="15">
        <v>154628484.76230663</v>
      </c>
      <c r="AS9" s="15">
        <v>155481318.38244849</v>
      </c>
      <c r="AT9" s="15">
        <v>156307007.47588533</v>
      </c>
      <c r="AU9" s="15">
        <v>157105378.28504425</v>
      </c>
      <c r="AV9" s="15">
        <v>157876292.51564062</v>
      </c>
      <c r="AW9" s="15">
        <v>158619794.00650403</v>
      </c>
      <c r="AX9" s="15">
        <v>159336065.43097639</v>
      </c>
      <c r="AY9" s="15">
        <v>160025236.01352203</v>
      </c>
      <c r="AZ9" s="15">
        <v>160687353.8283661</v>
      </c>
      <c r="BA9" s="15">
        <v>161322504.01827657</v>
      </c>
      <c r="BB9" s="15">
        <v>161930913.20026618</v>
      </c>
      <c r="BC9" s="15">
        <v>162512947.37900311</v>
      </c>
      <c r="BD9" s="15">
        <v>163068973.10772187</v>
      </c>
      <c r="BE9" s="15">
        <v>163599301.07850829</v>
      </c>
      <c r="BF9" s="15">
        <v>164091864.00324425</v>
      </c>
      <c r="BG9" s="15">
        <v>164433222.0651722</v>
      </c>
      <c r="BH9" s="15">
        <v>164648506.71561149</v>
      </c>
      <c r="BI9" s="15">
        <v>164864073.22807434</v>
      </c>
      <c r="BJ9" s="15">
        <v>165079921.97158939</v>
      </c>
      <c r="BK9" s="15">
        <v>165296053.31566846</v>
      </c>
      <c r="BL9" s="15">
        <v>165512467.63030708</v>
      </c>
      <c r="BM9" s="15">
        <v>165729165.28598523</v>
      </c>
      <c r="BN9" s="15">
        <v>165946146.65366799</v>
      </c>
      <c r="BO9" s="15">
        <v>166163412.10480607</v>
      </c>
      <c r="BP9" s="15">
        <v>166380962.01133654</v>
      </c>
      <c r="BQ9" s="16" t="s">
        <v>19</v>
      </c>
    </row>
    <row r="10" spans="1:74" s="6" customFormat="1" x14ac:dyDescent="0.25"/>
    <row r="11" spans="1:74" s="6" customFormat="1" ht="15.75" x14ac:dyDescent="0.25">
      <c r="B11" s="12" t="s">
        <v>8</v>
      </c>
    </row>
    <row r="12" spans="1:74" s="6" customFormat="1" x14ac:dyDescent="0.25">
      <c r="X12" s="17"/>
    </row>
    <row r="13" spans="1:74" s="6" customFormat="1" x14ac:dyDescent="0.25">
      <c r="C13" s="18" t="s">
        <v>26</v>
      </c>
      <c r="G13" s="18" t="s">
        <v>25</v>
      </c>
      <c r="I13" s="19"/>
      <c r="O13" s="14">
        <v>23840645029.905758</v>
      </c>
      <c r="P13" s="14">
        <v>41804499921.512962</v>
      </c>
      <c r="Q13" s="14">
        <v>61495952192.747215</v>
      </c>
      <c r="R13" s="14">
        <v>77433286721.632217</v>
      </c>
      <c r="S13" s="14">
        <v>82645013634.178268</v>
      </c>
      <c r="T13" s="14">
        <v>94513793041.743973</v>
      </c>
      <c r="U13" s="14">
        <v>111103038582.55132</v>
      </c>
      <c r="V13" s="14">
        <v>116880624316.81052</v>
      </c>
      <c r="W13" s="14">
        <v>118462709804.0282</v>
      </c>
      <c r="X13" s="14">
        <v>116961909255.61354</v>
      </c>
      <c r="Y13" s="14">
        <v>166476753655.5</v>
      </c>
      <c r="Z13" s="14">
        <v>192193174065.89996</v>
      </c>
      <c r="AA13" s="14">
        <v>199373763229.53287</v>
      </c>
      <c r="AB13" s="14">
        <v>208012206611.64697</v>
      </c>
      <c r="AC13" s="14">
        <v>216479938905.33618</v>
      </c>
      <c r="AD13" s="14">
        <v>224790919303.83209</v>
      </c>
      <c r="AE13" s="14">
        <v>231805088510.14081</v>
      </c>
      <c r="AF13" s="14">
        <v>238608042048.59122</v>
      </c>
      <c r="AG13" s="14">
        <v>245206081685.40894</v>
      </c>
      <c r="AH13" s="14">
        <v>251605734777.41876</v>
      </c>
      <c r="AI13" s="14">
        <v>255565025632.99606</v>
      </c>
      <c r="AJ13" s="14">
        <v>257487774494.43079</v>
      </c>
      <c r="AK13" s="14">
        <v>259362572035.00409</v>
      </c>
      <c r="AL13" s="14">
        <v>261187753064.10712</v>
      </c>
      <c r="AM13" s="14">
        <v>262962037093.44189</v>
      </c>
      <c r="AN13" s="14">
        <v>264688530828.9437</v>
      </c>
      <c r="AO13" s="14">
        <v>266370620689.02823</v>
      </c>
      <c r="AP13" s="14">
        <v>268007502989.93936</v>
      </c>
      <c r="AQ13" s="14">
        <v>269597614264.35837</v>
      </c>
      <c r="AR13" s="14">
        <v>271140485691.81625</v>
      </c>
      <c r="AS13" s="14">
        <v>272635926343.22684</v>
      </c>
      <c r="AT13" s="14">
        <v>274083769165.77692</v>
      </c>
      <c r="AU13" s="14">
        <v>275483709476.19434</v>
      </c>
      <c r="AV13" s="14">
        <v>276835504775.95392</v>
      </c>
      <c r="AW13" s="14">
        <v>278139231936.28394</v>
      </c>
      <c r="AX13" s="14">
        <v>279395211274.2251</v>
      </c>
      <c r="AY13" s="14">
        <v>280603669384.40558</v>
      </c>
      <c r="AZ13" s="14">
        <v>281764690564.8045</v>
      </c>
      <c r="BA13" s="14">
        <v>282878424112.95575</v>
      </c>
      <c r="BB13" s="14">
        <v>283945267400.96704</v>
      </c>
      <c r="BC13" s="14">
        <v>284965862216.69299</v>
      </c>
      <c r="BD13" s="14">
        <v>285940851309.89722</v>
      </c>
      <c r="BE13" s="14">
        <v>286870779478.02246</v>
      </c>
      <c r="BF13" s="14">
        <v>287734486775.23865</v>
      </c>
      <c r="BG13" s="14">
        <v>288333056895.40918</v>
      </c>
      <c r="BH13" s="14">
        <v>288710557747.02673</v>
      </c>
      <c r="BI13" s="14">
        <v>289088552842.67755</v>
      </c>
      <c r="BJ13" s="14">
        <v>289467042829.45197</v>
      </c>
      <c r="BK13" s="14">
        <v>289846028355.28772</v>
      </c>
      <c r="BL13" s="14">
        <v>290225510068.97052</v>
      </c>
      <c r="BM13" s="14">
        <v>290605488620.13574</v>
      </c>
      <c r="BN13" s="14">
        <v>290985964659.26923</v>
      </c>
      <c r="BO13" s="14">
        <v>291366938837.7085</v>
      </c>
      <c r="BP13" s="14">
        <v>291748411807.64386</v>
      </c>
    </row>
    <row r="14" spans="1:74" s="6" customFormat="1" x14ac:dyDescent="0.25">
      <c r="C14" s="18" t="s">
        <v>27</v>
      </c>
      <c r="G14" s="18" t="s">
        <v>25</v>
      </c>
      <c r="I14" s="19"/>
      <c r="O14" s="14">
        <v>2735045921.5021567</v>
      </c>
      <c r="P14" s="14">
        <v>7713502029.5910158</v>
      </c>
      <c r="Q14" s="14">
        <v>10716464070.184435</v>
      </c>
      <c r="R14" s="14">
        <v>12700000460.484118</v>
      </c>
      <c r="S14" s="14">
        <v>7116263195.2663708</v>
      </c>
      <c r="T14" s="14">
        <v>8138240860.4242096</v>
      </c>
      <c r="U14" s="14">
        <v>9566680790.2890453</v>
      </c>
      <c r="V14" s="14">
        <v>10064167800.215578</v>
      </c>
      <c r="W14" s="14">
        <v>10200395459.083023</v>
      </c>
      <c r="X14" s="14">
        <v>9965154668.5782738</v>
      </c>
      <c r="Y14" s="14">
        <v>20043801140.1222</v>
      </c>
      <c r="Z14" s="14">
        <v>29751503345.401321</v>
      </c>
      <c r="AA14" s="14">
        <v>31231792819.711033</v>
      </c>
      <c r="AB14" s="14">
        <v>32972478782.127617</v>
      </c>
      <c r="AC14" s="14">
        <v>34720881349.136131</v>
      </c>
      <c r="AD14" s="14">
        <v>36478679443.896622</v>
      </c>
      <c r="AE14" s="14">
        <v>38058180895.392166</v>
      </c>
      <c r="AF14" s="14">
        <v>39632621617.816902</v>
      </c>
      <c r="AG14" s="14">
        <v>41202166525.662041</v>
      </c>
      <c r="AH14" s="14">
        <v>42767054777.225174</v>
      </c>
      <c r="AI14" s="14">
        <v>43440041062.888481</v>
      </c>
      <c r="AJ14" s="14">
        <v>43766863128.182693</v>
      </c>
      <c r="AK14" s="14">
        <v>44085534597.196861</v>
      </c>
      <c r="AL14" s="14">
        <v>44395772426.708389</v>
      </c>
      <c r="AM14" s="14">
        <v>44697358963.835793</v>
      </c>
      <c r="AN14" s="14">
        <v>44990822275.489082</v>
      </c>
      <c r="AO14" s="14">
        <v>45276737973.118507</v>
      </c>
      <c r="AP14" s="14">
        <v>45554969449.395744</v>
      </c>
      <c r="AQ14" s="14">
        <v>45825250951.66404</v>
      </c>
      <c r="AR14" s="14">
        <v>46087502791.474762</v>
      </c>
      <c r="AS14" s="14">
        <v>46341692515.375702</v>
      </c>
      <c r="AT14" s="14">
        <v>46587791728.319267</v>
      </c>
      <c r="AU14" s="14">
        <v>46825748641.31823</v>
      </c>
      <c r="AV14" s="14">
        <v>47055522035.329109</v>
      </c>
      <c r="AW14" s="14">
        <v>47277124976.652039</v>
      </c>
      <c r="AX14" s="14">
        <v>47490611911.647018</v>
      </c>
      <c r="AY14" s="14">
        <v>47696021356.069237</v>
      </c>
      <c r="AZ14" s="14">
        <v>47893367638.591637</v>
      </c>
      <c r="BA14" s="14">
        <v>48082676136.282082</v>
      </c>
      <c r="BB14" s="14">
        <v>48264014393.049004</v>
      </c>
      <c r="BC14" s="14">
        <v>48437491497.726738</v>
      </c>
      <c r="BD14" s="14">
        <v>48603216702.651627</v>
      </c>
      <c r="BE14" s="14">
        <v>48761282610.570129</v>
      </c>
      <c r="BF14" s="14">
        <v>48908092528.572243</v>
      </c>
      <c r="BG14" s="14">
        <v>49009835364.998405</v>
      </c>
      <c r="BH14" s="14">
        <v>49074001627.400414</v>
      </c>
      <c r="BI14" s="14">
        <v>49138251899.658806</v>
      </c>
      <c r="BJ14" s="14">
        <v>49202586291.76371</v>
      </c>
      <c r="BK14" s="14">
        <v>49267004913.849297</v>
      </c>
      <c r="BL14" s="14">
        <v>49331507876.193871</v>
      </c>
      <c r="BM14" s="14">
        <v>49396095289.220161</v>
      </c>
      <c r="BN14" s="14">
        <v>49460767263.495468</v>
      </c>
      <c r="BO14" s="14">
        <v>49525523909.731812</v>
      </c>
      <c r="BP14" s="14">
        <v>49590365338.786247</v>
      </c>
    </row>
    <row r="15" spans="1:74" s="6" customFormat="1" x14ac:dyDescent="0.25">
      <c r="C15" s="18" t="s">
        <v>28</v>
      </c>
      <c r="G15" s="18" t="s">
        <v>25</v>
      </c>
      <c r="I15" s="19"/>
      <c r="O15" s="14">
        <v>303893991.2780174</v>
      </c>
      <c r="P15" s="14">
        <v>857055781.06566846</v>
      </c>
      <c r="Q15" s="14">
        <v>1891140718.2678416</v>
      </c>
      <c r="R15" s="14">
        <v>3175000115.1210294</v>
      </c>
      <c r="S15" s="14">
        <v>9827220602.9868908</v>
      </c>
      <c r="T15" s="14">
        <v>11238523092.966764</v>
      </c>
      <c r="U15" s="14">
        <v>13211130615.16106</v>
      </c>
      <c r="V15" s="14">
        <v>13898136486.011986</v>
      </c>
      <c r="W15" s="14">
        <v>14086260395.876554</v>
      </c>
      <c r="X15" s="14">
        <v>13761404066.131899</v>
      </c>
      <c r="Y15" s="14">
        <v>27679534907.787792</v>
      </c>
      <c r="Z15" s="14">
        <v>41085409381.744682</v>
      </c>
      <c r="AA15" s="14">
        <v>43129618655.791428</v>
      </c>
      <c r="AB15" s="14">
        <v>45533423080.080994</v>
      </c>
      <c r="AC15" s="14">
        <v>47947883767.85466</v>
      </c>
      <c r="AD15" s="14">
        <v>50375319232.047714</v>
      </c>
      <c r="AE15" s="14">
        <v>52556535522.208229</v>
      </c>
      <c r="AF15" s="14">
        <v>54730763186.509048</v>
      </c>
      <c r="AG15" s="14">
        <v>56898229964.009468</v>
      </c>
      <c r="AH15" s="14">
        <v>59059266120.930008</v>
      </c>
      <c r="AI15" s="14">
        <v>59988628134.46505</v>
      </c>
      <c r="AJ15" s="14">
        <v>60439953843.680855</v>
      </c>
      <c r="AK15" s="14">
        <v>60880023967.557549</v>
      </c>
      <c r="AL15" s="14">
        <v>61308447636.883003</v>
      </c>
      <c r="AM15" s="14">
        <v>61724924283.392273</v>
      </c>
      <c r="AN15" s="14">
        <v>62130183142.342056</v>
      </c>
      <c r="AO15" s="14">
        <v>62525019105.735077</v>
      </c>
      <c r="AP15" s="14">
        <v>62909243525.35601</v>
      </c>
      <c r="AQ15" s="14">
        <v>63282489409.440811</v>
      </c>
      <c r="AR15" s="14">
        <v>63644646712.036568</v>
      </c>
      <c r="AS15" s="14">
        <v>63995670616.471191</v>
      </c>
      <c r="AT15" s="14">
        <v>64335521910.536133</v>
      </c>
      <c r="AU15" s="14">
        <v>64664129076.106102</v>
      </c>
      <c r="AV15" s="14">
        <v>64981435191.644966</v>
      </c>
      <c r="AW15" s="14">
        <v>65287458301.090904</v>
      </c>
      <c r="AX15" s="14">
        <v>65582273592.27446</v>
      </c>
      <c r="AY15" s="14">
        <v>65865934253.619408</v>
      </c>
      <c r="AZ15" s="14">
        <v>66138460072.340813</v>
      </c>
      <c r="BA15" s="14">
        <v>66399886092.960968</v>
      </c>
      <c r="BB15" s="14">
        <v>66650305590.400993</v>
      </c>
      <c r="BC15" s="14">
        <v>66889869211.146439</v>
      </c>
      <c r="BD15" s="14">
        <v>67118727827.471291</v>
      </c>
      <c r="BE15" s="14">
        <v>67337009319.358742</v>
      </c>
      <c r="BF15" s="14">
        <v>67539746825.171173</v>
      </c>
      <c r="BG15" s="14">
        <v>67680248837.378746</v>
      </c>
      <c r="BH15" s="14">
        <v>67768859390.219597</v>
      </c>
      <c r="BI15" s="14">
        <v>67857585956.671661</v>
      </c>
      <c r="BJ15" s="14">
        <v>67946428688.626068</v>
      </c>
      <c r="BK15" s="14">
        <v>68035387738.172821</v>
      </c>
      <c r="BL15" s="14">
        <v>68124463257.601059</v>
      </c>
      <c r="BM15" s="14">
        <v>68213655399.399269</v>
      </c>
      <c r="BN15" s="14">
        <v>68302964316.255638</v>
      </c>
      <c r="BO15" s="14">
        <v>68392390161.058228</v>
      </c>
      <c r="BP15" s="14">
        <v>68481933086.895287</v>
      </c>
    </row>
    <row r="16" spans="1:74" s="6" customFormat="1" x14ac:dyDescent="0.25">
      <c r="C16" s="18" t="s">
        <v>29</v>
      </c>
      <c r="G16" s="18" t="s">
        <v>25</v>
      </c>
      <c r="I16" s="19"/>
      <c r="O16" s="14">
        <v>159944205.93579865</v>
      </c>
      <c r="P16" s="14">
        <v>451081990.03456241</v>
      </c>
      <c r="Q16" s="14">
        <v>663558146.76064622</v>
      </c>
      <c r="R16" s="14">
        <v>835526346.08448136</v>
      </c>
      <c r="S16" s="14">
        <v>891762305.17122447</v>
      </c>
      <c r="T16" s="14">
        <v>1019829681.7574198</v>
      </c>
      <c r="U16" s="14">
        <v>1198832179.234216</v>
      </c>
      <c r="V16" s="14">
        <v>1261173909.801451</v>
      </c>
      <c r="W16" s="14">
        <v>1278245044.9978728</v>
      </c>
      <c r="X16" s="14">
        <v>1514461195.8325644</v>
      </c>
      <c r="Y16" s="14">
        <v>7768915170.5900002</v>
      </c>
      <c r="Z16" s="14">
        <v>11531590443.954002</v>
      </c>
      <c r="AA16" s="14">
        <v>12105346054.151566</v>
      </c>
      <c r="AB16" s="14">
        <v>12780030535.70838</v>
      </c>
      <c r="AC16" s="14">
        <v>13457705949.277573</v>
      </c>
      <c r="AD16" s="14">
        <v>14139023040.27001</v>
      </c>
      <c r="AE16" s="14">
        <v>14751232905.190763</v>
      </c>
      <c r="AF16" s="14">
        <v>15361481247.215855</v>
      </c>
      <c r="AG16" s="14">
        <v>15969831986.690714</v>
      </c>
      <c r="AH16" s="14">
        <v>16576377820.629913</v>
      </c>
      <c r="AI16" s="14">
        <v>16837225218.17383</v>
      </c>
      <c r="AJ16" s="14">
        <v>16963900437.280117</v>
      </c>
      <c r="AK16" s="14">
        <v>17087416510.541416</v>
      </c>
      <c r="AL16" s="14">
        <v>17207663731.282322</v>
      </c>
      <c r="AM16" s="14">
        <v>17324557737.920849</v>
      </c>
      <c r="AN16" s="14">
        <v>17438303207.553909</v>
      </c>
      <c r="AO16" s="14">
        <v>17549123245.394768</v>
      </c>
      <c r="AP16" s="14">
        <v>17656964902.866566</v>
      </c>
      <c r="AQ16" s="14">
        <v>17761725175.063583</v>
      </c>
      <c r="AR16" s="14">
        <v>17863373174.990215</v>
      </c>
      <c r="AS16" s="14">
        <v>17961896323.789032</v>
      </c>
      <c r="AT16" s="14">
        <v>18057283615.627628</v>
      </c>
      <c r="AU16" s="14">
        <v>18149514977.255127</v>
      </c>
      <c r="AV16" s="14">
        <v>18238574432.298107</v>
      </c>
      <c r="AW16" s="14">
        <v>18324467045.213966</v>
      </c>
      <c r="AX16" s="14">
        <v>18407213919.243031</v>
      </c>
      <c r="AY16" s="14">
        <v>18486829982.972576</v>
      </c>
      <c r="AZ16" s="14">
        <v>18563320790.151794</v>
      </c>
      <c r="BA16" s="14">
        <v>18636696176.853523</v>
      </c>
      <c r="BB16" s="14">
        <v>18706982322.887211</v>
      </c>
      <c r="BC16" s="14">
        <v>18774221510.746799</v>
      </c>
      <c r="BD16" s="14">
        <v>18838456086.299084</v>
      </c>
      <c r="BE16" s="14">
        <v>18899721942.081451</v>
      </c>
      <c r="BF16" s="14">
        <v>18956625011.074512</v>
      </c>
      <c r="BG16" s="14">
        <v>18996060218.991627</v>
      </c>
      <c r="BH16" s="14">
        <v>19020930863.333496</v>
      </c>
      <c r="BI16" s="14">
        <v>19045834069.635197</v>
      </c>
      <c r="BJ16" s="14">
        <v>19070769880.528572</v>
      </c>
      <c r="BK16" s="14">
        <v>19095738338.701275</v>
      </c>
      <c r="BL16" s="14">
        <v>19120739486.896854</v>
      </c>
      <c r="BM16" s="14">
        <v>19145773367.914795</v>
      </c>
      <c r="BN16" s="14">
        <v>19170840024.610645</v>
      </c>
      <c r="BO16" s="14">
        <v>19195939499.896057</v>
      </c>
      <c r="BP16" s="14">
        <v>19221071836.738857</v>
      </c>
    </row>
    <row r="17" spans="3:68" s="6" customFormat="1" x14ac:dyDescent="0.25">
      <c r="C17" s="18" t="s">
        <v>33</v>
      </c>
      <c r="G17" s="18" t="s">
        <v>25</v>
      </c>
      <c r="I17" s="19"/>
      <c r="O17" s="14">
        <v>11091080135.638029</v>
      </c>
      <c r="P17" s="14">
        <v>12406536515.972883</v>
      </c>
      <c r="Q17" s="14">
        <v>15994369848.561319</v>
      </c>
      <c r="R17" s="14">
        <v>16259730108.334887</v>
      </c>
      <c r="S17" s="14">
        <v>15620242743.940926</v>
      </c>
      <c r="T17" s="14">
        <v>15324922112.942774</v>
      </c>
      <c r="U17" s="14">
        <v>15076902938.729099</v>
      </c>
      <c r="V17" s="14">
        <v>16842056035.111071</v>
      </c>
      <c r="W17" s="14">
        <v>16551365156.456676</v>
      </c>
      <c r="X17" s="14">
        <v>21344051210.215504</v>
      </c>
      <c r="Y17" s="14">
        <v>29377064246.422848</v>
      </c>
      <c r="Z17" s="14">
        <v>33412363101.44363</v>
      </c>
      <c r="AA17" s="14">
        <v>33776488644.151123</v>
      </c>
      <c r="AB17" s="14">
        <v>34415558006.282196</v>
      </c>
      <c r="AC17" s="14">
        <v>34969869018.202995</v>
      </c>
      <c r="AD17" s="14">
        <v>35600349041.345383</v>
      </c>
      <c r="AE17" s="14">
        <v>36066228762.341759</v>
      </c>
      <c r="AF17" s="14">
        <v>36640264945.18959</v>
      </c>
      <c r="AG17" s="14">
        <v>37169410869.199226</v>
      </c>
      <c r="AH17" s="14">
        <v>37656335755.142845</v>
      </c>
      <c r="AI17" s="14">
        <v>38127391424.788788</v>
      </c>
      <c r="AJ17" s="14">
        <v>38518426167.194962</v>
      </c>
      <c r="AK17" s="14">
        <v>38896313244.160736</v>
      </c>
      <c r="AL17" s="14">
        <v>39262695316.704071</v>
      </c>
      <c r="AM17" s="14">
        <v>39620795767.000282</v>
      </c>
      <c r="AN17" s="14">
        <v>39972053359.237862</v>
      </c>
      <c r="AO17" s="14">
        <v>40313034828.04834</v>
      </c>
      <c r="AP17" s="14">
        <v>40641468204.816666</v>
      </c>
      <c r="AQ17" s="14">
        <v>40958250985.381317</v>
      </c>
      <c r="AR17" s="14">
        <v>41264135309.093407</v>
      </c>
      <c r="AS17" s="14">
        <v>41558782592.820808</v>
      </c>
      <c r="AT17" s="14">
        <v>41841398359.694473</v>
      </c>
      <c r="AU17" s="14">
        <v>42111875226.44931</v>
      </c>
      <c r="AV17" s="14">
        <v>42370773581.825005</v>
      </c>
      <c r="AW17" s="14">
        <v>42618516382.562309</v>
      </c>
      <c r="AX17" s="14">
        <v>42854692165.1651</v>
      </c>
      <c r="AY17" s="14">
        <v>43078556970.789207</v>
      </c>
      <c r="AZ17" s="14">
        <v>43289953251.279274</v>
      </c>
      <c r="BA17" s="14">
        <v>43489331782.947891</v>
      </c>
      <c r="BB17" s="14">
        <v>43677109026.474876</v>
      </c>
      <c r="BC17" s="14">
        <v>43853061301.483444</v>
      </c>
      <c r="BD17" s="14">
        <v>44016676015.47641</v>
      </c>
      <c r="BE17" s="14">
        <v>44167900862.946587</v>
      </c>
      <c r="BF17" s="14">
        <v>44305377439.5625</v>
      </c>
      <c r="BG17" s="14">
        <v>44400450440.659523</v>
      </c>
      <c r="BH17" s="14">
        <v>44460786461.434746</v>
      </c>
      <c r="BI17" s="14">
        <v>44521204343.044975</v>
      </c>
      <c r="BJ17" s="14">
        <v>44581704196.378983</v>
      </c>
      <c r="BK17" s="14">
        <v>44642286132.475426</v>
      </c>
      <c r="BL17" s="14">
        <v>44702950262.523186</v>
      </c>
      <c r="BM17" s="14">
        <v>44763696697.861496</v>
      </c>
      <c r="BN17" s="14">
        <v>44824525549.98024</v>
      </c>
      <c r="BO17" s="14">
        <v>44885436930.519974</v>
      </c>
      <c r="BP17" s="14">
        <v>44946430951.272362</v>
      </c>
    </row>
    <row r="18" spans="3:68" s="6" customFormat="1" x14ac:dyDescent="0.25">
      <c r="C18" s="18" t="s">
        <v>34</v>
      </c>
      <c r="G18" s="18" t="s">
        <v>25</v>
      </c>
      <c r="I18" s="19"/>
      <c r="O18" s="14">
        <v>303893991.2780174</v>
      </c>
      <c r="P18" s="14">
        <v>857055781.06566846</v>
      </c>
      <c r="Q18" s="14">
        <v>1891140718.2678416</v>
      </c>
      <c r="R18" s="14">
        <v>3175000115.1210294</v>
      </c>
      <c r="S18" s="14">
        <v>9827220602.9868908</v>
      </c>
      <c r="T18" s="14">
        <v>11238523092.966764</v>
      </c>
      <c r="U18" s="14">
        <v>13211130615.16106</v>
      </c>
      <c r="V18" s="14">
        <v>13898136486.011986</v>
      </c>
      <c r="W18" s="14">
        <v>14086260395.876554</v>
      </c>
      <c r="X18" s="14">
        <v>13761404066.131899</v>
      </c>
      <c r="Y18" s="14">
        <v>27679534907.787792</v>
      </c>
      <c r="Z18" s="14">
        <v>41085409381.744682</v>
      </c>
      <c r="AA18" s="14">
        <v>43129618655.791428</v>
      </c>
      <c r="AB18" s="14">
        <v>45533423080.080994</v>
      </c>
      <c r="AC18" s="14">
        <v>47947883767.85466</v>
      </c>
      <c r="AD18" s="14">
        <v>50375319232.047714</v>
      </c>
      <c r="AE18" s="14">
        <v>52556535522.208229</v>
      </c>
      <c r="AF18" s="14">
        <v>54730763186.509048</v>
      </c>
      <c r="AG18" s="14">
        <v>56898229964.009468</v>
      </c>
      <c r="AH18" s="14">
        <v>59059266120.930008</v>
      </c>
      <c r="AI18" s="14">
        <v>59988628134.46505</v>
      </c>
      <c r="AJ18" s="14">
        <v>60439953843.680855</v>
      </c>
      <c r="AK18" s="14">
        <v>60880023967.557549</v>
      </c>
      <c r="AL18" s="14">
        <v>61308447636.883003</v>
      </c>
      <c r="AM18" s="14">
        <v>61724924283.392273</v>
      </c>
      <c r="AN18" s="14">
        <v>62130183142.342056</v>
      </c>
      <c r="AO18" s="14">
        <v>62525019105.735077</v>
      </c>
      <c r="AP18" s="14">
        <v>62909243525.35601</v>
      </c>
      <c r="AQ18" s="14">
        <v>63282489409.440811</v>
      </c>
      <c r="AR18" s="14">
        <v>63644646712.036568</v>
      </c>
      <c r="AS18" s="14">
        <v>63995670616.471191</v>
      </c>
      <c r="AT18" s="14">
        <v>64335521910.536133</v>
      </c>
      <c r="AU18" s="14">
        <v>64664129076.106102</v>
      </c>
      <c r="AV18" s="14">
        <v>64981435191.644966</v>
      </c>
      <c r="AW18" s="14">
        <v>65287458301.090904</v>
      </c>
      <c r="AX18" s="14">
        <v>65582273592.27446</v>
      </c>
      <c r="AY18" s="14">
        <v>65865934253.619408</v>
      </c>
      <c r="AZ18" s="14">
        <v>66138460072.340813</v>
      </c>
      <c r="BA18" s="14">
        <v>66399886092.960968</v>
      </c>
      <c r="BB18" s="14">
        <v>66650305590.400993</v>
      </c>
      <c r="BC18" s="14">
        <v>66889869211.146439</v>
      </c>
      <c r="BD18" s="14">
        <v>67118727827.471291</v>
      </c>
      <c r="BE18" s="14">
        <v>67337009319.358742</v>
      </c>
      <c r="BF18" s="14">
        <v>67539746825.171173</v>
      </c>
      <c r="BG18" s="14">
        <v>67680248837.378746</v>
      </c>
      <c r="BH18" s="14">
        <v>67768859390.219597</v>
      </c>
      <c r="BI18" s="14">
        <v>67857585956.671661</v>
      </c>
      <c r="BJ18" s="14">
        <v>67946428688.626068</v>
      </c>
      <c r="BK18" s="14">
        <v>68035387738.172821</v>
      </c>
      <c r="BL18" s="14">
        <v>68124463257.601059</v>
      </c>
      <c r="BM18" s="14">
        <v>68213655399.399269</v>
      </c>
      <c r="BN18" s="14">
        <v>68302964316.255638</v>
      </c>
      <c r="BO18" s="14">
        <v>68392390161.058228</v>
      </c>
      <c r="BP18" s="14">
        <v>68481933086.895287</v>
      </c>
    </row>
    <row r="19" spans="3:68" s="6" customFormat="1" x14ac:dyDescent="0.25">
      <c r="C19" s="18" t="s">
        <v>35</v>
      </c>
      <c r="G19" s="18" t="s">
        <v>25</v>
      </c>
      <c r="I19" s="19"/>
      <c r="O19" s="14">
        <v>2113381662.4581819</v>
      </c>
      <c r="P19" s="14">
        <v>2005463225.3216619</v>
      </c>
      <c r="Q19" s="14">
        <v>1795147769.5199997</v>
      </c>
      <c r="R19" s="14">
        <v>1707395039.7484486</v>
      </c>
      <c r="S19" s="14">
        <v>1869440953.0359328</v>
      </c>
      <c r="T19" s="14">
        <v>2299989150.9096928</v>
      </c>
      <c r="U19" s="14">
        <v>2855229173.1046925</v>
      </c>
      <c r="V19" s="14">
        <v>3141840650.2707081</v>
      </c>
      <c r="W19" s="14">
        <v>3618103713.4203215</v>
      </c>
      <c r="X19" s="14">
        <v>4130204546.7044296</v>
      </c>
      <c r="Y19" s="14">
        <v>9381464613.228632</v>
      </c>
      <c r="Z19" s="14">
        <v>9756723197.7577782</v>
      </c>
      <c r="AA19" s="14">
        <v>10049424893.690512</v>
      </c>
      <c r="AB19" s="14">
        <v>10300660516.032772</v>
      </c>
      <c r="AC19" s="14">
        <v>10506673726.353428</v>
      </c>
      <c r="AD19" s="14">
        <v>10664273832.248728</v>
      </c>
      <c r="AE19" s="14">
        <v>10770916570.571217</v>
      </c>
      <c r="AF19" s="14">
        <v>10878625736.276928</v>
      </c>
      <c r="AG19" s="14">
        <v>10987411993.639698</v>
      </c>
      <c r="AH19" s="14">
        <v>11097286113.576096</v>
      </c>
      <c r="AI19" s="14">
        <v>11196345243.865179</v>
      </c>
      <c r="AJ19" s="14">
        <v>11345340621.876738</v>
      </c>
      <c r="AK19" s="14">
        <v>11488863233.109751</v>
      </c>
      <c r="AL19" s="14">
        <v>11627964673.615402</v>
      </c>
      <c r="AM19" s="14">
        <v>11764707404.118826</v>
      </c>
      <c r="AN19" s="14">
        <v>11899838733.323458</v>
      </c>
      <c r="AO19" s="14">
        <v>12030985807.314285</v>
      </c>
      <c r="AP19" s="14">
        <v>12156692730.544027</v>
      </c>
      <c r="AQ19" s="14">
        <v>12277568464.153889</v>
      </c>
      <c r="AR19" s="14">
        <v>12394085631.240534</v>
      </c>
      <c r="AS19" s="14">
        <v>12506003089.684324</v>
      </c>
      <c r="AT19" s="14">
        <v>12612779892.788046</v>
      </c>
      <c r="AU19" s="14">
        <v>12714328471.95505</v>
      </c>
      <c r="AV19" s="14">
        <v>12810999101.571924</v>
      </c>
      <c r="AW19" s="14">
        <v>12903041193.69639</v>
      </c>
      <c r="AX19" s="14">
        <v>12990144741.584255</v>
      </c>
      <c r="AY19" s="14">
        <v>13071784101.788212</v>
      </c>
      <c r="AZ19" s="14">
        <v>13147828655.660124</v>
      </c>
      <c r="BA19" s="14">
        <v>13218550383.686846</v>
      </c>
      <c r="BB19" s="14">
        <v>13284189268.6509</v>
      </c>
      <c r="BC19" s="14">
        <v>13344549305.290939</v>
      </c>
      <c r="BD19" s="14">
        <v>13399243584.16758</v>
      </c>
      <c r="BE19" s="14">
        <v>13448199067.042664</v>
      </c>
      <c r="BF19" s="14">
        <v>13491684797.415689</v>
      </c>
      <c r="BG19" s="14">
        <v>13521687514.446466</v>
      </c>
      <c r="BH19" s="14">
        <v>13540860302.779226</v>
      </c>
      <c r="BI19" s="14">
        <v>13560060276.758163</v>
      </c>
      <c r="BJ19" s="14">
        <v>13579287474.930578</v>
      </c>
      <c r="BK19" s="14">
        <v>13598541935.898443</v>
      </c>
      <c r="BL19" s="14">
        <v>13617823698.318449</v>
      </c>
      <c r="BM19" s="14">
        <v>13637132800.902117</v>
      </c>
      <c r="BN19" s="14">
        <v>13656469282.415838</v>
      </c>
      <c r="BO19" s="14">
        <v>13675833181.68099</v>
      </c>
      <c r="BP19" s="14">
        <v>13695224537.573988</v>
      </c>
    </row>
    <row r="20" spans="3:68" s="6" customFormat="1" x14ac:dyDescent="0.25">
      <c r="C20" s="18" t="s">
        <v>87</v>
      </c>
      <c r="G20" s="18" t="s">
        <v>25</v>
      </c>
      <c r="I20" s="19"/>
      <c r="O20" s="14">
        <v>216316233.18897381</v>
      </c>
      <c r="P20" s="14">
        <v>406609117.77763373</v>
      </c>
      <c r="Q20" s="14">
        <v>598136921.02368116</v>
      </c>
      <c r="R20" s="14">
        <v>753150509.14657474</v>
      </c>
      <c r="S20" s="14">
        <v>803842077.90082216</v>
      </c>
      <c r="T20" s="14">
        <v>919283093.41513908</v>
      </c>
      <c r="U20" s="14">
        <v>1080637457.3378849</v>
      </c>
      <c r="V20" s="14">
        <v>1136832820.1027162</v>
      </c>
      <c r="W20" s="14">
        <v>1152220885.6318853</v>
      </c>
      <c r="X20" s="14">
        <v>1137623433.4892502</v>
      </c>
      <c r="Y20" s="14">
        <v>1775752038.9920003</v>
      </c>
      <c r="Z20" s="14">
        <v>2196493417.8959999</v>
      </c>
      <c r="AA20" s="14">
        <v>2286724166.0734954</v>
      </c>
      <c r="AB20" s="14">
        <v>2394385112.0765119</v>
      </c>
      <c r="AC20" s="14">
        <v>2500851279.7728362</v>
      </c>
      <c r="AD20" s="14">
        <v>2606271528.1603718</v>
      </c>
      <c r="AE20" s="14">
        <v>2697368302.663456</v>
      </c>
      <c r="AF20" s="14">
        <v>2786663264.801065</v>
      </c>
      <c r="AG20" s="14">
        <v>2874210481.2941699</v>
      </c>
      <c r="AH20" s="14">
        <v>2960067467.9696312</v>
      </c>
      <c r="AI20" s="14">
        <v>3006647360.3881874</v>
      </c>
      <c r="AJ20" s="14">
        <v>3029267935.2285957</v>
      </c>
      <c r="AK20" s="14">
        <v>3051324376.8823996</v>
      </c>
      <c r="AL20" s="14">
        <v>3072797094.8718472</v>
      </c>
      <c r="AM20" s="14">
        <v>3093671024.628727</v>
      </c>
      <c r="AN20" s="14">
        <v>3113982715.6346302</v>
      </c>
      <c r="AO20" s="14">
        <v>3133772008.1062126</v>
      </c>
      <c r="AP20" s="14">
        <v>3153029446.9404616</v>
      </c>
      <c r="AQ20" s="14">
        <v>3171736638.4042149</v>
      </c>
      <c r="AR20" s="14">
        <v>3189888066.962543</v>
      </c>
      <c r="AS20" s="14">
        <v>3207481486.3909025</v>
      </c>
      <c r="AT20" s="14">
        <v>3224514931.3620796</v>
      </c>
      <c r="AU20" s="14">
        <v>3240984817.3669906</v>
      </c>
      <c r="AV20" s="14">
        <v>3256888291.4818087</v>
      </c>
      <c r="AW20" s="14">
        <v>3272226258.0739269</v>
      </c>
      <c r="AX20" s="14">
        <v>3287002485.5791168</v>
      </c>
      <c r="AY20" s="14">
        <v>3301219639.816535</v>
      </c>
      <c r="AZ20" s="14">
        <v>3314878712.5271101</v>
      </c>
      <c r="BA20" s="14">
        <v>3327981460.1524186</v>
      </c>
      <c r="BB20" s="14">
        <v>3340532557.6584344</v>
      </c>
      <c r="BC20" s="14">
        <v>3352539555.4905043</v>
      </c>
      <c r="BD20" s="14">
        <v>3364010015.4105539</v>
      </c>
      <c r="BE20" s="14">
        <v>3374950346.8002625</v>
      </c>
      <c r="BF20" s="14">
        <v>3385111609.1204529</v>
      </c>
      <c r="BG20" s="14">
        <v>3392153610.5342236</v>
      </c>
      <c r="BH20" s="14">
        <v>3396594797.0238419</v>
      </c>
      <c r="BI20" s="14">
        <v>3401041798.1491456</v>
      </c>
      <c r="BJ20" s="14">
        <v>3405494621.5229626</v>
      </c>
      <c r="BK20" s="14">
        <v>3409953274.7680893</v>
      </c>
      <c r="BL20" s="14">
        <v>3414417765.5172987</v>
      </c>
      <c r="BM20" s="14">
        <v>3418888101.4133596</v>
      </c>
      <c r="BN20" s="14">
        <v>3423364290.1090484</v>
      </c>
      <c r="BO20" s="14">
        <v>3427846339.2671571</v>
      </c>
      <c r="BP20" s="14">
        <v>3432334256.5605145</v>
      </c>
    </row>
    <row r="21" spans="3:68" s="6" customFormat="1" x14ac:dyDescent="0.25">
      <c r="C21" s="18" t="s">
        <v>88</v>
      </c>
      <c r="G21" s="18" t="s">
        <v>25</v>
      </c>
      <c r="I21" s="19"/>
      <c r="O21" s="14">
        <v>324474349.78346068</v>
      </c>
      <c r="P21" s="14">
        <v>609913676.6664505</v>
      </c>
      <c r="Q21" s="14">
        <v>897205381.53552175</v>
      </c>
      <c r="R21" s="14">
        <v>1129725763.719862</v>
      </c>
      <c r="S21" s="14">
        <v>1205763116.851233</v>
      </c>
      <c r="T21" s="14">
        <v>1378924640.1227086</v>
      </c>
      <c r="U21" s="14">
        <v>1620956186.0068274</v>
      </c>
      <c r="V21" s="14">
        <v>1705249230.1540744</v>
      </c>
      <c r="W21" s="14">
        <v>1728331328.4478281</v>
      </c>
      <c r="X21" s="14">
        <v>1706435150.2338753</v>
      </c>
      <c r="Y21" s="14">
        <v>2663628058.4880004</v>
      </c>
      <c r="Z21" s="14">
        <v>3294740126.8439999</v>
      </c>
      <c r="AA21" s="14">
        <v>3430086249.1102424</v>
      </c>
      <c r="AB21" s="14">
        <v>3591577668.1147676</v>
      </c>
      <c r="AC21" s="14">
        <v>3751276919.6592546</v>
      </c>
      <c r="AD21" s="14">
        <v>3909407292.2405577</v>
      </c>
      <c r="AE21" s="14">
        <v>4046052453.995183</v>
      </c>
      <c r="AF21" s="14">
        <v>4179994897.2015967</v>
      </c>
      <c r="AG21" s="14">
        <v>4311315721.9412546</v>
      </c>
      <c r="AH21" s="14">
        <v>4440101201.9544458</v>
      </c>
      <c r="AI21" s="14">
        <v>4509971040.5822811</v>
      </c>
      <c r="AJ21" s="14">
        <v>4543901902.8428936</v>
      </c>
      <c r="AK21" s="14">
        <v>4576986565.3235989</v>
      </c>
      <c r="AL21" s="14">
        <v>4609195642.3077698</v>
      </c>
      <c r="AM21" s="14">
        <v>4640506536.9430895</v>
      </c>
      <c r="AN21" s="14">
        <v>4670974073.4519444</v>
      </c>
      <c r="AO21" s="14">
        <v>4700658012.1593189</v>
      </c>
      <c r="AP21" s="14">
        <v>4729544170.4106922</v>
      </c>
      <c r="AQ21" s="14">
        <v>4757604957.6063213</v>
      </c>
      <c r="AR21" s="14">
        <v>4784832100.4438143</v>
      </c>
      <c r="AS21" s="14">
        <v>4811222229.5863533</v>
      </c>
      <c r="AT21" s="14">
        <v>4836772397.0431194</v>
      </c>
      <c r="AU21" s="14">
        <v>4861477226.0504856</v>
      </c>
      <c r="AV21" s="14">
        <v>4885332437.2227125</v>
      </c>
      <c r="AW21" s="14">
        <v>4908339387.1108904</v>
      </c>
      <c r="AX21" s="14">
        <v>4930503728.3686752</v>
      </c>
      <c r="AY21" s="14">
        <v>4951829459.724802</v>
      </c>
      <c r="AZ21" s="14">
        <v>4972318068.7906647</v>
      </c>
      <c r="BA21" s="14">
        <v>4991972190.2286272</v>
      </c>
      <c r="BB21" s="14">
        <v>5010798836.4876509</v>
      </c>
      <c r="BC21" s="14">
        <v>5028809333.2357559</v>
      </c>
      <c r="BD21" s="14">
        <v>5046015023.1158304</v>
      </c>
      <c r="BE21" s="14">
        <v>5062425520.2003937</v>
      </c>
      <c r="BF21" s="14">
        <v>5077667413.6806793</v>
      </c>
      <c r="BG21" s="14">
        <v>5088230415.8013353</v>
      </c>
      <c r="BH21" s="14">
        <v>5094892195.5357628</v>
      </c>
      <c r="BI21" s="14">
        <v>5101562697.2237177</v>
      </c>
      <c r="BJ21" s="14">
        <v>5108241932.2844439</v>
      </c>
      <c r="BK21" s="14">
        <v>5114929912.152133</v>
      </c>
      <c r="BL21" s="14">
        <v>5121626648.2759476</v>
      </c>
      <c r="BM21" s="14">
        <v>5128332152.120039</v>
      </c>
      <c r="BN21" s="14">
        <v>5135046435.1635723</v>
      </c>
      <c r="BO21" s="14">
        <v>5141769508.9007349</v>
      </c>
      <c r="BP21" s="14">
        <v>5148501384.8407707</v>
      </c>
    </row>
    <row r="22" spans="3:68" s="6" customFormat="1" x14ac:dyDescent="0.25">
      <c r="C22" s="18" t="s">
        <v>89</v>
      </c>
      <c r="G22" s="18" t="s">
        <v>77</v>
      </c>
      <c r="I22" s="19"/>
      <c r="O22" s="14">
        <v>16510830544</v>
      </c>
      <c r="P22" s="14">
        <v>19022822966.857143</v>
      </c>
      <c r="Q22" s="14">
        <v>30336508560.696049</v>
      </c>
      <c r="R22" s="14">
        <v>38919918476.190475</v>
      </c>
      <c r="S22" s="14">
        <v>47971242666.666664</v>
      </c>
      <c r="T22" s="14">
        <v>63840950095.238091</v>
      </c>
      <c r="U22" s="14">
        <v>69957568787.010239</v>
      </c>
      <c r="V22" s="14">
        <v>31170070385.616161</v>
      </c>
      <c r="W22" s="14">
        <v>32204048671.231625</v>
      </c>
      <c r="X22" s="14">
        <v>24357621288.447113</v>
      </c>
      <c r="Y22" s="14">
        <v>36484577489.685928</v>
      </c>
      <c r="Z22" s="14">
        <v>48047954181.285751</v>
      </c>
      <c r="AA22" s="14">
        <v>37144854845.02314</v>
      </c>
      <c r="AB22" s="14">
        <v>30806864671.67561</v>
      </c>
      <c r="AC22" s="14">
        <v>27079392380.255795</v>
      </c>
      <c r="AD22" s="14">
        <v>25147327896.55217</v>
      </c>
      <c r="AE22" s="14">
        <v>23954554899.934464</v>
      </c>
      <c r="AF22" s="14">
        <v>23393213906.0681</v>
      </c>
      <c r="AG22" s="14">
        <v>23287863172.273693</v>
      </c>
      <c r="AH22" s="14">
        <v>23864185715.562141</v>
      </c>
      <c r="AI22" s="14">
        <v>24239714724.720104</v>
      </c>
      <c r="AJ22" s="14">
        <v>24422082729.782688</v>
      </c>
      <c r="AK22" s="14">
        <v>24599902669.884209</v>
      </c>
      <c r="AL22" s="14">
        <v>24773016605.78701</v>
      </c>
      <c r="AM22" s="14">
        <v>24941303086.322361</v>
      </c>
      <c r="AN22" s="14">
        <v>25105056774.914623</v>
      </c>
      <c r="AO22" s="14">
        <v>25264598865.029667</v>
      </c>
      <c r="AP22" s="14">
        <v>25419853129.237976</v>
      </c>
      <c r="AQ22" s="14">
        <v>25570671276.50602</v>
      </c>
      <c r="AR22" s="14">
        <v>25717008840.364258</v>
      </c>
      <c r="AS22" s="14">
        <v>25858847711.658009</v>
      </c>
      <c r="AT22" s="14">
        <v>25996172045.838406</v>
      </c>
      <c r="AU22" s="14">
        <v>26128952944.445732</v>
      </c>
      <c r="AV22" s="14">
        <v>26257167407.090733</v>
      </c>
      <c r="AW22" s="14">
        <v>26380822724.820518</v>
      </c>
      <c r="AX22" s="14">
        <v>26499949278.919338</v>
      </c>
      <c r="AY22" s="14">
        <v>26614568561.330917</v>
      </c>
      <c r="AZ22" s="14">
        <v>26724688567.511425</v>
      </c>
      <c r="BA22" s="14">
        <v>26830323457.965118</v>
      </c>
      <c r="BB22" s="14">
        <v>26931510922.460014</v>
      </c>
      <c r="BC22" s="14">
        <v>27028311832.997166</v>
      </c>
      <c r="BD22" s="14">
        <v>27120787152.81234</v>
      </c>
      <c r="BE22" s="14">
        <v>27208988554.604332</v>
      </c>
      <c r="BF22" s="14">
        <v>27290909069.503918</v>
      </c>
      <c r="BG22" s="14">
        <v>27347681974.637306</v>
      </c>
      <c r="BH22" s="14">
        <v>27383487002.844452</v>
      </c>
      <c r="BI22" s="14">
        <v>27419338908.883724</v>
      </c>
      <c r="BJ22" s="14">
        <v>27455237754.130066</v>
      </c>
      <c r="BK22" s="14">
        <v>27491183600.038761</v>
      </c>
      <c r="BL22" s="14">
        <v>27527176508.145554</v>
      </c>
      <c r="BM22" s="14">
        <v>27563216540.066765</v>
      </c>
      <c r="BN22" s="14">
        <v>27599303757.499371</v>
      </c>
      <c r="BO22" s="14">
        <v>27635438222.221138</v>
      </c>
      <c r="BP22" s="14">
        <v>27671619996.090706</v>
      </c>
    </row>
    <row r="23" spans="3:68" s="6" customFormat="1" x14ac:dyDescent="0.25">
      <c r="C23" s="18" t="s">
        <v>90</v>
      </c>
      <c r="G23" s="18" t="s">
        <v>77</v>
      </c>
      <c r="I23" s="19"/>
      <c r="O23" s="14">
        <v>5159634545.000001</v>
      </c>
      <c r="P23" s="14">
        <v>5944632177.1428585</v>
      </c>
      <c r="Q23" s="14">
        <v>9480158925.2175179</v>
      </c>
      <c r="R23" s="14">
        <v>12162474523.809526</v>
      </c>
      <c r="S23" s="14">
        <v>14991013333.333336</v>
      </c>
      <c r="T23" s="14">
        <v>19950296904.761909</v>
      </c>
      <c r="U23" s="14">
        <v>26439653212.989761</v>
      </c>
      <c r="V23" s="14">
        <v>13578805239.383839</v>
      </c>
      <c r="W23" s="14">
        <v>15634410850.768375</v>
      </c>
      <c r="X23" s="14">
        <v>12847507882.552887</v>
      </c>
      <c r="Y23" s="14">
        <v>20490927829.314072</v>
      </c>
      <c r="Z23" s="14">
        <v>26985297054.714249</v>
      </c>
      <c r="AA23" s="14">
        <v>20861761111.935196</v>
      </c>
      <c r="AB23" s="14">
        <v>17302139261.807423</v>
      </c>
      <c r="AC23" s="14">
        <v>15208669336.580975</v>
      </c>
      <c r="AD23" s="14">
        <v>14123558952.382505</v>
      </c>
      <c r="AE23" s="14">
        <v>13453658762.436287</v>
      </c>
      <c r="AF23" s="14">
        <v>13138391364.96669</v>
      </c>
      <c r="AG23" s="14">
        <v>13079222959.260014</v>
      </c>
      <c r="AH23" s="14">
        <v>13402904483.166075</v>
      </c>
      <c r="AI23" s="14">
        <v>13613813814.009907</v>
      </c>
      <c r="AJ23" s="14">
        <v>13716237629.419851</v>
      </c>
      <c r="AK23" s="14">
        <v>13816107103.316412</v>
      </c>
      <c r="AL23" s="14">
        <v>13913333531.876139</v>
      </c>
      <c r="AM23" s="14">
        <v>14007848704.16432</v>
      </c>
      <c r="AN23" s="14">
        <v>14099818112.763792</v>
      </c>
      <c r="AO23" s="14">
        <v>14189422150.393375</v>
      </c>
      <c r="AP23" s="14">
        <v>14276618005.24424</v>
      </c>
      <c r="AQ23" s="14">
        <v>14361322392.238825</v>
      </c>
      <c r="AR23" s="14">
        <v>14443510337.558584</v>
      </c>
      <c r="AS23" s="14">
        <v>14523171670.512028</v>
      </c>
      <c r="AT23" s="14">
        <v>14600297492.284107</v>
      </c>
      <c r="AU23" s="14">
        <v>14674871572.557981</v>
      </c>
      <c r="AV23" s="14">
        <v>14746880993.565411</v>
      </c>
      <c r="AW23" s="14">
        <v>14816329850.196085</v>
      </c>
      <c r="AX23" s="14">
        <v>14883235205.569431</v>
      </c>
      <c r="AY23" s="14">
        <v>14947609130.261513</v>
      </c>
      <c r="AZ23" s="14">
        <v>15009456114.781101</v>
      </c>
      <c r="BA23" s="14">
        <v>15068784112.128914</v>
      </c>
      <c r="BB23" s="14">
        <v>15125614290.107056</v>
      </c>
      <c r="BC23" s="14">
        <v>15179980836.415272</v>
      </c>
      <c r="BD23" s="14">
        <v>15231917989.993689</v>
      </c>
      <c r="BE23" s="14">
        <v>15281454771.914076</v>
      </c>
      <c r="BF23" s="14">
        <v>15327464003.048031</v>
      </c>
      <c r="BG23" s="14">
        <v>15359349516.922424</v>
      </c>
      <c r="BH23" s="14">
        <v>15379458787.726686</v>
      </c>
      <c r="BI23" s="14">
        <v>15399594386.649321</v>
      </c>
      <c r="BJ23" s="14">
        <v>15419756348.160494</v>
      </c>
      <c r="BK23" s="14">
        <v>15439944706.775499</v>
      </c>
      <c r="BL23" s="14">
        <v>15460159497.054815</v>
      </c>
      <c r="BM23" s="14">
        <v>15480400753.604174</v>
      </c>
      <c r="BN23" s="14">
        <v>15500668511.07461</v>
      </c>
      <c r="BO23" s="14">
        <v>15520962804.162531</v>
      </c>
      <c r="BP23" s="14">
        <v>15541283667.609764</v>
      </c>
    </row>
    <row r="24" spans="3:68" s="6" customFormat="1" x14ac:dyDescent="0.25">
      <c r="C24" s="18" t="s">
        <v>91</v>
      </c>
      <c r="G24" s="18" t="s">
        <v>77</v>
      </c>
      <c r="I24" s="19"/>
      <c r="O24" s="14">
        <v>5159634545.000001</v>
      </c>
      <c r="P24" s="14">
        <v>5944632177.1428585</v>
      </c>
      <c r="Q24" s="14">
        <v>9480158925.2175179</v>
      </c>
      <c r="R24" s="14">
        <v>12162474523.809526</v>
      </c>
      <c r="S24" s="14">
        <v>14991013333.333336</v>
      </c>
      <c r="T24" s="14">
        <v>19950296904.761909</v>
      </c>
      <c r="U24" s="14">
        <v>26439653212.989761</v>
      </c>
      <c r="V24" s="14">
        <v>13578805239.383839</v>
      </c>
      <c r="W24" s="14">
        <v>15634410850.768375</v>
      </c>
      <c r="X24" s="14">
        <v>12847507882.552887</v>
      </c>
      <c r="Y24" s="14">
        <v>20490927829.314072</v>
      </c>
      <c r="Z24" s="14">
        <v>26985297054.714249</v>
      </c>
      <c r="AA24" s="14">
        <v>20861761111.935196</v>
      </c>
      <c r="AB24" s="14">
        <v>17302139261.807423</v>
      </c>
      <c r="AC24" s="14">
        <v>15208669336.580975</v>
      </c>
      <c r="AD24" s="14">
        <v>14123558952.382505</v>
      </c>
      <c r="AE24" s="14">
        <v>13453658762.436287</v>
      </c>
      <c r="AF24" s="14">
        <v>13138391364.96669</v>
      </c>
      <c r="AG24" s="14">
        <v>13079222959.260014</v>
      </c>
      <c r="AH24" s="14">
        <v>13402904483.166075</v>
      </c>
      <c r="AI24" s="14">
        <v>13613813814.009907</v>
      </c>
      <c r="AJ24" s="14">
        <v>13716237629.419851</v>
      </c>
      <c r="AK24" s="14">
        <v>13816107103.316412</v>
      </c>
      <c r="AL24" s="14">
        <v>13913333531.876139</v>
      </c>
      <c r="AM24" s="14">
        <v>14007848704.16432</v>
      </c>
      <c r="AN24" s="14">
        <v>14099818112.763792</v>
      </c>
      <c r="AO24" s="14">
        <v>14189422150.393375</v>
      </c>
      <c r="AP24" s="14">
        <v>14276618005.24424</v>
      </c>
      <c r="AQ24" s="14">
        <v>14361322392.238825</v>
      </c>
      <c r="AR24" s="14">
        <v>14443510337.558584</v>
      </c>
      <c r="AS24" s="14">
        <v>14523171670.512028</v>
      </c>
      <c r="AT24" s="14">
        <v>14600297492.284107</v>
      </c>
      <c r="AU24" s="14">
        <v>14674871572.557981</v>
      </c>
      <c r="AV24" s="14">
        <v>14746880993.565411</v>
      </c>
      <c r="AW24" s="14">
        <v>14816329850.196085</v>
      </c>
      <c r="AX24" s="14">
        <v>14883235205.569431</v>
      </c>
      <c r="AY24" s="14">
        <v>14947609130.261513</v>
      </c>
      <c r="AZ24" s="14">
        <v>15009456114.781101</v>
      </c>
      <c r="BA24" s="14">
        <v>15068784112.128914</v>
      </c>
      <c r="BB24" s="14">
        <v>15125614290.107056</v>
      </c>
      <c r="BC24" s="14">
        <v>15179980836.415272</v>
      </c>
      <c r="BD24" s="14">
        <v>15231917989.993689</v>
      </c>
      <c r="BE24" s="14">
        <v>15281454771.914076</v>
      </c>
      <c r="BF24" s="14">
        <v>15327464003.048031</v>
      </c>
      <c r="BG24" s="14">
        <v>15359349516.922424</v>
      </c>
      <c r="BH24" s="14">
        <v>15379458787.726686</v>
      </c>
      <c r="BI24" s="14">
        <v>15399594386.649321</v>
      </c>
      <c r="BJ24" s="14">
        <v>15419756348.160494</v>
      </c>
      <c r="BK24" s="14">
        <v>15439944706.775499</v>
      </c>
      <c r="BL24" s="14">
        <v>15460159497.054815</v>
      </c>
      <c r="BM24" s="14">
        <v>15480400753.604174</v>
      </c>
      <c r="BN24" s="14">
        <v>15500668511.07461</v>
      </c>
      <c r="BO24" s="14">
        <v>15520962804.162531</v>
      </c>
      <c r="BP24" s="14">
        <v>15541283667.609764</v>
      </c>
    </row>
    <row r="25" spans="3:68" s="6" customFormat="1" x14ac:dyDescent="0.25">
      <c r="C25" s="18" t="s">
        <v>92</v>
      </c>
      <c r="G25" s="18" t="s">
        <v>25</v>
      </c>
      <c r="I25" s="19"/>
      <c r="O25" s="14">
        <v>933725020.48199964</v>
      </c>
      <c r="P25" s="14">
        <v>1426838886.0968294</v>
      </c>
      <c r="Q25" s="14">
        <v>2029415263.2274094</v>
      </c>
      <c r="R25" s="14">
        <v>2464385299.6209145</v>
      </c>
      <c r="S25" s="14">
        <v>2749047948.3535509</v>
      </c>
      <c r="T25" s="14">
        <v>3084430684.9640803</v>
      </c>
      <c r="U25" s="14">
        <v>3556157532.7386546</v>
      </c>
      <c r="V25" s="14">
        <v>3769066437.2051072</v>
      </c>
      <c r="W25" s="14">
        <v>3817960976.7445436</v>
      </c>
      <c r="X25" s="14">
        <v>3904939226.9666348</v>
      </c>
      <c r="Y25" s="14">
        <v>5822870435.5734825</v>
      </c>
      <c r="Z25" s="14">
        <v>6911191743.6711521</v>
      </c>
      <c r="AA25" s="14">
        <v>7158232385.5791473</v>
      </c>
      <c r="AB25" s="14">
        <v>7456546205.3510742</v>
      </c>
      <c r="AC25" s="14">
        <v>7747609135.4436817</v>
      </c>
      <c r="AD25" s="14">
        <v>8035771535.2368469</v>
      </c>
      <c r="AE25" s="14">
        <v>8279969234.1315508</v>
      </c>
      <c r="AF25" s="14">
        <v>8521442397.9141693</v>
      </c>
      <c r="AG25" s="14">
        <v>8756528362.8064327</v>
      </c>
      <c r="AH25" s="14">
        <v>8985465569.1766949</v>
      </c>
      <c r="AI25" s="14">
        <v>9121934760.9028778</v>
      </c>
      <c r="AJ25" s="14">
        <v>9194787378.1795845</v>
      </c>
      <c r="AK25" s="14">
        <v>9265694311.9958038</v>
      </c>
      <c r="AL25" s="14">
        <v>9334671517.2827396</v>
      </c>
      <c r="AM25" s="14">
        <v>9401811613.6988316</v>
      </c>
      <c r="AN25" s="14">
        <v>9467265151.5961761</v>
      </c>
      <c r="AO25" s="14">
        <v>9530991510.753149</v>
      </c>
      <c r="AP25" s="14">
        <v>9592872686.2664013</v>
      </c>
      <c r="AQ25" s="14">
        <v>9652898078.0833588</v>
      </c>
      <c r="AR25" s="14">
        <v>9711083833.6046696</v>
      </c>
      <c r="AS25" s="14">
        <v>9767409566.0550785</v>
      </c>
      <c r="AT25" s="14">
        <v>9821836733.2198887</v>
      </c>
      <c r="AU25" s="14">
        <v>9874351056.267622</v>
      </c>
      <c r="AV25" s="14">
        <v>9924967816.2748966</v>
      </c>
      <c r="AW25" s="14">
        <v>9973706195.3408394</v>
      </c>
      <c r="AX25" s="14">
        <v>10020558044.331223</v>
      </c>
      <c r="AY25" s="14">
        <v>10065498617.76506</v>
      </c>
      <c r="AZ25" s="14">
        <v>10108523313.602118</v>
      </c>
      <c r="BA25" s="14">
        <v>10149654809.313787</v>
      </c>
      <c r="BB25" s="14">
        <v>10188921782.162344</v>
      </c>
      <c r="BC25" s="14">
        <v>10226333550.865347</v>
      </c>
      <c r="BD25" s="14">
        <v>10261887468.425314</v>
      </c>
      <c r="BE25" s="14">
        <v>10295597218.184263</v>
      </c>
      <c r="BF25" s="14">
        <v>10326782395.9347</v>
      </c>
      <c r="BG25" s="14">
        <v>10348386092.19735</v>
      </c>
      <c r="BH25" s="14">
        <v>10362026597.536509</v>
      </c>
      <c r="BI25" s="14">
        <v>10375685085.478809</v>
      </c>
      <c r="BJ25" s="14">
        <v>10389361579.73469</v>
      </c>
      <c r="BK25" s="14">
        <v>10403056104.04586</v>
      </c>
      <c r="BL25" s="14">
        <v>10416768682.185331</v>
      </c>
      <c r="BM25" s="14">
        <v>10430499337.957466</v>
      </c>
      <c r="BN25" s="14">
        <v>10444248095.198025</v>
      </c>
      <c r="BO25" s="14">
        <v>10458014977.774193</v>
      </c>
      <c r="BP25" s="14">
        <v>10471800009.584639</v>
      </c>
    </row>
    <row r="26" spans="3:68" s="6" customFormat="1" x14ac:dyDescent="0.25">
      <c r="C26" s="18" t="s">
        <v>93</v>
      </c>
      <c r="G26" s="18" t="s">
        <v>25</v>
      </c>
      <c r="I26" s="19"/>
      <c r="O26" s="14">
        <v>1120470024.5783994</v>
      </c>
      <c r="P26" s="14">
        <v>1712206663.3161952</v>
      </c>
      <c r="Q26" s="14">
        <v>2435298315.8728909</v>
      </c>
      <c r="R26" s="14">
        <v>2957262359.5450974</v>
      </c>
      <c r="S26" s="14">
        <v>3298857538.0242605</v>
      </c>
      <c r="T26" s="14">
        <v>3701316821.9568958</v>
      </c>
      <c r="U26" s="14">
        <v>4267389039.2863851</v>
      </c>
      <c r="V26" s="14">
        <v>4522879724.6461287</v>
      </c>
      <c r="W26" s="14">
        <v>4581553172.0934525</v>
      </c>
      <c r="X26" s="14">
        <v>4685927072.3599615</v>
      </c>
      <c r="Y26" s="14">
        <v>6987444522.6881781</v>
      </c>
      <c r="Z26" s="14">
        <v>8293430092.4053822</v>
      </c>
      <c r="AA26" s="14">
        <v>8589878862.6949768</v>
      </c>
      <c r="AB26" s="14">
        <v>8947855446.4212894</v>
      </c>
      <c r="AC26" s="14">
        <v>9297130962.5324173</v>
      </c>
      <c r="AD26" s="14">
        <v>9642925842.2842159</v>
      </c>
      <c r="AE26" s="14">
        <v>9935963080.9578609</v>
      </c>
      <c r="AF26" s="14">
        <v>10225730877.497004</v>
      </c>
      <c r="AG26" s="14">
        <v>10507834035.36772</v>
      </c>
      <c r="AH26" s="14">
        <v>10782558683.012032</v>
      </c>
      <c r="AI26" s="14">
        <v>10946321713.083452</v>
      </c>
      <c r="AJ26" s="14">
        <v>11033744853.8155</v>
      </c>
      <c r="AK26" s="14">
        <v>11118833174.394964</v>
      </c>
      <c r="AL26" s="14">
        <v>11201605820.739286</v>
      </c>
      <c r="AM26" s="14">
        <v>11282173936.438597</v>
      </c>
      <c r="AN26" s="14">
        <v>11360718181.915411</v>
      </c>
      <c r="AO26" s="14">
        <v>11437189812.903776</v>
      </c>
      <c r="AP26" s="14">
        <v>11511447223.519682</v>
      </c>
      <c r="AQ26" s="14">
        <v>11583477693.700029</v>
      </c>
      <c r="AR26" s="14">
        <v>11653300600.325603</v>
      </c>
      <c r="AS26" s="14">
        <v>11720891479.266094</v>
      </c>
      <c r="AT26" s="14">
        <v>11786204079.863865</v>
      </c>
      <c r="AU26" s="14">
        <v>11849221267.521145</v>
      </c>
      <c r="AV26" s="14">
        <v>11909961379.529875</v>
      </c>
      <c r="AW26" s="14">
        <v>11968447434.409006</v>
      </c>
      <c r="AX26" s="14">
        <v>12024669653.197466</v>
      </c>
      <c r="AY26" s="14">
        <v>12078598341.318071</v>
      </c>
      <c r="AZ26" s="14">
        <v>12130227976.32254</v>
      </c>
      <c r="BA26" s="14">
        <v>12179585771.176542</v>
      </c>
      <c r="BB26" s="14">
        <v>12226706138.594812</v>
      </c>
      <c r="BC26" s="14">
        <v>12271600261.038414</v>
      </c>
      <c r="BD26" s="14">
        <v>12314264962.110374</v>
      </c>
      <c r="BE26" s="14">
        <v>12354716661.821114</v>
      </c>
      <c r="BF26" s="14">
        <v>12392138875.121639</v>
      </c>
      <c r="BG26" s="14">
        <v>12418063310.636818</v>
      </c>
      <c r="BH26" s="14">
        <v>12434431917.04381</v>
      </c>
      <c r="BI26" s="14">
        <v>12450822102.57457</v>
      </c>
      <c r="BJ26" s="14">
        <v>12467233895.681627</v>
      </c>
      <c r="BK26" s="14">
        <v>12483667324.855032</v>
      </c>
      <c r="BL26" s="14">
        <v>12500122418.622396</v>
      </c>
      <c r="BM26" s="14">
        <v>12516599205.548958</v>
      </c>
      <c r="BN26" s="14">
        <v>12533097714.237629</v>
      </c>
      <c r="BO26" s="14">
        <v>12549617973.329029</v>
      </c>
      <c r="BP26" s="14">
        <v>12566160011.501564</v>
      </c>
    </row>
    <row r="27" spans="3:68" s="6" customFormat="1" x14ac:dyDescent="0.25">
      <c r="C27" s="18" t="s">
        <v>94</v>
      </c>
      <c r="G27" s="18" t="s">
        <v>78</v>
      </c>
      <c r="I27" s="19"/>
      <c r="O27" s="14">
        <v>0</v>
      </c>
      <c r="P27" s="14">
        <v>650000</v>
      </c>
      <c r="Q27" s="14">
        <v>1125000.0000000009</v>
      </c>
      <c r="R27" s="14">
        <v>6637620.9046601346</v>
      </c>
      <c r="S27" s="14">
        <v>41033277.148442812</v>
      </c>
      <c r="T27" s="14">
        <v>100267745.77872051</v>
      </c>
      <c r="U27" s="14">
        <v>139588804.41759649</v>
      </c>
      <c r="V27" s="14">
        <v>270162155.89268029</v>
      </c>
      <c r="W27" s="14">
        <v>553545874.69007146</v>
      </c>
      <c r="X27" s="14">
        <v>1116370701.2230585</v>
      </c>
      <c r="Y27" s="14">
        <v>1244552750.970258</v>
      </c>
      <c r="Z27" s="14">
        <v>1190966970.346935</v>
      </c>
      <c r="AA27" s="14">
        <v>952895642.68405199</v>
      </c>
      <c r="AB27" s="14">
        <v>657600800.04168797</v>
      </c>
      <c r="AC27" s="14">
        <v>387693390.72972435</v>
      </c>
      <c r="AD27" s="14">
        <v>219939815.66064692</v>
      </c>
      <c r="AE27" s="14">
        <v>119684930.3846702</v>
      </c>
      <c r="AF27" s="14">
        <v>62701917.264229812</v>
      </c>
      <c r="AG27" s="14">
        <v>32330725.394374106</v>
      </c>
      <c r="AH27" s="14">
        <v>16519777.298051003</v>
      </c>
      <c r="AI27" s="14">
        <v>16707547.011806704</v>
      </c>
      <c r="AJ27" s="14">
        <v>16833246.594191853</v>
      </c>
      <c r="AK27" s="14">
        <v>16955811.362078872</v>
      </c>
      <c r="AL27" s="14">
        <v>17075132.453739464</v>
      </c>
      <c r="AM27" s="14">
        <v>17191126.157334018</v>
      </c>
      <c r="AN27" s="14">
        <v>17303995.573562004</v>
      </c>
      <c r="AO27" s="14">
        <v>17413962.089308191</v>
      </c>
      <c r="AP27" s="14">
        <v>17520973.163799036</v>
      </c>
      <c r="AQ27" s="14">
        <v>17624926.585459754</v>
      </c>
      <c r="AR27" s="14">
        <v>17725791.705182526</v>
      </c>
      <c r="AS27" s="14">
        <v>17823556.040990703</v>
      </c>
      <c r="AT27" s="14">
        <v>17918208.671817429</v>
      </c>
      <c r="AU27" s="14">
        <v>18009729.679013506</v>
      </c>
      <c r="AV27" s="14">
        <v>18098103.209253531</v>
      </c>
      <c r="AW27" s="14">
        <v>18183334.287989102</v>
      </c>
      <c r="AX27" s="14">
        <v>18265443.855926011</v>
      </c>
      <c r="AY27" s="14">
        <v>18344446.726673413</v>
      </c>
      <c r="AZ27" s="14">
        <v>18420348.411206231</v>
      </c>
      <c r="BA27" s="14">
        <v>18493158.669841092</v>
      </c>
      <c r="BB27" s="14">
        <v>18562903.48075382</v>
      </c>
      <c r="BC27" s="14">
        <v>18629624.800783873</v>
      </c>
      <c r="BD27" s="14">
        <v>18693364.64965545</v>
      </c>
      <c r="BE27" s="14">
        <v>18754158.643466115</v>
      </c>
      <c r="BF27" s="14">
        <v>18810623.452126604</v>
      </c>
      <c r="BG27" s="14">
        <v>18849754.93499615</v>
      </c>
      <c r="BH27" s="14">
        <v>18874434.028740592</v>
      </c>
      <c r="BI27" s="14">
        <v>18899145.433656722</v>
      </c>
      <c r="BJ27" s="14">
        <v>18923889.192048036</v>
      </c>
      <c r="BK27" s="14">
        <v>18948665.346273407</v>
      </c>
      <c r="BL27" s="14">
        <v>18973473.938747175</v>
      </c>
      <c r="BM27" s="14">
        <v>18998315.011939198</v>
      </c>
      <c r="BN27" s="14">
        <v>19023188.60837495</v>
      </c>
      <c r="BO27" s="14">
        <v>19048094.77063559</v>
      </c>
      <c r="BP27" s="14">
        <v>19073033.541358002</v>
      </c>
    </row>
    <row r="28" spans="3:68" s="6" customFormat="1" x14ac:dyDescent="0.25">
      <c r="C28" s="18" t="s">
        <v>95</v>
      </c>
      <c r="G28" s="18" t="s">
        <v>78</v>
      </c>
      <c r="I28" s="19"/>
      <c r="O28" s="14">
        <v>0</v>
      </c>
      <c r="P28" s="14">
        <v>2100000</v>
      </c>
      <c r="Q28" s="14">
        <v>6750000</v>
      </c>
      <c r="R28" s="14">
        <v>43144535.880290836</v>
      </c>
      <c r="S28" s="14">
        <v>232521903.84117573</v>
      </c>
      <c r="T28" s="14">
        <v>401070983.11488169</v>
      </c>
      <c r="U28" s="14">
        <v>558355217.67038548</v>
      </c>
      <c r="V28" s="14">
        <v>1080648623.5707202</v>
      </c>
      <c r="W28" s="14">
        <v>1845152915.63357</v>
      </c>
      <c r="X28" s="14">
        <v>2790926753.0576458</v>
      </c>
      <c r="Y28" s="14">
        <v>3111381877.4256454</v>
      </c>
      <c r="Z28" s="14">
        <v>2977417425.8673377</v>
      </c>
      <c r="AA28" s="14">
        <v>2382239106.7101302</v>
      </c>
      <c r="AB28" s="14">
        <v>1644002000.1042199</v>
      </c>
      <c r="AC28" s="14">
        <v>969233476.8243109</v>
      </c>
      <c r="AD28" s="14">
        <v>549849539.15161729</v>
      </c>
      <c r="AE28" s="14">
        <v>299212325.96167552</v>
      </c>
      <c r="AF28" s="14">
        <v>156754793.16057453</v>
      </c>
      <c r="AG28" s="14">
        <v>80826813.485935256</v>
      </c>
      <c r="AH28" s="14">
        <v>41299443.245127507</v>
      </c>
      <c r="AI28" s="14">
        <v>41768867.529516757</v>
      </c>
      <c r="AJ28" s="14">
        <v>42083116.485479631</v>
      </c>
      <c r="AK28" s="14">
        <v>42389528.405197181</v>
      </c>
      <c r="AL28" s="14">
        <v>42687831.134348661</v>
      </c>
      <c r="AM28" s="14">
        <v>42977815.393335044</v>
      </c>
      <c r="AN28" s="14">
        <v>43259988.933905013</v>
      </c>
      <c r="AO28" s="14">
        <v>43534905.223270476</v>
      </c>
      <c r="AP28" s="14">
        <v>43802432.909497589</v>
      </c>
      <c r="AQ28" s="14">
        <v>44062316.463649385</v>
      </c>
      <c r="AR28" s="14">
        <v>44314479.262956314</v>
      </c>
      <c r="AS28" s="14">
        <v>44558890.102476761</v>
      </c>
      <c r="AT28" s="14">
        <v>44795521.67954357</v>
      </c>
      <c r="AU28" s="14">
        <v>45024324.197533764</v>
      </c>
      <c r="AV28" s="14">
        <v>45245258.023133829</v>
      </c>
      <c r="AW28" s="14">
        <v>45458335.719972752</v>
      </c>
      <c r="AX28" s="14">
        <v>45663609.639815025</v>
      </c>
      <c r="AY28" s="14">
        <v>45861116.816683531</v>
      </c>
      <c r="AZ28" s="14">
        <v>46050871.028015576</v>
      </c>
      <c r="BA28" s="14">
        <v>46232896.674602732</v>
      </c>
      <c r="BB28" s="14">
        <v>46407258.701884545</v>
      </c>
      <c r="BC28" s="14">
        <v>46574062.001959674</v>
      </c>
      <c r="BD28" s="14">
        <v>46733411.624138623</v>
      </c>
      <c r="BE28" s="14">
        <v>46885396.608665287</v>
      </c>
      <c r="BF28" s="14">
        <v>47026558.630316503</v>
      </c>
      <c r="BG28" s="14">
        <v>47124387.33749038</v>
      </c>
      <c r="BH28" s="14">
        <v>47186085.071851484</v>
      </c>
      <c r="BI28" s="14">
        <v>47247863.584141806</v>
      </c>
      <c r="BJ28" s="14">
        <v>47309722.980120085</v>
      </c>
      <c r="BK28" s="14">
        <v>47371663.365683518</v>
      </c>
      <c r="BL28" s="14">
        <v>47433684.846867934</v>
      </c>
      <c r="BM28" s="14">
        <v>47495787.529847994</v>
      </c>
      <c r="BN28" s="14">
        <v>47557971.520937376</v>
      </c>
      <c r="BO28" s="14">
        <v>47620236.926588975</v>
      </c>
      <c r="BP28" s="14">
        <v>47682583.853395008</v>
      </c>
    </row>
    <row r="29" spans="3:68" s="6" customFormat="1" x14ac:dyDescent="0.25">
      <c r="C29" s="18" t="s">
        <v>96</v>
      </c>
      <c r="G29" s="18" t="s">
        <v>78</v>
      </c>
      <c r="I29" s="19"/>
      <c r="O29" s="14">
        <v>0</v>
      </c>
      <c r="P29" s="14">
        <v>2250000</v>
      </c>
      <c r="Q29" s="14">
        <v>14625000</v>
      </c>
      <c r="R29" s="14">
        <v>99564313.569901928</v>
      </c>
      <c r="S29" s="14">
        <v>478721566.73183233</v>
      </c>
      <c r="T29" s="14">
        <v>1253346822.2340052</v>
      </c>
      <c r="U29" s="14">
        <v>2093832066.2639453</v>
      </c>
      <c r="V29" s="14">
        <v>2026216169.1951001</v>
      </c>
      <c r="W29" s="14">
        <v>1845152915.63357</v>
      </c>
      <c r="X29" s="14">
        <v>4186390129.5864687</v>
      </c>
      <c r="Y29" s="14">
        <v>6222763754.8512907</v>
      </c>
      <c r="Z29" s="14">
        <v>11909669703.469351</v>
      </c>
      <c r="AA29" s="14">
        <v>19057912853.681042</v>
      </c>
      <c r="AB29" s="14">
        <v>21043225601.334015</v>
      </c>
      <c r="AC29" s="14">
        <v>18609282755.026772</v>
      </c>
      <c r="AD29" s="14">
        <v>17595185252.851753</v>
      </c>
      <c r="AE29" s="14">
        <v>15319671089.237785</v>
      </c>
      <c r="AF29" s="14">
        <v>12038768114.732124</v>
      </c>
      <c r="AG29" s="14">
        <v>8276665700.9597712</v>
      </c>
      <c r="AH29" s="14">
        <v>4229062988.3010569</v>
      </c>
      <c r="AI29" s="14">
        <v>4277132035.0225163</v>
      </c>
      <c r="AJ29" s="14">
        <v>4309311128.1131144</v>
      </c>
      <c r="AK29" s="14">
        <v>4340687708.6921911</v>
      </c>
      <c r="AL29" s="14">
        <v>4371233908.1573029</v>
      </c>
      <c r="AM29" s="14">
        <v>4400928296.2775087</v>
      </c>
      <c r="AN29" s="14">
        <v>4429822866.8318729</v>
      </c>
      <c r="AO29" s="14">
        <v>4457974294.8628969</v>
      </c>
      <c r="AP29" s="14">
        <v>4485369129.9325533</v>
      </c>
      <c r="AQ29" s="14">
        <v>4511981205.877697</v>
      </c>
      <c r="AR29" s="14">
        <v>4537802676.5267267</v>
      </c>
      <c r="AS29" s="14">
        <v>4562830346.4936199</v>
      </c>
      <c r="AT29" s="14">
        <v>4587061419.9852619</v>
      </c>
      <c r="AU29" s="14">
        <v>4610490797.8274574</v>
      </c>
      <c r="AV29" s="14">
        <v>4633114421.5689039</v>
      </c>
      <c r="AW29" s="14">
        <v>4654933577.7252102</v>
      </c>
      <c r="AX29" s="14">
        <v>4675953627.1170588</v>
      </c>
      <c r="AY29" s="14">
        <v>4696178362.0283937</v>
      </c>
      <c r="AZ29" s="14">
        <v>4715609193.268795</v>
      </c>
      <c r="BA29" s="14">
        <v>4734248619.4793196</v>
      </c>
      <c r="BB29" s="14">
        <v>4752103291.072978</v>
      </c>
      <c r="BC29" s="14">
        <v>4769183949.0006714</v>
      </c>
      <c r="BD29" s="14">
        <v>4785501350.3117952</v>
      </c>
      <c r="BE29" s="14">
        <v>4801064612.7273254</v>
      </c>
      <c r="BF29" s="14">
        <v>4815519603.7444105</v>
      </c>
      <c r="BG29" s="14">
        <v>4825537263.3590145</v>
      </c>
      <c r="BH29" s="14">
        <v>4831855111.3575916</v>
      </c>
      <c r="BI29" s="14">
        <v>4838181231.0161209</v>
      </c>
      <c r="BJ29" s="14">
        <v>4844515633.1642971</v>
      </c>
      <c r="BK29" s="14">
        <v>4850858328.6459923</v>
      </c>
      <c r="BL29" s="14">
        <v>4857209328.3192768</v>
      </c>
      <c r="BM29" s="14">
        <v>4863568643.0564346</v>
      </c>
      <c r="BN29" s="14">
        <v>4869936283.7439871</v>
      </c>
      <c r="BO29" s="14">
        <v>4876312261.282711</v>
      </c>
      <c r="BP29" s="14">
        <v>4882696586.5876484</v>
      </c>
    </row>
    <row r="30" spans="3:68" s="6" customFormat="1" x14ac:dyDescent="0.25">
      <c r="C30" s="18" t="s">
        <v>97</v>
      </c>
      <c r="G30" s="18" t="s">
        <v>78</v>
      </c>
      <c r="I30" s="19"/>
      <c r="O30" s="14">
        <v>0</v>
      </c>
      <c r="P30" s="14">
        <v>0</v>
      </c>
      <c r="Q30" s="14">
        <v>0</v>
      </c>
      <c r="R30" s="14">
        <v>14104944.422402773</v>
      </c>
      <c r="S30" s="14">
        <v>523174283.64264536</v>
      </c>
      <c r="T30" s="14">
        <v>2769896477.1371512</v>
      </c>
      <c r="U30" s="14">
        <v>9492038700.396553</v>
      </c>
      <c r="V30" s="14">
        <v>25834256157.237526</v>
      </c>
      <c r="W30" s="14">
        <v>70890775018.641754</v>
      </c>
      <c r="X30" s="14">
        <v>159180507360.64285</v>
      </c>
      <c r="Y30" s="14">
        <v>331362295014.82886</v>
      </c>
      <c r="Z30" s="14">
        <v>506045555040.77625</v>
      </c>
      <c r="AA30" s="14">
        <v>645134172488.17029</v>
      </c>
      <c r="AB30" s="14">
        <v>717984993505.51599</v>
      </c>
      <c r="AC30" s="14">
        <v>721196937770.20166</v>
      </c>
      <c r="AD30" s="14">
        <v>702273329899.83691</v>
      </c>
      <c r="AE30" s="14">
        <v>702816840328.12</v>
      </c>
      <c r="AF30" s="14">
        <v>705887211725.17773</v>
      </c>
      <c r="AG30" s="14">
        <v>713973149442.25562</v>
      </c>
      <c r="AH30" s="14">
        <v>715296858133.66174</v>
      </c>
      <c r="AI30" s="14">
        <v>723427178771.69824</v>
      </c>
      <c r="AJ30" s="14">
        <v>728869898411.71533</v>
      </c>
      <c r="AK30" s="14">
        <v>734176882386.48169</v>
      </c>
      <c r="AL30" s="14">
        <v>739343417045.75769</v>
      </c>
      <c r="AM30" s="14">
        <v>744365877715.02234</v>
      </c>
      <c r="AN30" s="14">
        <v>749253058537.77966</v>
      </c>
      <c r="AO30" s="14">
        <v>754014545438.84302</v>
      </c>
      <c r="AP30" s="14">
        <v>758648063432.92871</v>
      </c>
      <c r="AQ30" s="14">
        <v>763149186817.62048</v>
      </c>
      <c r="AR30" s="14">
        <v>767516588504.17261</v>
      </c>
      <c r="AS30" s="14">
        <v>771749728030.17358</v>
      </c>
      <c r="AT30" s="14">
        <v>775848132519.70813</v>
      </c>
      <c r="AU30" s="14">
        <v>779810939506.71899</v>
      </c>
      <c r="AV30" s="14">
        <v>783637462551.3324</v>
      </c>
      <c r="AW30" s="14">
        <v>787327919252.71228</v>
      </c>
      <c r="AX30" s="14">
        <v>790883216331.37878</v>
      </c>
      <c r="AY30" s="14">
        <v>794303995208.0907</v>
      </c>
      <c r="AZ30" s="14">
        <v>797590494504.89307</v>
      </c>
      <c r="BA30" s="14">
        <v>800743136837.88379</v>
      </c>
      <c r="BB30" s="14">
        <v>803763047047.13867</v>
      </c>
      <c r="BC30" s="14">
        <v>806652041839.68091</v>
      </c>
      <c r="BD30" s="14">
        <v>809411940645.4071</v>
      </c>
      <c r="BE30" s="14">
        <v>812044285620.86243</v>
      </c>
      <c r="BF30" s="14">
        <v>814489179368.59668</v>
      </c>
      <c r="BG30" s="14">
        <v>816183550076.24548</v>
      </c>
      <c r="BH30" s="14">
        <v>817252140644.90088</v>
      </c>
      <c r="BI30" s="14">
        <v>818322130268.71143</v>
      </c>
      <c r="BJ30" s="14">
        <v>819393520779.39417</v>
      </c>
      <c r="BK30" s="14">
        <v>820466314011.06409</v>
      </c>
      <c r="BL30" s="14">
        <v>821540511800.23755</v>
      </c>
      <c r="BM30" s="14">
        <v>822616115985.83508</v>
      </c>
      <c r="BN30" s="14">
        <v>823693128409.1853</v>
      </c>
      <c r="BO30" s="14">
        <v>824771550914.02759</v>
      </c>
      <c r="BP30" s="14">
        <v>825851385346.51489</v>
      </c>
    </row>
    <row r="31" spans="3:68" s="6" customFormat="1" x14ac:dyDescent="0.25">
      <c r="C31" s="18" t="s">
        <v>98</v>
      </c>
      <c r="G31" s="18" t="s">
        <v>78</v>
      </c>
      <c r="I31" s="19"/>
      <c r="O31" s="14">
        <v>0</v>
      </c>
      <c r="P31" s="14">
        <v>0</v>
      </c>
      <c r="Q31" s="14">
        <v>0</v>
      </c>
      <c r="R31" s="14">
        <v>2489107.8392475485</v>
      </c>
      <c r="S31" s="14">
        <v>92324873.583996266</v>
      </c>
      <c r="T31" s="14">
        <v>488805260.67126215</v>
      </c>
      <c r="U31" s="14">
        <v>1675065653.0111566</v>
      </c>
      <c r="V31" s="14">
        <v>4558986380.6889763</v>
      </c>
      <c r="W31" s="14">
        <v>12510136767.995607</v>
      </c>
      <c r="X31" s="14">
        <v>28090677769.525211</v>
      </c>
      <c r="Y31" s="14">
        <v>58475699120.263924</v>
      </c>
      <c r="Z31" s="14">
        <v>89302156771.901703</v>
      </c>
      <c r="AA31" s="14">
        <v>113847206909.67712</v>
      </c>
      <c r="AB31" s="14">
        <v>126703234148.03224</v>
      </c>
      <c r="AC31" s="14">
        <v>127270047841.80031</v>
      </c>
      <c r="AD31" s="14">
        <v>123930587629.38301</v>
      </c>
      <c r="AE31" s="14">
        <v>124026501234.37411</v>
      </c>
      <c r="AF31" s="14">
        <v>124568331480.91373</v>
      </c>
      <c r="AG31" s="14">
        <v>125995261666.28043</v>
      </c>
      <c r="AH31" s="14">
        <v>126228857317.70505</v>
      </c>
      <c r="AI31" s="14">
        <v>127663619783.24089</v>
      </c>
      <c r="AJ31" s="14">
        <v>128624099719.71449</v>
      </c>
      <c r="AK31" s="14">
        <v>129560626303.4968</v>
      </c>
      <c r="AL31" s="14">
        <v>130472367713.95726</v>
      </c>
      <c r="AM31" s="14">
        <v>131358684302.65102</v>
      </c>
      <c r="AN31" s="14">
        <v>132221127977.25528</v>
      </c>
      <c r="AO31" s="14">
        <v>133061390371.56056</v>
      </c>
      <c r="AP31" s="14">
        <v>133879070017.57568</v>
      </c>
      <c r="AQ31" s="14">
        <v>134673385908.99188</v>
      </c>
      <c r="AR31" s="14">
        <v>135444103853.67755</v>
      </c>
      <c r="AS31" s="14">
        <v>136191128475.91302</v>
      </c>
      <c r="AT31" s="14">
        <v>136914376327.00734</v>
      </c>
      <c r="AU31" s="14">
        <v>137613695207.06808</v>
      </c>
      <c r="AV31" s="14">
        <v>138288963979.64691</v>
      </c>
      <c r="AW31" s="14">
        <v>138940221044.59631</v>
      </c>
      <c r="AX31" s="14">
        <v>139567626411.41983</v>
      </c>
      <c r="AY31" s="14">
        <v>140171293272.01602</v>
      </c>
      <c r="AZ31" s="14">
        <v>140751263736.15762</v>
      </c>
      <c r="BA31" s="14">
        <v>141307612383.15601</v>
      </c>
      <c r="BB31" s="14">
        <v>141840537714.20096</v>
      </c>
      <c r="BC31" s="14">
        <v>142350360324.6496</v>
      </c>
      <c r="BD31" s="14">
        <v>142837401290.366</v>
      </c>
      <c r="BE31" s="14">
        <v>143301932756.6228</v>
      </c>
      <c r="BF31" s="14">
        <v>143733384594.45825</v>
      </c>
      <c r="BG31" s="14">
        <v>144032391189.92569</v>
      </c>
      <c r="BH31" s="14">
        <v>144220965996.159</v>
      </c>
      <c r="BI31" s="14">
        <v>144409787694.47852</v>
      </c>
      <c r="BJ31" s="14">
        <v>144598856608.12842</v>
      </c>
      <c r="BK31" s="14">
        <v>144788173060.77606</v>
      </c>
      <c r="BL31" s="14">
        <v>144977737376.51254</v>
      </c>
      <c r="BM31" s="14">
        <v>145167549879.85327</v>
      </c>
      <c r="BN31" s="14">
        <v>145357610895.73862</v>
      </c>
      <c r="BO31" s="14">
        <v>145547920749.53433</v>
      </c>
      <c r="BP31" s="14">
        <v>145738479767.03207</v>
      </c>
    </row>
    <row r="32" spans="3:68" s="6" customFormat="1" x14ac:dyDescent="0.25">
      <c r="C32" s="18" t="s">
        <v>99</v>
      </c>
      <c r="G32" s="18" t="s">
        <v>78</v>
      </c>
      <c r="I32" s="19"/>
      <c r="O32" s="14">
        <v>0</v>
      </c>
      <c r="P32" s="14">
        <v>0</v>
      </c>
      <c r="Q32" s="14">
        <v>0</v>
      </c>
      <c r="R32" s="14">
        <v>0</v>
      </c>
      <c r="S32" s="14">
        <v>0</v>
      </c>
      <c r="T32" s="14">
        <v>0</v>
      </c>
      <c r="U32" s="14">
        <v>0</v>
      </c>
      <c r="V32" s="14">
        <v>0</v>
      </c>
      <c r="W32" s="14">
        <v>4612882289.0839252</v>
      </c>
      <c r="X32" s="14">
        <v>83727802591.72937</v>
      </c>
      <c r="Y32" s="14">
        <v>221859682966.78906</v>
      </c>
      <c r="Z32" s="14">
        <v>579541204434.57349</v>
      </c>
      <c r="AA32" s="14">
        <v>1124416858367.1814</v>
      </c>
      <c r="AB32" s="14">
        <v>1762370144111.7239</v>
      </c>
      <c r="AC32" s="14">
        <v>2233113930603.2124</v>
      </c>
      <c r="AD32" s="14">
        <v>2674468158433.4663</v>
      </c>
      <c r="AE32" s="14">
        <v>2987335862401.3682</v>
      </c>
      <c r="AF32" s="14">
        <v>3170208936879.4595</v>
      </c>
      <c r="AG32" s="14">
        <v>3289974616131.5088</v>
      </c>
      <c r="AH32" s="14">
        <v>3383250390640.8457</v>
      </c>
      <c r="AI32" s="14">
        <v>3421705628018.0132</v>
      </c>
      <c r="AJ32" s="14">
        <v>3447448902490.4917</v>
      </c>
      <c r="AK32" s="14">
        <v>3472550166953.7529</v>
      </c>
      <c r="AL32" s="14">
        <v>3496987126525.8423</v>
      </c>
      <c r="AM32" s="14">
        <v>3520742637022.0073</v>
      </c>
      <c r="AN32" s="14">
        <v>3543858293465.4985</v>
      </c>
      <c r="AO32" s="14">
        <v>3566379435890.3174</v>
      </c>
      <c r="AP32" s="14">
        <v>3588295303946.0425</v>
      </c>
      <c r="AQ32" s="14">
        <v>3609584964702.1582</v>
      </c>
      <c r="AR32" s="14">
        <v>3630242141221.3813</v>
      </c>
      <c r="AS32" s="14">
        <v>3650264277194.8965</v>
      </c>
      <c r="AT32" s="14">
        <v>3669649135988.2095</v>
      </c>
      <c r="AU32" s="14">
        <v>3688392638261.9658</v>
      </c>
      <c r="AV32" s="14">
        <v>3706491537255.1235</v>
      </c>
      <c r="AW32" s="14">
        <v>3723946862180.168</v>
      </c>
      <c r="AX32" s="14">
        <v>3740762901693.647</v>
      </c>
      <c r="AY32" s="14">
        <v>3756942689622.7148</v>
      </c>
      <c r="AZ32" s="14">
        <v>3772487354615.0361</v>
      </c>
      <c r="BA32" s="14">
        <v>3787398895583.4556</v>
      </c>
      <c r="BB32" s="14">
        <v>3801682632858.3823</v>
      </c>
      <c r="BC32" s="14">
        <v>3815347159200.5371</v>
      </c>
      <c r="BD32" s="14">
        <v>3828401080249.436</v>
      </c>
      <c r="BE32" s="14">
        <v>3840851690181.8604</v>
      </c>
      <c r="BF32" s="14">
        <v>3852415682995.5283</v>
      </c>
      <c r="BG32" s="14">
        <v>3860429810687.2119</v>
      </c>
      <c r="BH32" s="14">
        <v>3865484089086.0737</v>
      </c>
      <c r="BI32" s="14">
        <v>3870544984812.897</v>
      </c>
      <c r="BJ32" s="14">
        <v>3875612506531.4375</v>
      </c>
      <c r="BK32" s="14">
        <v>3880686662916.7939</v>
      </c>
      <c r="BL32" s="14">
        <v>3885767462655.4214</v>
      </c>
      <c r="BM32" s="14">
        <v>3890854914445.1479</v>
      </c>
      <c r="BN32" s="14">
        <v>3895949026995.1899</v>
      </c>
      <c r="BO32" s="14">
        <v>3901049809026.1689</v>
      </c>
      <c r="BP32" s="14">
        <v>3906157269270.1191</v>
      </c>
    </row>
    <row r="33" spans="1:74" s="6" customFormat="1" x14ac:dyDescent="0.25">
      <c r="C33" s="18" t="s">
        <v>100</v>
      </c>
      <c r="G33" s="18" t="s">
        <v>25</v>
      </c>
      <c r="I33" s="19"/>
      <c r="O33" s="14">
        <v>0</v>
      </c>
      <c r="P33" s="14">
        <v>0</v>
      </c>
      <c r="Q33" s="14">
        <v>0</v>
      </c>
      <c r="R33" s="14">
        <v>0</v>
      </c>
      <c r="S33" s="14">
        <v>0</v>
      </c>
      <c r="T33" s="14">
        <v>0</v>
      </c>
      <c r="U33" s="14">
        <v>0</v>
      </c>
      <c r="V33" s="14">
        <v>0</v>
      </c>
      <c r="W33" s="14">
        <v>0</v>
      </c>
      <c r="X33" s="14">
        <v>0</v>
      </c>
      <c r="Y33" s="14">
        <v>0</v>
      </c>
      <c r="Z33" s="14">
        <v>0</v>
      </c>
      <c r="AA33" s="14">
        <v>0</v>
      </c>
      <c r="AB33" s="14">
        <v>0</v>
      </c>
      <c r="AC33" s="14">
        <v>0</v>
      </c>
      <c r="AD33" s="14">
        <v>0</v>
      </c>
      <c r="AE33" s="14">
        <v>0</v>
      </c>
      <c r="AF33" s="14">
        <v>0</v>
      </c>
      <c r="AG33" s="14">
        <v>0</v>
      </c>
      <c r="AH33" s="14">
        <v>0</v>
      </c>
      <c r="AI33" s="14">
        <v>0</v>
      </c>
      <c r="AJ33" s="14">
        <v>0</v>
      </c>
      <c r="AK33" s="14">
        <v>0</v>
      </c>
      <c r="AL33" s="14">
        <v>0</v>
      </c>
      <c r="AM33" s="14">
        <v>0</v>
      </c>
      <c r="AN33" s="14">
        <v>0</v>
      </c>
      <c r="AO33" s="14">
        <v>0</v>
      </c>
      <c r="AP33" s="14">
        <v>0</v>
      </c>
      <c r="AQ33" s="14">
        <v>0</v>
      </c>
      <c r="AR33" s="14">
        <v>0</v>
      </c>
      <c r="AS33" s="14">
        <v>0</v>
      </c>
      <c r="AT33" s="14">
        <v>0</v>
      </c>
      <c r="AU33" s="14">
        <v>0</v>
      </c>
      <c r="AV33" s="14">
        <v>0</v>
      </c>
      <c r="AW33" s="14">
        <v>0</v>
      </c>
      <c r="AX33" s="14">
        <v>0</v>
      </c>
      <c r="AY33" s="14">
        <v>0</v>
      </c>
      <c r="AZ33" s="14">
        <v>0</v>
      </c>
      <c r="BA33" s="14">
        <v>0</v>
      </c>
      <c r="BB33" s="14">
        <v>0</v>
      </c>
      <c r="BC33" s="14">
        <v>0</v>
      </c>
      <c r="BD33" s="14">
        <v>0</v>
      </c>
      <c r="BE33" s="14">
        <v>0</v>
      </c>
      <c r="BF33" s="14">
        <v>0</v>
      </c>
      <c r="BG33" s="14">
        <v>0</v>
      </c>
      <c r="BH33" s="14">
        <v>0</v>
      </c>
      <c r="BI33" s="14">
        <v>0</v>
      </c>
      <c r="BJ33" s="14">
        <v>0</v>
      </c>
      <c r="BK33" s="14">
        <v>0</v>
      </c>
      <c r="BL33" s="14">
        <v>0</v>
      </c>
      <c r="BM33" s="14">
        <v>0</v>
      </c>
      <c r="BN33" s="14">
        <v>0</v>
      </c>
      <c r="BO33" s="14">
        <v>0</v>
      </c>
      <c r="BP33" s="14">
        <v>0</v>
      </c>
    </row>
    <row r="34" spans="1:74" s="6" customFormat="1" x14ac:dyDescent="0.25">
      <c r="C34" s="18" t="s">
        <v>101</v>
      </c>
      <c r="G34" s="18" t="s">
        <v>25</v>
      </c>
      <c r="I34" s="19"/>
      <c r="O34" s="14">
        <v>706501002.42090988</v>
      </c>
      <c r="P34" s="14">
        <v>1048854716.3314781</v>
      </c>
      <c r="Q34" s="14">
        <v>1430098731.8506775</v>
      </c>
      <c r="R34" s="14">
        <v>1606736534.1969986</v>
      </c>
      <c r="S34" s="14">
        <v>1628186327.1097107</v>
      </c>
      <c r="T34" s="14">
        <v>1735084303.3166885</v>
      </c>
      <c r="U34" s="14">
        <v>2366019921.7438354</v>
      </c>
      <c r="V34" s="14">
        <v>2959810376.1483002</v>
      </c>
      <c r="W34" s="14">
        <v>3220849842.2292252</v>
      </c>
      <c r="X34" s="14">
        <v>3552241186.26931</v>
      </c>
      <c r="Y34" s="14">
        <v>5082908787.8221283</v>
      </c>
      <c r="Z34" s="14">
        <v>6304220140.9374847</v>
      </c>
      <c r="AA34" s="14">
        <v>6427904324.4531097</v>
      </c>
      <c r="AB34" s="14">
        <v>6617082523.36409</v>
      </c>
      <c r="AC34" s="14">
        <v>6804770903.1638947</v>
      </c>
      <c r="AD34" s="14">
        <v>7011998322.7776184</v>
      </c>
      <c r="AE34" s="14">
        <v>7192212959.804245</v>
      </c>
      <c r="AF34" s="14">
        <v>7390089656.2410583</v>
      </c>
      <c r="AG34" s="14">
        <v>7585269106.4614868</v>
      </c>
      <c r="AH34" s="14">
        <v>7777963167.3910217</v>
      </c>
      <c r="AI34" s="14">
        <v>7886232323.0290222</v>
      </c>
      <c r="AJ34" s="14">
        <v>7957671324.7472229</v>
      </c>
      <c r="AK34" s="14">
        <v>8026982658.3460083</v>
      </c>
      <c r="AL34" s="14">
        <v>8094327706.3109436</v>
      </c>
      <c r="AM34" s="14">
        <v>8160063209.9393311</v>
      </c>
      <c r="AN34" s="14">
        <v>8224399053.1386414</v>
      </c>
      <c r="AO34" s="14">
        <v>8286972026.4933472</v>
      </c>
      <c r="AP34" s="14">
        <v>8347495857.9039917</v>
      </c>
      <c r="AQ34" s="14">
        <v>8406050215.6972351</v>
      </c>
      <c r="AR34" s="14">
        <v>8462713716.5917053</v>
      </c>
      <c r="AS34" s="14">
        <v>8517438940.9465332</v>
      </c>
      <c r="AT34" s="14">
        <v>8570123720.3510132</v>
      </c>
      <c r="AU34" s="14">
        <v>8620746553.6147156</v>
      </c>
      <c r="AV34" s="14">
        <v>8669367921.0484619</v>
      </c>
      <c r="AW34" s="14">
        <v>8716036676.7065735</v>
      </c>
      <c r="AX34" s="14">
        <v>8760704043.4039917</v>
      </c>
      <c r="AY34" s="14">
        <v>8803279479.6236877</v>
      </c>
      <c r="AZ34" s="14">
        <v>8843741897.1618347</v>
      </c>
      <c r="BA34" s="14">
        <v>8882145572.4994507</v>
      </c>
      <c r="BB34" s="14">
        <v>8918544350.3639221</v>
      </c>
      <c r="BC34" s="14">
        <v>8952917406.6047363</v>
      </c>
      <c r="BD34" s="14">
        <v>8985208809.711731</v>
      </c>
      <c r="BE34" s="14">
        <v>9015417944.1584778</v>
      </c>
      <c r="BF34" s="14">
        <v>9043111573.1407471</v>
      </c>
      <c r="BG34" s="14">
        <v>9062279317.5847778</v>
      </c>
      <c r="BH34" s="14">
        <v>9074413923.869873</v>
      </c>
      <c r="BI34" s="14">
        <v>9086564791.9249878</v>
      </c>
      <c r="BJ34" s="14">
        <v>9098731943.5610657</v>
      </c>
      <c r="BK34" s="14">
        <v>9110915400.6182861</v>
      </c>
      <c r="BL34" s="14">
        <v>9123115184.966217</v>
      </c>
      <c r="BM34" s="14">
        <v>9135331318.5037537</v>
      </c>
      <c r="BN34" s="14">
        <v>9147563823.1591492</v>
      </c>
      <c r="BO34" s="14">
        <v>9159812720.8901367</v>
      </c>
      <c r="BP34" s="14">
        <v>9172078033.6838989</v>
      </c>
    </row>
    <row r="35" spans="1:74" s="6" customFormat="1" x14ac:dyDescent="0.25">
      <c r="C35" s="18" t="s">
        <v>102</v>
      </c>
      <c r="G35" s="18" t="s">
        <v>79</v>
      </c>
      <c r="I35" s="19"/>
      <c r="O35" s="14">
        <v>0</v>
      </c>
      <c r="P35" s="14">
        <v>0</v>
      </c>
      <c r="Q35" s="14">
        <v>0</v>
      </c>
      <c r="R35" s="14">
        <v>0</v>
      </c>
      <c r="S35" s="14">
        <v>0</v>
      </c>
      <c r="T35" s="14">
        <v>0</v>
      </c>
      <c r="U35" s="14">
        <v>0</v>
      </c>
      <c r="V35" s="14">
        <v>0</v>
      </c>
      <c r="W35" s="14">
        <v>0</v>
      </c>
      <c r="X35" s="14">
        <v>0</v>
      </c>
      <c r="Y35" s="14">
        <v>0</v>
      </c>
      <c r="Z35" s="14">
        <v>0</v>
      </c>
      <c r="AA35" s="14">
        <v>0</v>
      </c>
      <c r="AB35" s="14">
        <v>0</v>
      </c>
      <c r="AC35" s="14">
        <v>0</v>
      </c>
      <c r="AD35" s="14">
        <v>0</v>
      </c>
      <c r="AE35" s="14">
        <v>0</v>
      </c>
      <c r="AF35" s="14">
        <v>0</v>
      </c>
      <c r="AG35" s="14">
        <v>0</v>
      </c>
      <c r="AH35" s="14">
        <v>0</v>
      </c>
      <c r="AI35" s="14">
        <v>0</v>
      </c>
      <c r="AJ35" s="14">
        <v>0</v>
      </c>
      <c r="AK35" s="14">
        <v>0</v>
      </c>
      <c r="AL35" s="14">
        <v>0</v>
      </c>
      <c r="AM35" s="14">
        <v>0</v>
      </c>
      <c r="AN35" s="14">
        <v>0</v>
      </c>
      <c r="AO35" s="14">
        <v>0</v>
      </c>
      <c r="AP35" s="14">
        <v>0</v>
      </c>
      <c r="AQ35" s="14">
        <v>0</v>
      </c>
      <c r="AR35" s="14">
        <v>0</v>
      </c>
      <c r="AS35" s="14">
        <v>0</v>
      </c>
      <c r="AT35" s="14">
        <v>0</v>
      </c>
      <c r="AU35" s="14">
        <v>0</v>
      </c>
      <c r="AV35" s="14">
        <v>0</v>
      </c>
      <c r="AW35" s="14">
        <v>0</v>
      </c>
      <c r="AX35" s="14">
        <v>0</v>
      </c>
      <c r="AY35" s="14">
        <v>0</v>
      </c>
      <c r="AZ35" s="14">
        <v>0</v>
      </c>
      <c r="BA35" s="14">
        <v>0</v>
      </c>
      <c r="BB35" s="14">
        <v>0</v>
      </c>
      <c r="BC35" s="14">
        <v>0</v>
      </c>
      <c r="BD35" s="14">
        <v>0</v>
      </c>
      <c r="BE35" s="14">
        <v>0</v>
      </c>
      <c r="BF35" s="14">
        <v>0</v>
      </c>
      <c r="BG35" s="14">
        <v>0</v>
      </c>
      <c r="BH35" s="14">
        <v>0</v>
      </c>
      <c r="BI35" s="14">
        <v>0</v>
      </c>
      <c r="BJ35" s="14">
        <v>0</v>
      </c>
      <c r="BK35" s="14">
        <v>0</v>
      </c>
      <c r="BL35" s="14">
        <v>0</v>
      </c>
      <c r="BM35" s="14">
        <v>0</v>
      </c>
      <c r="BN35" s="14">
        <v>0</v>
      </c>
      <c r="BO35" s="14">
        <v>0</v>
      </c>
      <c r="BP35" s="14">
        <v>0</v>
      </c>
    </row>
    <row r="36" spans="1:74" s="6" customFormat="1" x14ac:dyDescent="0.25">
      <c r="C36" s="18" t="s">
        <v>103</v>
      </c>
      <c r="G36" s="18" t="s">
        <v>80</v>
      </c>
      <c r="I36" s="19"/>
      <c r="O36" s="14">
        <v>0</v>
      </c>
      <c r="P36" s="14">
        <v>0</v>
      </c>
      <c r="Q36" s="14">
        <v>0</v>
      </c>
      <c r="R36" s="14">
        <v>0</v>
      </c>
      <c r="S36" s="14">
        <v>0</v>
      </c>
      <c r="T36" s="14">
        <v>0</v>
      </c>
      <c r="U36" s="14">
        <v>0</v>
      </c>
      <c r="V36" s="14">
        <v>0</v>
      </c>
      <c r="W36" s="14">
        <v>0</v>
      </c>
      <c r="X36" s="14">
        <v>0</v>
      </c>
      <c r="Y36" s="14">
        <v>0</v>
      </c>
      <c r="Z36" s="14">
        <v>0</v>
      </c>
      <c r="AA36" s="14">
        <v>0</v>
      </c>
      <c r="AB36" s="14">
        <v>0</v>
      </c>
      <c r="AC36" s="14">
        <v>0</v>
      </c>
      <c r="AD36" s="14">
        <v>0</v>
      </c>
      <c r="AE36" s="14">
        <v>0</v>
      </c>
      <c r="AF36" s="14">
        <v>0</v>
      </c>
      <c r="AG36" s="14">
        <v>0</v>
      </c>
      <c r="AH36" s="14">
        <v>0</v>
      </c>
      <c r="AI36" s="14">
        <v>0</v>
      </c>
      <c r="AJ36" s="14">
        <v>0</v>
      </c>
      <c r="AK36" s="14">
        <v>0</v>
      </c>
      <c r="AL36" s="14">
        <v>0</v>
      </c>
      <c r="AM36" s="14">
        <v>0</v>
      </c>
      <c r="AN36" s="14">
        <v>0</v>
      </c>
      <c r="AO36" s="14">
        <v>0</v>
      </c>
      <c r="AP36" s="14">
        <v>0</v>
      </c>
      <c r="AQ36" s="14">
        <v>0</v>
      </c>
      <c r="AR36" s="14">
        <v>0</v>
      </c>
      <c r="AS36" s="14">
        <v>0</v>
      </c>
      <c r="AT36" s="14">
        <v>0</v>
      </c>
      <c r="AU36" s="14">
        <v>0</v>
      </c>
      <c r="AV36" s="14">
        <v>0</v>
      </c>
      <c r="AW36" s="14">
        <v>0</v>
      </c>
      <c r="AX36" s="14">
        <v>0</v>
      </c>
      <c r="AY36" s="14">
        <v>0</v>
      </c>
      <c r="AZ36" s="14">
        <v>0</v>
      </c>
      <c r="BA36" s="14">
        <v>0</v>
      </c>
      <c r="BB36" s="14">
        <v>0</v>
      </c>
      <c r="BC36" s="14">
        <v>0</v>
      </c>
      <c r="BD36" s="14">
        <v>0</v>
      </c>
      <c r="BE36" s="14">
        <v>0</v>
      </c>
      <c r="BF36" s="14">
        <v>0</v>
      </c>
      <c r="BG36" s="14">
        <v>0</v>
      </c>
      <c r="BH36" s="14">
        <v>0</v>
      </c>
      <c r="BI36" s="14">
        <v>0</v>
      </c>
      <c r="BJ36" s="14">
        <v>0</v>
      </c>
      <c r="BK36" s="14">
        <v>0</v>
      </c>
      <c r="BL36" s="14">
        <v>0</v>
      </c>
      <c r="BM36" s="14">
        <v>0</v>
      </c>
      <c r="BN36" s="14">
        <v>0</v>
      </c>
      <c r="BO36" s="14">
        <v>0</v>
      </c>
      <c r="BP36" s="14">
        <v>0</v>
      </c>
    </row>
    <row r="37" spans="1:74" s="6" customFormat="1" x14ac:dyDescent="0.25">
      <c r="C37" s="18" t="s">
        <v>104</v>
      </c>
      <c r="G37" s="18" t="s">
        <v>81</v>
      </c>
      <c r="I37" s="19"/>
      <c r="O37" s="14">
        <v>0</v>
      </c>
      <c r="P37" s="14">
        <v>0</v>
      </c>
      <c r="Q37" s="14">
        <v>0</v>
      </c>
      <c r="R37" s="14">
        <v>0</v>
      </c>
      <c r="S37" s="14">
        <v>0</v>
      </c>
      <c r="T37" s="14">
        <v>0</v>
      </c>
      <c r="U37" s="14">
        <v>0</v>
      </c>
      <c r="V37" s="14">
        <v>0</v>
      </c>
      <c r="W37" s="14">
        <v>0</v>
      </c>
      <c r="X37" s="14">
        <v>0</v>
      </c>
      <c r="Y37" s="14">
        <v>0</v>
      </c>
      <c r="Z37" s="14">
        <v>0</v>
      </c>
      <c r="AA37" s="14">
        <v>0</v>
      </c>
      <c r="AB37" s="14">
        <v>0</v>
      </c>
      <c r="AC37" s="14">
        <v>0</v>
      </c>
      <c r="AD37" s="14">
        <v>0</v>
      </c>
      <c r="AE37" s="14">
        <v>0</v>
      </c>
      <c r="AF37" s="14">
        <v>0</v>
      </c>
      <c r="AG37" s="14">
        <v>0</v>
      </c>
      <c r="AH37" s="14">
        <v>0</v>
      </c>
      <c r="AI37" s="14">
        <v>0</v>
      </c>
      <c r="AJ37" s="14">
        <v>0</v>
      </c>
      <c r="AK37" s="14">
        <v>0</v>
      </c>
      <c r="AL37" s="14">
        <v>0</v>
      </c>
      <c r="AM37" s="14">
        <v>0</v>
      </c>
      <c r="AN37" s="14">
        <v>0</v>
      </c>
      <c r="AO37" s="14">
        <v>0</v>
      </c>
      <c r="AP37" s="14">
        <v>0</v>
      </c>
      <c r="AQ37" s="14">
        <v>0</v>
      </c>
      <c r="AR37" s="14">
        <v>0</v>
      </c>
      <c r="AS37" s="14">
        <v>0</v>
      </c>
      <c r="AT37" s="14">
        <v>0</v>
      </c>
      <c r="AU37" s="14">
        <v>0</v>
      </c>
      <c r="AV37" s="14">
        <v>0</v>
      </c>
      <c r="AW37" s="14">
        <v>0</v>
      </c>
      <c r="AX37" s="14">
        <v>0</v>
      </c>
      <c r="AY37" s="14">
        <v>0</v>
      </c>
      <c r="AZ37" s="14">
        <v>0</v>
      </c>
      <c r="BA37" s="14">
        <v>0</v>
      </c>
      <c r="BB37" s="14">
        <v>0</v>
      </c>
      <c r="BC37" s="14">
        <v>0</v>
      </c>
      <c r="BD37" s="14">
        <v>0</v>
      </c>
      <c r="BE37" s="14">
        <v>0</v>
      </c>
      <c r="BF37" s="14">
        <v>0</v>
      </c>
      <c r="BG37" s="14">
        <v>0</v>
      </c>
      <c r="BH37" s="14">
        <v>0</v>
      </c>
      <c r="BI37" s="14">
        <v>0</v>
      </c>
      <c r="BJ37" s="14">
        <v>0</v>
      </c>
      <c r="BK37" s="14">
        <v>0</v>
      </c>
      <c r="BL37" s="14">
        <v>0</v>
      </c>
      <c r="BM37" s="14">
        <v>0</v>
      </c>
      <c r="BN37" s="14">
        <v>0</v>
      </c>
      <c r="BO37" s="14">
        <v>0</v>
      </c>
      <c r="BP37" s="14">
        <v>0</v>
      </c>
    </row>
    <row r="38" spans="1:74" s="6" customFormat="1" x14ac:dyDescent="0.25">
      <c r="C38" s="18" t="s">
        <v>105</v>
      </c>
      <c r="G38" s="18" t="s">
        <v>82</v>
      </c>
      <c r="I38" s="19"/>
      <c r="O38" s="14">
        <v>0</v>
      </c>
      <c r="P38" s="14">
        <v>0</v>
      </c>
      <c r="Q38" s="14">
        <v>0</v>
      </c>
      <c r="R38" s="14">
        <v>0</v>
      </c>
      <c r="S38" s="14">
        <v>0</v>
      </c>
      <c r="T38" s="14">
        <v>0</v>
      </c>
      <c r="U38" s="14">
        <v>0</v>
      </c>
      <c r="V38" s="14">
        <v>0</v>
      </c>
      <c r="W38" s="14">
        <v>0</v>
      </c>
      <c r="X38" s="14">
        <v>0</v>
      </c>
      <c r="Y38" s="14">
        <v>0</v>
      </c>
      <c r="Z38" s="14">
        <v>0</v>
      </c>
      <c r="AA38" s="14">
        <v>0</v>
      </c>
      <c r="AB38" s="14">
        <v>0</v>
      </c>
      <c r="AC38" s="14">
        <v>0</v>
      </c>
      <c r="AD38" s="14">
        <v>0</v>
      </c>
      <c r="AE38" s="14">
        <v>0</v>
      </c>
      <c r="AF38" s="14">
        <v>0</v>
      </c>
      <c r="AG38" s="14">
        <v>0</v>
      </c>
      <c r="AH38" s="14">
        <v>0</v>
      </c>
      <c r="AI38" s="14">
        <v>0</v>
      </c>
      <c r="AJ38" s="14">
        <v>0</v>
      </c>
      <c r="AK38" s="14">
        <v>0</v>
      </c>
      <c r="AL38" s="14">
        <v>0</v>
      </c>
      <c r="AM38" s="14">
        <v>0</v>
      </c>
      <c r="AN38" s="14">
        <v>0</v>
      </c>
      <c r="AO38" s="14">
        <v>0</v>
      </c>
      <c r="AP38" s="14">
        <v>0</v>
      </c>
      <c r="AQ38" s="14">
        <v>0</v>
      </c>
      <c r="AR38" s="14">
        <v>0</v>
      </c>
      <c r="AS38" s="14">
        <v>0</v>
      </c>
      <c r="AT38" s="14">
        <v>0</v>
      </c>
      <c r="AU38" s="14">
        <v>0</v>
      </c>
      <c r="AV38" s="14">
        <v>0</v>
      </c>
      <c r="AW38" s="14">
        <v>0</v>
      </c>
      <c r="AX38" s="14">
        <v>0</v>
      </c>
      <c r="AY38" s="14">
        <v>0</v>
      </c>
      <c r="AZ38" s="14">
        <v>0</v>
      </c>
      <c r="BA38" s="14">
        <v>0</v>
      </c>
      <c r="BB38" s="14">
        <v>0</v>
      </c>
      <c r="BC38" s="14">
        <v>0</v>
      </c>
      <c r="BD38" s="14">
        <v>0</v>
      </c>
      <c r="BE38" s="14">
        <v>0</v>
      </c>
      <c r="BF38" s="14">
        <v>0</v>
      </c>
      <c r="BG38" s="14">
        <v>0</v>
      </c>
      <c r="BH38" s="14">
        <v>0</v>
      </c>
      <c r="BI38" s="14">
        <v>0</v>
      </c>
      <c r="BJ38" s="14">
        <v>0</v>
      </c>
      <c r="BK38" s="14">
        <v>0</v>
      </c>
      <c r="BL38" s="14">
        <v>0</v>
      </c>
      <c r="BM38" s="14">
        <v>0</v>
      </c>
      <c r="BN38" s="14">
        <v>0</v>
      </c>
      <c r="BO38" s="14">
        <v>0</v>
      </c>
      <c r="BP38" s="14">
        <v>0</v>
      </c>
    </row>
    <row r="39" spans="1:74" s="6" customFormat="1" x14ac:dyDescent="0.25">
      <c r="C39" s="18" t="s">
        <v>106</v>
      </c>
      <c r="G39" s="18" t="s">
        <v>83</v>
      </c>
      <c r="I39" s="19"/>
      <c r="O39" s="14">
        <v>0</v>
      </c>
      <c r="P39" s="14">
        <v>0</v>
      </c>
      <c r="Q39" s="14">
        <v>0</v>
      </c>
      <c r="R39" s="14">
        <v>0</v>
      </c>
      <c r="S39" s="14">
        <v>0</v>
      </c>
      <c r="T39" s="14">
        <v>0</v>
      </c>
      <c r="U39" s="14">
        <v>0</v>
      </c>
      <c r="V39" s="14">
        <v>0</v>
      </c>
      <c r="W39" s="14">
        <v>0</v>
      </c>
      <c r="X39" s="14">
        <v>0</v>
      </c>
      <c r="Y39" s="14">
        <v>0</v>
      </c>
      <c r="Z39" s="14">
        <v>0</v>
      </c>
      <c r="AA39" s="14">
        <v>0</v>
      </c>
      <c r="AB39" s="14">
        <v>0</v>
      </c>
      <c r="AC39" s="14">
        <v>0</v>
      </c>
      <c r="AD39" s="14">
        <v>0</v>
      </c>
      <c r="AE39" s="14">
        <v>0</v>
      </c>
      <c r="AF39" s="14">
        <v>0</v>
      </c>
      <c r="AG39" s="14">
        <v>0</v>
      </c>
      <c r="AH39" s="14">
        <v>0</v>
      </c>
      <c r="AI39" s="14">
        <v>0</v>
      </c>
      <c r="AJ39" s="14">
        <v>0</v>
      </c>
      <c r="AK39" s="14">
        <v>0</v>
      </c>
      <c r="AL39" s="14">
        <v>0</v>
      </c>
      <c r="AM39" s="14">
        <v>0</v>
      </c>
      <c r="AN39" s="14">
        <v>0</v>
      </c>
      <c r="AO39" s="14">
        <v>0</v>
      </c>
      <c r="AP39" s="14">
        <v>0</v>
      </c>
      <c r="AQ39" s="14">
        <v>0</v>
      </c>
      <c r="AR39" s="14">
        <v>0</v>
      </c>
      <c r="AS39" s="14">
        <v>0</v>
      </c>
      <c r="AT39" s="14">
        <v>0</v>
      </c>
      <c r="AU39" s="14">
        <v>0</v>
      </c>
      <c r="AV39" s="14">
        <v>0</v>
      </c>
      <c r="AW39" s="14">
        <v>0</v>
      </c>
      <c r="AX39" s="14">
        <v>0</v>
      </c>
      <c r="AY39" s="14">
        <v>0</v>
      </c>
      <c r="AZ39" s="14">
        <v>0</v>
      </c>
      <c r="BA39" s="14">
        <v>0</v>
      </c>
      <c r="BB39" s="14">
        <v>0</v>
      </c>
      <c r="BC39" s="14">
        <v>0</v>
      </c>
      <c r="BD39" s="14">
        <v>0</v>
      </c>
      <c r="BE39" s="14">
        <v>0</v>
      </c>
      <c r="BF39" s="14">
        <v>0</v>
      </c>
      <c r="BG39" s="14">
        <v>0</v>
      </c>
      <c r="BH39" s="14">
        <v>0</v>
      </c>
      <c r="BI39" s="14">
        <v>0</v>
      </c>
      <c r="BJ39" s="14">
        <v>0</v>
      </c>
      <c r="BK39" s="14">
        <v>0</v>
      </c>
      <c r="BL39" s="14">
        <v>0</v>
      </c>
      <c r="BM39" s="14">
        <v>0</v>
      </c>
      <c r="BN39" s="14">
        <v>0</v>
      </c>
      <c r="BO39" s="14">
        <v>0</v>
      </c>
      <c r="BP39" s="14">
        <v>0</v>
      </c>
    </row>
    <row r="40" spans="1:74" s="6" customFormat="1" x14ac:dyDescent="0.25">
      <c r="C40" s="18" t="s">
        <v>107</v>
      </c>
      <c r="G40" s="18" t="s">
        <v>84</v>
      </c>
      <c r="I40" s="19"/>
      <c r="O40" s="14">
        <v>0</v>
      </c>
      <c r="P40" s="14">
        <v>0</v>
      </c>
      <c r="Q40" s="14">
        <v>0</v>
      </c>
      <c r="R40" s="14">
        <v>0</v>
      </c>
      <c r="S40" s="14">
        <v>0</v>
      </c>
      <c r="T40" s="14">
        <v>0</v>
      </c>
      <c r="U40" s="14">
        <v>0</v>
      </c>
      <c r="V40" s="14">
        <v>0</v>
      </c>
      <c r="W40" s="14">
        <v>0</v>
      </c>
      <c r="X40" s="14">
        <v>0</v>
      </c>
      <c r="Y40" s="14">
        <v>0</v>
      </c>
      <c r="Z40" s="14">
        <v>0</v>
      </c>
      <c r="AA40" s="14">
        <v>0</v>
      </c>
      <c r="AB40" s="14">
        <v>0</v>
      </c>
      <c r="AC40" s="14">
        <v>0</v>
      </c>
      <c r="AD40" s="14">
        <v>0</v>
      </c>
      <c r="AE40" s="14">
        <v>0</v>
      </c>
      <c r="AF40" s="14">
        <v>0</v>
      </c>
      <c r="AG40" s="14">
        <v>0</v>
      </c>
      <c r="AH40" s="14">
        <v>0</v>
      </c>
      <c r="AI40" s="14">
        <v>0</v>
      </c>
      <c r="AJ40" s="14">
        <v>0</v>
      </c>
      <c r="AK40" s="14">
        <v>0</v>
      </c>
      <c r="AL40" s="14">
        <v>0</v>
      </c>
      <c r="AM40" s="14">
        <v>0</v>
      </c>
      <c r="AN40" s="14">
        <v>0</v>
      </c>
      <c r="AO40" s="14">
        <v>0</v>
      </c>
      <c r="AP40" s="14">
        <v>0</v>
      </c>
      <c r="AQ40" s="14">
        <v>0</v>
      </c>
      <c r="AR40" s="14">
        <v>0</v>
      </c>
      <c r="AS40" s="14">
        <v>0</v>
      </c>
      <c r="AT40" s="14">
        <v>0</v>
      </c>
      <c r="AU40" s="14">
        <v>0</v>
      </c>
      <c r="AV40" s="14">
        <v>0</v>
      </c>
      <c r="AW40" s="14">
        <v>0</v>
      </c>
      <c r="AX40" s="14">
        <v>0</v>
      </c>
      <c r="AY40" s="14">
        <v>0</v>
      </c>
      <c r="AZ40" s="14">
        <v>0</v>
      </c>
      <c r="BA40" s="14">
        <v>0</v>
      </c>
      <c r="BB40" s="14">
        <v>0</v>
      </c>
      <c r="BC40" s="14">
        <v>0</v>
      </c>
      <c r="BD40" s="14">
        <v>0</v>
      </c>
      <c r="BE40" s="14">
        <v>0</v>
      </c>
      <c r="BF40" s="14">
        <v>0</v>
      </c>
      <c r="BG40" s="14">
        <v>0</v>
      </c>
      <c r="BH40" s="14">
        <v>0</v>
      </c>
      <c r="BI40" s="14">
        <v>0</v>
      </c>
      <c r="BJ40" s="14">
        <v>0</v>
      </c>
      <c r="BK40" s="14">
        <v>0</v>
      </c>
      <c r="BL40" s="14">
        <v>0</v>
      </c>
      <c r="BM40" s="14">
        <v>0</v>
      </c>
      <c r="BN40" s="14">
        <v>0</v>
      </c>
      <c r="BO40" s="14">
        <v>0</v>
      </c>
      <c r="BP40" s="14">
        <v>0</v>
      </c>
    </row>
    <row r="41" spans="1:74" s="6" customFormat="1" x14ac:dyDescent="0.25">
      <c r="C41" s="18" t="s">
        <v>108</v>
      </c>
      <c r="G41" s="18" t="s">
        <v>85</v>
      </c>
      <c r="I41" s="19"/>
      <c r="O41" s="14">
        <v>0</v>
      </c>
      <c r="P41" s="14">
        <v>0</v>
      </c>
      <c r="Q41" s="14">
        <v>0</v>
      </c>
      <c r="R41" s="14">
        <v>0</v>
      </c>
      <c r="S41" s="14">
        <v>0</v>
      </c>
      <c r="T41" s="14">
        <v>0</v>
      </c>
      <c r="U41" s="14">
        <v>0</v>
      </c>
      <c r="V41" s="14">
        <v>0</v>
      </c>
      <c r="W41" s="14">
        <v>0</v>
      </c>
      <c r="X41" s="14">
        <v>0</v>
      </c>
      <c r="Y41" s="14">
        <v>0</v>
      </c>
      <c r="Z41" s="14">
        <v>0</v>
      </c>
      <c r="AA41" s="14">
        <v>0</v>
      </c>
      <c r="AB41" s="14">
        <v>0</v>
      </c>
      <c r="AC41" s="14">
        <v>0</v>
      </c>
      <c r="AD41" s="14">
        <v>0</v>
      </c>
      <c r="AE41" s="14">
        <v>0</v>
      </c>
      <c r="AF41" s="14">
        <v>0</v>
      </c>
      <c r="AG41" s="14">
        <v>0</v>
      </c>
      <c r="AH41" s="14">
        <v>0</v>
      </c>
      <c r="AI41" s="14">
        <v>0</v>
      </c>
      <c r="AJ41" s="14">
        <v>0</v>
      </c>
      <c r="AK41" s="14">
        <v>0</v>
      </c>
      <c r="AL41" s="14">
        <v>0</v>
      </c>
      <c r="AM41" s="14">
        <v>0</v>
      </c>
      <c r="AN41" s="14">
        <v>0</v>
      </c>
      <c r="AO41" s="14">
        <v>0</v>
      </c>
      <c r="AP41" s="14">
        <v>0</v>
      </c>
      <c r="AQ41" s="14">
        <v>0</v>
      </c>
      <c r="AR41" s="14">
        <v>0</v>
      </c>
      <c r="AS41" s="14">
        <v>0</v>
      </c>
      <c r="AT41" s="14">
        <v>0</v>
      </c>
      <c r="AU41" s="14">
        <v>0</v>
      </c>
      <c r="AV41" s="14">
        <v>0</v>
      </c>
      <c r="AW41" s="14">
        <v>0</v>
      </c>
      <c r="AX41" s="14">
        <v>0</v>
      </c>
      <c r="AY41" s="14">
        <v>0</v>
      </c>
      <c r="AZ41" s="14">
        <v>0</v>
      </c>
      <c r="BA41" s="14">
        <v>0</v>
      </c>
      <c r="BB41" s="14">
        <v>0</v>
      </c>
      <c r="BC41" s="14">
        <v>0</v>
      </c>
      <c r="BD41" s="14">
        <v>0</v>
      </c>
      <c r="BE41" s="14">
        <v>0</v>
      </c>
      <c r="BF41" s="14">
        <v>0</v>
      </c>
      <c r="BG41" s="14">
        <v>0</v>
      </c>
      <c r="BH41" s="14">
        <v>0</v>
      </c>
      <c r="BI41" s="14">
        <v>0</v>
      </c>
      <c r="BJ41" s="14">
        <v>0</v>
      </c>
      <c r="BK41" s="14">
        <v>0</v>
      </c>
      <c r="BL41" s="14">
        <v>0</v>
      </c>
      <c r="BM41" s="14">
        <v>0</v>
      </c>
      <c r="BN41" s="14">
        <v>0</v>
      </c>
      <c r="BO41" s="14">
        <v>0</v>
      </c>
      <c r="BP41" s="14">
        <v>0</v>
      </c>
    </row>
    <row r="42" spans="1:74" s="6" customFormat="1" x14ac:dyDescent="0.25">
      <c r="C42" s="18" t="s">
        <v>109</v>
      </c>
      <c r="G42" s="18" t="s">
        <v>86</v>
      </c>
      <c r="I42" s="19"/>
      <c r="O42" s="14">
        <v>0</v>
      </c>
      <c r="P42" s="14">
        <v>0</v>
      </c>
      <c r="Q42" s="14">
        <v>0</v>
      </c>
      <c r="R42" s="14">
        <v>0</v>
      </c>
      <c r="S42" s="14">
        <v>0</v>
      </c>
      <c r="T42" s="14">
        <v>0</v>
      </c>
      <c r="U42" s="14">
        <v>0</v>
      </c>
      <c r="V42" s="14">
        <v>0</v>
      </c>
      <c r="W42" s="14">
        <v>0</v>
      </c>
      <c r="X42" s="14">
        <v>0</v>
      </c>
      <c r="Y42" s="14">
        <v>0</v>
      </c>
      <c r="Z42" s="14">
        <v>0</v>
      </c>
      <c r="AA42" s="14">
        <v>0</v>
      </c>
      <c r="AB42" s="14">
        <v>0</v>
      </c>
      <c r="AC42" s="14">
        <v>0</v>
      </c>
      <c r="AD42" s="14">
        <v>0</v>
      </c>
      <c r="AE42" s="14">
        <v>0</v>
      </c>
      <c r="AF42" s="14">
        <v>0</v>
      </c>
      <c r="AG42" s="14">
        <v>0</v>
      </c>
      <c r="AH42" s="14">
        <v>0</v>
      </c>
      <c r="AI42" s="14">
        <v>0</v>
      </c>
      <c r="AJ42" s="14">
        <v>0</v>
      </c>
      <c r="AK42" s="14">
        <v>0</v>
      </c>
      <c r="AL42" s="14">
        <v>0</v>
      </c>
      <c r="AM42" s="14">
        <v>0</v>
      </c>
      <c r="AN42" s="14">
        <v>0</v>
      </c>
      <c r="AO42" s="14">
        <v>0</v>
      </c>
      <c r="AP42" s="14">
        <v>0</v>
      </c>
      <c r="AQ42" s="14">
        <v>0</v>
      </c>
      <c r="AR42" s="14">
        <v>0</v>
      </c>
      <c r="AS42" s="14">
        <v>0</v>
      </c>
      <c r="AT42" s="14">
        <v>0</v>
      </c>
      <c r="AU42" s="14">
        <v>0</v>
      </c>
      <c r="AV42" s="14">
        <v>0</v>
      </c>
      <c r="AW42" s="14">
        <v>0</v>
      </c>
      <c r="AX42" s="14">
        <v>0</v>
      </c>
      <c r="AY42" s="14">
        <v>0</v>
      </c>
      <c r="AZ42" s="14">
        <v>0</v>
      </c>
      <c r="BA42" s="14">
        <v>0</v>
      </c>
      <c r="BB42" s="14">
        <v>0</v>
      </c>
      <c r="BC42" s="14">
        <v>0</v>
      </c>
      <c r="BD42" s="14">
        <v>0</v>
      </c>
      <c r="BE42" s="14">
        <v>0</v>
      </c>
      <c r="BF42" s="14">
        <v>0</v>
      </c>
      <c r="BG42" s="14">
        <v>0</v>
      </c>
      <c r="BH42" s="14">
        <v>0</v>
      </c>
      <c r="BI42" s="14">
        <v>0</v>
      </c>
      <c r="BJ42" s="14">
        <v>0</v>
      </c>
      <c r="BK42" s="14">
        <v>0</v>
      </c>
      <c r="BL42" s="14">
        <v>0</v>
      </c>
      <c r="BM42" s="14">
        <v>0</v>
      </c>
      <c r="BN42" s="14">
        <v>0</v>
      </c>
      <c r="BO42" s="14">
        <v>0</v>
      </c>
      <c r="BP42" s="14">
        <v>0</v>
      </c>
    </row>
    <row r="43" spans="1:74" s="6" customFormat="1" x14ac:dyDescent="0.25">
      <c r="C43" s="18" t="s">
        <v>39</v>
      </c>
      <c r="G43" s="18"/>
      <c r="I43" s="19"/>
      <c r="O43" s="14">
        <f>O14+O15</f>
        <v>3038939912.7801743</v>
      </c>
      <c r="P43" s="14">
        <f>P14+P15</f>
        <v>8570557810.6566839</v>
      </c>
      <c r="Q43" s="14">
        <f>Q14+Q15</f>
        <v>12607604788.452276</v>
      </c>
      <c r="R43" s="14">
        <f>R14+R15</f>
        <v>15875000575.605146</v>
      </c>
      <c r="S43" s="14">
        <f t="shared" ref="S43:BP43" si="0">S14+S15</f>
        <v>16943483798.253262</v>
      </c>
      <c r="T43" s="14">
        <f t="shared" si="0"/>
        <v>19376763953.390976</v>
      </c>
      <c r="U43" s="14">
        <f t="shared" si="0"/>
        <v>22777811405.450104</v>
      </c>
      <c r="V43" s="14">
        <f t="shared" si="0"/>
        <v>23962304286.227562</v>
      </c>
      <c r="W43" s="14">
        <f t="shared" si="0"/>
        <v>24286655854.959579</v>
      </c>
      <c r="X43" s="14">
        <f t="shared" si="0"/>
        <v>23726558734.710175</v>
      </c>
      <c r="Y43" s="14">
        <f t="shared" si="0"/>
        <v>47723336047.909988</v>
      </c>
      <c r="Z43" s="14">
        <f t="shared" si="0"/>
        <v>70836912727.145996</v>
      </c>
      <c r="AA43" s="14">
        <f t="shared" si="0"/>
        <v>74361411475.502457</v>
      </c>
      <c r="AB43" s="14">
        <f t="shared" si="0"/>
        <v>78505901862.208618</v>
      </c>
      <c r="AC43" s="14">
        <f>AC14+AC15</f>
        <v>82668765116.990784</v>
      </c>
      <c r="AD43" s="14">
        <f t="shared" si="0"/>
        <v>86853998675.944336</v>
      </c>
      <c r="AE43" s="14">
        <f t="shared" si="0"/>
        <v>90614716417.600403</v>
      </c>
      <c r="AF43" s="14">
        <f t="shared" si="0"/>
        <v>94363384804.325958</v>
      </c>
      <c r="AG43" s="14">
        <f t="shared" si="0"/>
        <v>98100396489.671509</v>
      </c>
      <c r="AH43" s="14">
        <f t="shared" si="0"/>
        <v>101826320898.15518</v>
      </c>
      <c r="AI43" s="14">
        <f t="shared" si="0"/>
        <v>103428669197.35353</v>
      </c>
      <c r="AJ43" s="14">
        <f t="shared" si="0"/>
        <v>104206816971.86356</v>
      </c>
      <c r="AK43" s="14">
        <f t="shared" si="0"/>
        <v>104965558564.75441</v>
      </c>
      <c r="AL43" s="14">
        <f t="shared" si="0"/>
        <v>105704220063.5914</v>
      </c>
      <c r="AM43" s="14">
        <f t="shared" si="0"/>
        <v>106422283247.22806</v>
      </c>
      <c r="AN43" s="14">
        <f t="shared" si="0"/>
        <v>107121005417.83115</v>
      </c>
      <c r="AO43" s="14">
        <f t="shared" si="0"/>
        <v>107801757078.85358</v>
      </c>
      <c r="AP43" s="14">
        <f t="shared" si="0"/>
        <v>108464212974.75175</v>
      </c>
      <c r="AQ43" s="14">
        <f t="shared" si="0"/>
        <v>109107740361.10486</v>
      </c>
      <c r="AR43" s="14">
        <f t="shared" si="0"/>
        <v>109732149503.51132</v>
      </c>
      <c r="AS43" s="14">
        <f t="shared" si="0"/>
        <v>110337363131.84689</v>
      </c>
      <c r="AT43" s="14">
        <f t="shared" si="0"/>
        <v>110923313638.85541</v>
      </c>
      <c r="AU43" s="14">
        <f t="shared" si="0"/>
        <v>111489877717.42433</v>
      </c>
      <c r="AV43" s="14">
        <f t="shared" si="0"/>
        <v>112036957226.97408</v>
      </c>
      <c r="AW43" s="14">
        <f t="shared" si="0"/>
        <v>112564583277.74295</v>
      </c>
      <c r="AX43" s="14">
        <f t="shared" si="0"/>
        <v>113072885503.92148</v>
      </c>
      <c r="AY43" s="14">
        <f t="shared" si="0"/>
        <v>113561955609.68864</v>
      </c>
      <c r="AZ43" s="14">
        <f t="shared" si="0"/>
        <v>114031827710.93245</v>
      </c>
      <c r="BA43" s="14">
        <f t="shared" si="0"/>
        <v>114482562229.24304</v>
      </c>
      <c r="BB43" s="14">
        <f t="shared" si="0"/>
        <v>114914319983.45</v>
      </c>
      <c r="BC43" s="14">
        <f t="shared" si="0"/>
        <v>115327360708.87317</v>
      </c>
      <c r="BD43" s="14">
        <f t="shared" si="0"/>
        <v>115721944530.12292</v>
      </c>
      <c r="BE43" s="14">
        <f t="shared" si="0"/>
        <v>116098291929.92886</v>
      </c>
      <c r="BF43" s="14">
        <f t="shared" si="0"/>
        <v>116447839353.74341</v>
      </c>
      <c r="BG43" s="14">
        <f t="shared" si="0"/>
        <v>116690084202.37715</v>
      </c>
      <c r="BH43" s="14">
        <f t="shared" si="0"/>
        <v>116842861017.62001</v>
      </c>
      <c r="BI43" s="14">
        <f t="shared" si="0"/>
        <v>116995837856.33047</v>
      </c>
      <c r="BJ43" s="14">
        <f t="shared" si="0"/>
        <v>117149014980.38977</v>
      </c>
      <c r="BK43" s="14">
        <f t="shared" si="0"/>
        <v>117302392652.02213</v>
      </c>
      <c r="BL43" s="14">
        <f t="shared" si="0"/>
        <v>117455971133.79492</v>
      </c>
      <c r="BM43" s="14">
        <f t="shared" si="0"/>
        <v>117609750688.61943</v>
      </c>
      <c r="BN43" s="14">
        <f t="shared" si="0"/>
        <v>117763731579.7511</v>
      </c>
      <c r="BO43" s="14">
        <f t="shared" si="0"/>
        <v>117917914070.79004</v>
      </c>
      <c r="BP43" s="14">
        <f t="shared" si="0"/>
        <v>118072298425.68153</v>
      </c>
    </row>
    <row r="44" spans="1:74" s="6" customFormat="1" x14ac:dyDescent="0.25">
      <c r="BN44" s="16"/>
      <c r="BO44" s="16"/>
      <c r="BP44" s="16"/>
      <c r="BQ44" s="16" t="s">
        <v>20</v>
      </c>
    </row>
    <row r="45" spans="1:74" s="11" customFormat="1" ht="18" customHeight="1" x14ac:dyDescent="0.25">
      <c r="A45" s="9">
        <v>2</v>
      </c>
      <c r="B45" s="9" t="s">
        <v>10</v>
      </c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10"/>
      <c r="AO45" s="10"/>
      <c r="AP45" s="10"/>
      <c r="AQ45" s="10"/>
      <c r="AR45" s="10"/>
      <c r="AS45" s="10"/>
      <c r="AT45" s="10"/>
      <c r="AU45" s="10"/>
      <c r="AV45" s="10"/>
      <c r="AW45" s="10"/>
      <c r="AX45" s="10"/>
      <c r="AY45" s="10"/>
      <c r="AZ45" s="10"/>
      <c r="BA45" s="10"/>
      <c r="BB45" s="10"/>
      <c r="BC45" s="10"/>
      <c r="BD45" s="10"/>
      <c r="BE45" s="10"/>
      <c r="BF45" s="10"/>
      <c r="BG45" s="10"/>
      <c r="BH45" s="10"/>
      <c r="BI45" s="10"/>
      <c r="BJ45" s="10"/>
      <c r="BK45" s="10"/>
      <c r="BL45" s="10"/>
      <c r="BM45" s="10"/>
      <c r="BN45" s="10"/>
      <c r="BO45" s="10"/>
      <c r="BP45" s="10"/>
      <c r="BQ45" s="10"/>
      <c r="BR45" s="10"/>
      <c r="BS45" s="10"/>
      <c r="BT45" s="10"/>
      <c r="BU45" s="10"/>
      <c r="BV45" s="10"/>
    </row>
    <row r="46" spans="1:74" s="6" customFormat="1" x14ac:dyDescent="0.25"/>
    <row r="47" spans="1:74" s="6" customFormat="1" ht="15.75" x14ac:dyDescent="0.25">
      <c r="B47" s="12" t="s">
        <v>11</v>
      </c>
    </row>
    <row r="48" spans="1:74" s="6" customFormat="1" x14ac:dyDescent="0.25"/>
    <row r="49" spans="3:69" s="6" customFormat="1" x14ac:dyDescent="0.25">
      <c r="C49" s="20" t="s">
        <v>21</v>
      </c>
      <c r="I49" s="6">
        <v>0</v>
      </c>
      <c r="J49" s="6">
        <v>0</v>
      </c>
      <c r="K49" s="6">
        <v>0</v>
      </c>
      <c r="L49" s="6">
        <v>0</v>
      </c>
      <c r="M49" s="6">
        <v>0</v>
      </c>
      <c r="N49" s="6">
        <v>0</v>
      </c>
      <c r="O49" s="21">
        <v>0</v>
      </c>
      <c r="P49" s="21">
        <v>0</v>
      </c>
      <c r="Q49" s="21">
        <v>0</v>
      </c>
      <c r="R49" s="21">
        <v>0</v>
      </c>
      <c r="S49" s="21">
        <v>0</v>
      </c>
      <c r="T49" s="21">
        <v>0</v>
      </c>
      <c r="U49" s="21">
        <v>3.5740000000000008E-2</v>
      </c>
      <c r="V49" s="21">
        <v>7.1480000000000016E-2</v>
      </c>
      <c r="W49" s="21">
        <v>0.10722000000000002</v>
      </c>
      <c r="X49" s="21">
        <v>0.14296000000000003</v>
      </c>
      <c r="Y49" s="21">
        <v>0.17870000000000003</v>
      </c>
      <c r="Z49" s="21">
        <v>0.17870000000000003</v>
      </c>
      <c r="AA49" s="21">
        <v>0.17870000000000003</v>
      </c>
      <c r="AB49" s="21">
        <v>0.17870000000000003</v>
      </c>
      <c r="AC49" s="21">
        <v>0.17870000000000003</v>
      </c>
      <c r="AD49" s="21">
        <v>0.17870000000000003</v>
      </c>
      <c r="AE49" s="21">
        <v>0.17870000000000003</v>
      </c>
      <c r="AF49" s="21">
        <v>0.17870000000000003</v>
      </c>
      <c r="AG49" s="21">
        <v>0.17870000000000003</v>
      </c>
      <c r="AH49" s="21">
        <v>0.17870000000000003</v>
      </c>
      <c r="AI49" s="21">
        <v>0.17870000000000003</v>
      </c>
      <c r="AJ49" s="21">
        <v>0.17870000000000003</v>
      </c>
      <c r="AK49" s="21">
        <v>0.17870000000000003</v>
      </c>
      <c r="AL49" s="21">
        <v>0.17870000000000003</v>
      </c>
      <c r="AM49" s="21">
        <v>0.17870000000000003</v>
      </c>
      <c r="AN49" s="21">
        <v>0.17870000000000003</v>
      </c>
      <c r="AO49" s="21">
        <v>0.17870000000000003</v>
      </c>
      <c r="AP49" s="21">
        <v>0.17870000000000003</v>
      </c>
      <c r="AQ49" s="21">
        <v>0.17870000000000003</v>
      </c>
      <c r="AR49" s="21">
        <v>0.17870000000000003</v>
      </c>
      <c r="AS49" s="21">
        <v>0.17870000000000003</v>
      </c>
      <c r="AT49" s="21">
        <v>0.17870000000000003</v>
      </c>
      <c r="AU49" s="21">
        <v>0.17870000000000003</v>
      </c>
      <c r="AV49" s="21">
        <v>0.17870000000000003</v>
      </c>
      <c r="AW49" s="21">
        <v>0.17870000000000003</v>
      </c>
      <c r="AX49" s="21">
        <v>0.17870000000000003</v>
      </c>
      <c r="AY49" s="21">
        <v>0.17870000000000003</v>
      </c>
      <c r="AZ49" s="21">
        <v>0.17870000000000003</v>
      </c>
      <c r="BA49" s="21">
        <v>0.17870000000000003</v>
      </c>
      <c r="BB49" s="21">
        <v>0.17870000000000003</v>
      </c>
      <c r="BC49" s="21">
        <v>0.17870000000000003</v>
      </c>
      <c r="BD49" s="21">
        <v>0.17870000000000003</v>
      </c>
      <c r="BE49" s="21">
        <v>0.17870000000000003</v>
      </c>
      <c r="BF49" s="21">
        <v>0.17870000000000003</v>
      </c>
      <c r="BG49" s="21">
        <v>0.17870000000000003</v>
      </c>
      <c r="BH49" s="21">
        <v>0.17870000000000003</v>
      </c>
      <c r="BI49" s="21">
        <v>0.17870000000000003</v>
      </c>
      <c r="BJ49" s="21">
        <v>0.17870000000000003</v>
      </c>
      <c r="BK49" s="21">
        <v>0.17870000000000003</v>
      </c>
      <c r="BL49" s="21">
        <v>0.17870000000000003</v>
      </c>
      <c r="BM49" s="21">
        <v>0.17870000000000003</v>
      </c>
      <c r="BN49" s="21">
        <v>0.17870000000000003</v>
      </c>
      <c r="BO49" s="21">
        <v>0.17870000000000003</v>
      </c>
      <c r="BP49" s="21">
        <v>0.17870000000000003</v>
      </c>
      <c r="BQ49" s="16" t="s">
        <v>13</v>
      </c>
    </row>
    <row r="50" spans="3:69" s="6" customFormat="1" x14ac:dyDescent="0.25"/>
    <row r="51" spans="3:69" s="6" customFormat="1" x14ac:dyDescent="0.25">
      <c r="C51" s="6" t="s">
        <v>22</v>
      </c>
      <c r="G51" s="6" t="s">
        <v>17</v>
      </c>
      <c r="O51" s="30">
        <f>O49*49.058*EXP(-4.015*O49)/SUM(O49*49.058*EXP(-4.015*O49),(1-O49))</f>
        <v>0</v>
      </c>
      <c r="P51" s="30">
        <f t="shared" ref="P51:S51" si="1">P49*49.058*EXP(-4.015*P49)/SUM(P49*49.058*EXP(-4.015*P49),(1-P49))</f>
        <v>0</v>
      </c>
      <c r="Q51" s="30">
        <f t="shared" si="1"/>
        <v>0</v>
      </c>
      <c r="R51" s="30">
        <f t="shared" si="1"/>
        <v>0</v>
      </c>
      <c r="S51" s="30">
        <f t="shared" si="1"/>
        <v>0</v>
      </c>
      <c r="T51" s="30">
        <f>1-T52</f>
        <v>0</v>
      </c>
      <c r="U51" s="30">
        <f t="shared" ref="U51:BP51" si="2">1-U52</f>
        <v>8.0600000000000005E-2</v>
      </c>
      <c r="V51" s="30">
        <f>1-V52</f>
        <v>0.14105000000000001</v>
      </c>
      <c r="W51" s="30">
        <f t="shared" si="2"/>
        <v>0.22165000000000001</v>
      </c>
      <c r="X51" s="30">
        <f t="shared" si="2"/>
        <v>0.29088940312049116</v>
      </c>
      <c r="Y51" s="30">
        <f t="shared" si="2"/>
        <v>0.37683893759256115</v>
      </c>
      <c r="Z51" s="30">
        <f t="shared" si="2"/>
        <v>0.37683893759256115</v>
      </c>
      <c r="AA51" s="30">
        <f t="shared" si="2"/>
        <v>0.37683893759256115</v>
      </c>
      <c r="AB51" s="30">
        <f t="shared" si="2"/>
        <v>0.37683893759256115</v>
      </c>
      <c r="AC51" s="30">
        <f t="shared" si="2"/>
        <v>0.37683893759256115</v>
      </c>
      <c r="AD51" s="30">
        <f t="shared" si="2"/>
        <v>0.37683893759256115</v>
      </c>
      <c r="AE51" s="30">
        <f t="shared" si="2"/>
        <v>0.37683893759256115</v>
      </c>
      <c r="AF51" s="30">
        <f t="shared" si="2"/>
        <v>0.37683893759256115</v>
      </c>
      <c r="AG51" s="30">
        <f t="shared" si="2"/>
        <v>0.37683893759256115</v>
      </c>
      <c r="AH51" s="30">
        <f t="shared" si="2"/>
        <v>0.37683893759256115</v>
      </c>
      <c r="AI51" s="30">
        <f t="shared" si="2"/>
        <v>0.37683893759256115</v>
      </c>
      <c r="AJ51" s="30">
        <f t="shared" si="2"/>
        <v>0.37683893759256115</v>
      </c>
      <c r="AK51" s="30">
        <f t="shared" si="2"/>
        <v>0.37683893759256115</v>
      </c>
      <c r="AL51" s="30">
        <f t="shared" si="2"/>
        <v>0.37683893759256115</v>
      </c>
      <c r="AM51" s="30">
        <f t="shared" si="2"/>
        <v>0.37683893759256115</v>
      </c>
      <c r="AN51" s="30">
        <f t="shared" si="2"/>
        <v>0.37683893759256115</v>
      </c>
      <c r="AO51" s="30">
        <f t="shared" si="2"/>
        <v>0.37683893759256115</v>
      </c>
      <c r="AP51" s="30">
        <f t="shared" si="2"/>
        <v>0.37683893759256115</v>
      </c>
      <c r="AQ51" s="30">
        <f t="shared" si="2"/>
        <v>0.37683893759256115</v>
      </c>
      <c r="AR51" s="30">
        <f t="shared" si="2"/>
        <v>0.37683893759256115</v>
      </c>
      <c r="AS51" s="30">
        <f t="shared" si="2"/>
        <v>0.37683893759256115</v>
      </c>
      <c r="AT51" s="30">
        <f t="shared" si="2"/>
        <v>0.37683893759256115</v>
      </c>
      <c r="AU51" s="30">
        <f t="shared" si="2"/>
        <v>0.37683893759256115</v>
      </c>
      <c r="AV51" s="30">
        <f t="shared" si="2"/>
        <v>0.37683893759256115</v>
      </c>
      <c r="AW51" s="30">
        <f t="shared" si="2"/>
        <v>0.37683893759256115</v>
      </c>
      <c r="AX51" s="30">
        <f t="shared" si="2"/>
        <v>0.37683893759256115</v>
      </c>
      <c r="AY51" s="30">
        <f t="shared" si="2"/>
        <v>0.37683893759256115</v>
      </c>
      <c r="AZ51" s="30">
        <f t="shared" si="2"/>
        <v>0.37683893759256115</v>
      </c>
      <c r="BA51" s="30">
        <f t="shared" si="2"/>
        <v>0.37683893759256115</v>
      </c>
      <c r="BB51" s="30">
        <f t="shared" si="2"/>
        <v>0.37683893759256115</v>
      </c>
      <c r="BC51" s="30">
        <f t="shared" si="2"/>
        <v>0.37683893759256115</v>
      </c>
      <c r="BD51" s="30">
        <f t="shared" si="2"/>
        <v>0.37683893759256115</v>
      </c>
      <c r="BE51" s="30">
        <f t="shared" si="2"/>
        <v>0.37683893759256115</v>
      </c>
      <c r="BF51" s="30">
        <f t="shared" si="2"/>
        <v>0.37683893759256115</v>
      </c>
      <c r="BG51" s="30">
        <f t="shared" si="2"/>
        <v>0.37683893759256115</v>
      </c>
      <c r="BH51" s="30">
        <f t="shared" si="2"/>
        <v>0.37683893759256115</v>
      </c>
      <c r="BI51" s="30">
        <f t="shared" si="2"/>
        <v>0.37683893759256115</v>
      </c>
      <c r="BJ51" s="30">
        <f t="shared" si="2"/>
        <v>0.37683893759256115</v>
      </c>
      <c r="BK51" s="30">
        <f t="shared" si="2"/>
        <v>0.37683893759256115</v>
      </c>
      <c r="BL51" s="30">
        <f t="shared" si="2"/>
        <v>0.37683893759256115</v>
      </c>
      <c r="BM51" s="30">
        <f t="shared" si="2"/>
        <v>0.37683893759256115</v>
      </c>
      <c r="BN51" s="30">
        <f t="shared" si="2"/>
        <v>0.37683893759256115</v>
      </c>
      <c r="BO51" s="30">
        <f t="shared" si="2"/>
        <v>0.37683893759256115</v>
      </c>
      <c r="BP51" s="30">
        <f t="shared" si="2"/>
        <v>0.37683893759256115</v>
      </c>
    </row>
    <row r="52" spans="3:69" s="6" customFormat="1" x14ac:dyDescent="0.25">
      <c r="C52" s="6" t="s">
        <v>23</v>
      </c>
      <c r="G52" s="6" t="s">
        <v>17</v>
      </c>
      <c r="O52" s="30">
        <f>(1-O49)/SUM(O49*49.058*EXP(-4.015*O49),(1-O49))</f>
        <v>1</v>
      </c>
      <c r="P52" s="30">
        <f t="shared" ref="P52:S52" si="3">(1-P49)/SUM(P49*49.058*EXP(-4.015*P49),(1-P49))</f>
        <v>1</v>
      </c>
      <c r="Q52" s="30">
        <f t="shared" si="3"/>
        <v>1</v>
      </c>
      <c r="R52" s="30">
        <f t="shared" si="3"/>
        <v>1</v>
      </c>
      <c r="S52" s="30">
        <f t="shared" si="3"/>
        <v>1</v>
      </c>
      <c r="T52" s="30">
        <f>INDEX($F$114:$F$214,MATCH(ROUND(T49,2),$E$114:$E$214,0))</f>
        <v>1</v>
      </c>
      <c r="U52" s="30">
        <f t="shared" ref="U52" si="4">INDEX($F$114:$F$214,MATCH(ROUND(U49,2),$E$114:$E$214,0))</f>
        <v>0.9194</v>
      </c>
      <c r="V52" s="30">
        <f>INDEX($F$114:$F$214,MATCH(ROUND(V49,2),$E$114:$E$214,0))</f>
        <v>0.85894999999999999</v>
      </c>
      <c r="W52" s="30">
        <f t="shared" ref="W52:BP52" si="5">INDEX($F$114:$F$214,MATCH(ROUND(W49,2),$E$114:$E$214,0))</f>
        <v>0.77834999999999999</v>
      </c>
      <c r="X52" s="30">
        <f t="shared" si="5"/>
        <v>0.70911059687950884</v>
      </c>
      <c r="Y52" s="30">
        <f t="shared" si="5"/>
        <v>0.62316106240743885</v>
      </c>
      <c r="Z52" s="30">
        <f t="shared" si="5"/>
        <v>0.62316106240743885</v>
      </c>
      <c r="AA52" s="30">
        <f t="shared" si="5"/>
        <v>0.62316106240743885</v>
      </c>
      <c r="AB52" s="30">
        <f t="shared" si="5"/>
        <v>0.62316106240743885</v>
      </c>
      <c r="AC52" s="30">
        <f t="shared" si="5"/>
        <v>0.62316106240743885</v>
      </c>
      <c r="AD52" s="30">
        <f t="shared" si="5"/>
        <v>0.62316106240743885</v>
      </c>
      <c r="AE52" s="30">
        <f t="shared" si="5"/>
        <v>0.62316106240743885</v>
      </c>
      <c r="AF52" s="30">
        <f t="shared" si="5"/>
        <v>0.62316106240743885</v>
      </c>
      <c r="AG52" s="30">
        <f t="shared" si="5"/>
        <v>0.62316106240743885</v>
      </c>
      <c r="AH52" s="30">
        <f t="shared" si="5"/>
        <v>0.62316106240743885</v>
      </c>
      <c r="AI52" s="30">
        <f t="shared" si="5"/>
        <v>0.62316106240743885</v>
      </c>
      <c r="AJ52" s="30">
        <f t="shared" si="5"/>
        <v>0.62316106240743885</v>
      </c>
      <c r="AK52" s="30">
        <f t="shared" si="5"/>
        <v>0.62316106240743885</v>
      </c>
      <c r="AL52" s="30">
        <f t="shared" si="5"/>
        <v>0.62316106240743885</v>
      </c>
      <c r="AM52" s="30">
        <f t="shared" si="5"/>
        <v>0.62316106240743885</v>
      </c>
      <c r="AN52" s="30">
        <f t="shared" si="5"/>
        <v>0.62316106240743885</v>
      </c>
      <c r="AO52" s="30">
        <f t="shared" si="5"/>
        <v>0.62316106240743885</v>
      </c>
      <c r="AP52" s="30">
        <f t="shared" si="5"/>
        <v>0.62316106240743885</v>
      </c>
      <c r="AQ52" s="30">
        <f t="shared" si="5"/>
        <v>0.62316106240743885</v>
      </c>
      <c r="AR52" s="30">
        <f t="shared" si="5"/>
        <v>0.62316106240743885</v>
      </c>
      <c r="AS52" s="30">
        <f t="shared" si="5"/>
        <v>0.62316106240743885</v>
      </c>
      <c r="AT52" s="30">
        <f t="shared" si="5"/>
        <v>0.62316106240743885</v>
      </c>
      <c r="AU52" s="30">
        <f t="shared" si="5"/>
        <v>0.62316106240743885</v>
      </c>
      <c r="AV52" s="30">
        <f t="shared" si="5"/>
        <v>0.62316106240743885</v>
      </c>
      <c r="AW52" s="30">
        <f t="shared" si="5"/>
        <v>0.62316106240743885</v>
      </c>
      <c r="AX52" s="30">
        <f t="shared" si="5"/>
        <v>0.62316106240743885</v>
      </c>
      <c r="AY52" s="30">
        <f t="shared" si="5"/>
        <v>0.62316106240743885</v>
      </c>
      <c r="AZ52" s="30">
        <f t="shared" si="5"/>
        <v>0.62316106240743885</v>
      </c>
      <c r="BA52" s="30">
        <f t="shared" si="5"/>
        <v>0.62316106240743885</v>
      </c>
      <c r="BB52" s="30">
        <f t="shared" si="5"/>
        <v>0.62316106240743885</v>
      </c>
      <c r="BC52" s="30">
        <f t="shared" si="5"/>
        <v>0.62316106240743885</v>
      </c>
      <c r="BD52" s="30">
        <f t="shared" si="5"/>
        <v>0.62316106240743885</v>
      </c>
      <c r="BE52" s="30">
        <f t="shared" si="5"/>
        <v>0.62316106240743885</v>
      </c>
      <c r="BF52" s="30">
        <f t="shared" si="5"/>
        <v>0.62316106240743885</v>
      </c>
      <c r="BG52" s="30">
        <f t="shared" si="5"/>
        <v>0.62316106240743885</v>
      </c>
      <c r="BH52" s="30">
        <f t="shared" si="5"/>
        <v>0.62316106240743885</v>
      </c>
      <c r="BI52" s="30">
        <f t="shared" si="5"/>
        <v>0.62316106240743885</v>
      </c>
      <c r="BJ52" s="30">
        <f t="shared" si="5"/>
        <v>0.62316106240743885</v>
      </c>
      <c r="BK52" s="30">
        <f t="shared" si="5"/>
        <v>0.62316106240743885</v>
      </c>
      <c r="BL52" s="30">
        <f t="shared" si="5"/>
        <v>0.62316106240743885</v>
      </c>
      <c r="BM52" s="30">
        <f t="shared" si="5"/>
        <v>0.62316106240743885</v>
      </c>
      <c r="BN52" s="30">
        <f t="shared" si="5"/>
        <v>0.62316106240743885</v>
      </c>
      <c r="BO52" s="30">
        <f t="shared" si="5"/>
        <v>0.62316106240743885</v>
      </c>
      <c r="BP52" s="30">
        <f t="shared" si="5"/>
        <v>0.62316106240743885</v>
      </c>
    </row>
    <row r="53" spans="3:69" s="6" customFormat="1" x14ac:dyDescent="0.25">
      <c r="O53" s="27"/>
    </row>
    <row r="54" spans="3:69" s="6" customFormat="1" x14ac:dyDescent="0.25">
      <c r="C54" s="6" t="s">
        <v>24</v>
      </c>
      <c r="G54" s="6" t="s">
        <v>25</v>
      </c>
      <c r="O54" s="31">
        <f>O49*SUM(O13:O16)</f>
        <v>0</v>
      </c>
      <c r="P54" s="31">
        <f t="shared" ref="P54:BI54" si="6">P49*SUM(P13:P16)</f>
        <v>0</v>
      </c>
      <c r="Q54" s="31">
        <f t="shared" si="6"/>
        <v>0</v>
      </c>
      <c r="R54" s="31">
        <f t="shared" si="6"/>
        <v>0</v>
      </c>
      <c r="S54" s="31">
        <f t="shared" si="6"/>
        <v>0</v>
      </c>
      <c r="T54" s="31">
        <f t="shared" si="6"/>
        <v>0</v>
      </c>
      <c r="U54" s="31">
        <f t="shared" si="6"/>
        <v>4827747840.6570024</v>
      </c>
      <c r="V54" s="31">
        <f t="shared" si="6"/>
        <v>10157601247.617773</v>
      </c>
      <c r="W54" s="31">
        <f t="shared" si="6"/>
        <v>15442640419.681343</v>
      </c>
      <c r="X54" s="31">
        <f t="shared" si="6"/>
        <v>20329330756.452908</v>
      </c>
      <c r="Y54" s="31">
        <f t="shared" si="6"/>
        <v>39665861170.983803</v>
      </c>
      <c r="Z54" s="31">
        <f t="shared" si="6"/>
        <v>49064171722.2519</v>
      </c>
      <c r="AA54" s="31">
        <f t="shared" si="6"/>
        <v>51079701059.666702</v>
      </c>
      <c r="AB54" s="31">
        <f t="shared" si="6"/>
        <v>53484577441.009087</v>
      </c>
      <c r="AC54" s="31">
        <f t="shared" si="6"/>
        <v>55862765461.925743</v>
      </c>
      <c r="AD54" s="31">
        <f t="shared" si="6"/>
        <v>58217590260.28231</v>
      </c>
      <c r="AE54" s="31">
        <f t="shared" si="6"/>
        <v>60252464460.744949</v>
      </c>
      <c r="AF54" s="31">
        <f t="shared" si="6"/>
        <v>62247090677.49379</v>
      </c>
      <c r="AG54" s="31">
        <f t="shared" si="6"/>
        <v>64202676625.908516</v>
      </c>
      <c r="AH54" s="31">
        <f t="shared" si="6"/>
        <v>66120507065.771637</v>
      </c>
      <c r="AI54" s="31">
        <f t="shared" si="6"/>
        <v>67160985412.671135</v>
      </c>
      <c r="AJ54" s="31">
        <f t="shared" si="6"/>
        <v>67666272503.168755</v>
      </c>
      <c r="AK54" s="31">
        <f t="shared" si="6"/>
        <v>68158958268.610603</v>
      </c>
      <c r="AL54" s="31">
        <f t="shared" si="6"/>
        <v>68638605106.699883</v>
      </c>
      <c r="AM54" s="31">
        <f t="shared" si="6"/>
        <v>69104876512.644196</v>
      </c>
      <c r="AN54" s="31">
        <f t="shared" si="6"/>
        <v>69558588910.488556</v>
      </c>
      <c r="AO54" s="31">
        <f t="shared" si="6"/>
        <v>70000632231.07254</v>
      </c>
      <c r="AP54" s="31">
        <f t="shared" si="6"/>
        <v>70430795271.032562</v>
      </c>
      <c r="AQ54" s="31">
        <f t="shared" si="6"/>
        <v>70848667160.354141</v>
      </c>
      <c r="AR54" s="31">
        <f t="shared" si="6"/>
        <v>71254124695.775803</v>
      </c>
      <c r="AS54" s="31">
        <f t="shared" si="6"/>
        <v>71647117702.25679</v>
      </c>
      <c r="AT54" s="31">
        <f t="shared" si="6"/>
        <v>72027602279.300461</v>
      </c>
      <c r="AU54" s="31">
        <f t="shared" si="6"/>
        <v>72395498357.93515</v>
      </c>
      <c r="AV54" s="31">
        <f t="shared" si="6"/>
        <v>72750742210.974915</v>
      </c>
      <c r="AW54" s="31">
        <f t="shared" si="6"/>
        <v>73093354039.726349</v>
      </c>
      <c r="AX54" s="31">
        <f t="shared" si="6"/>
        <v>73423418021.623535</v>
      </c>
      <c r="AY54" s="31">
        <f t="shared" si="6"/>
        <v>73740993704.40184</v>
      </c>
      <c r="AZ54" s="31">
        <f t="shared" si="6"/>
        <v>74046103241.074326</v>
      </c>
      <c r="BA54" s="31">
        <f t="shared" si="6"/>
        <v>74338785866.154663</v>
      </c>
      <c r="BB54" s="31">
        <f t="shared" si="6"/>
        <v>74619146006.695282</v>
      </c>
      <c r="BC54" s="31">
        <f t="shared" si="6"/>
        <v>74887352320.769135</v>
      </c>
      <c r="BD54" s="31">
        <f t="shared" si="6"/>
        <v>75143573719.233261</v>
      </c>
      <c r="BE54" s="31">
        <f t="shared" si="6"/>
        <v>75387953371.650879</v>
      </c>
      <c r="BF54" s="31">
        <f t="shared" si="6"/>
        <v>75614930568.728119</v>
      </c>
      <c r="BG54" s="31">
        <f t="shared" si="6"/>
        <v>75772231275.308228</v>
      </c>
      <c r="BH54" s="31">
        <f t="shared" si="6"/>
        <v>75871436278.520081</v>
      </c>
      <c r="BI54" s="31">
        <f t="shared" si="6"/>
        <v>75970771166.156555</v>
      </c>
      <c r="BJ54" s="31">
        <f t="shared" ref="BJ54:BP54" si="7">BJ49*SUM(BJ13:BJ16)</f>
        <v>76070236108.269196</v>
      </c>
      <c r="BK54" s="31">
        <f t="shared" si="7"/>
        <v>76169831275.132202</v>
      </c>
      <c r="BL54" s="31">
        <f t="shared" si="7"/>
        <v>76269556837.242661</v>
      </c>
      <c r="BM54" s="31">
        <f t="shared" si="7"/>
        <v>76369412965.320938</v>
      </c>
      <c r="BN54" s="31">
        <f t="shared" si="7"/>
        <v>76469399830.310867</v>
      </c>
      <c r="BO54" s="31">
        <f t="shared" si="7"/>
        <v>76569517603.380127</v>
      </c>
      <c r="BP54" s="31">
        <f t="shared" si="7"/>
        <v>76669766455.920486</v>
      </c>
    </row>
    <row r="55" spans="3:69" s="6" customFormat="1" x14ac:dyDescent="0.25">
      <c r="C55" s="6" t="s">
        <v>26</v>
      </c>
      <c r="G55" s="6" t="s">
        <v>25</v>
      </c>
      <c r="O55" s="31">
        <f>O54*O51</f>
        <v>0</v>
      </c>
      <c r="P55" s="31">
        <f t="shared" ref="P55:BI55" si="8">P54*P51</f>
        <v>0</v>
      </c>
      <c r="Q55" s="31">
        <f t="shared" si="8"/>
        <v>0</v>
      </c>
      <c r="R55" s="31">
        <f t="shared" si="8"/>
        <v>0</v>
      </c>
      <c r="S55" s="31">
        <f t="shared" si="8"/>
        <v>0</v>
      </c>
      <c r="T55" s="31">
        <f t="shared" si="8"/>
        <v>0</v>
      </c>
      <c r="U55" s="31">
        <f t="shared" si="8"/>
        <v>389116475.95695442</v>
      </c>
      <c r="V55" s="31">
        <f t="shared" si="8"/>
        <v>1432729655.9764869</v>
      </c>
      <c r="W55" s="31">
        <f t="shared" si="8"/>
        <v>3422861249.0223699</v>
      </c>
      <c r="X55" s="31">
        <f t="shared" si="8"/>
        <v>5913586889.5836296</v>
      </c>
      <c r="Y55" s="31">
        <f t="shared" si="8"/>
        <v>14947640982.367559</v>
      </c>
      <c r="Z55" s="31">
        <f t="shared" si="8"/>
        <v>18489290345.672386</v>
      </c>
      <c r="AA55" s="31">
        <f t="shared" si="8"/>
        <v>19248820279.870419</v>
      </c>
      <c r="AB55" s="31">
        <f t="shared" si="8"/>
        <v>20155071340.456928</v>
      </c>
      <c r="AC55" s="31">
        <f t="shared" si="8"/>
        <v>21051265187.654514</v>
      </c>
      <c r="AD55" s="31">
        <f t="shared" si="8"/>
        <v>21938654862.883823</v>
      </c>
      <c r="AE55" s="31">
        <f t="shared" si="8"/>
        <v>22705474694.720676</v>
      </c>
      <c r="AF55" s="31">
        <f t="shared" si="8"/>
        <v>23457127519.134579</v>
      </c>
      <c r="AG55" s="31">
        <f t="shared" si="8"/>
        <v>24194068450.306126</v>
      </c>
      <c r="AH55" s="31">
        <f t="shared" si="8"/>
        <v>24916781635.746815</v>
      </c>
      <c r="AI55" s="31">
        <f t="shared" si="8"/>
        <v>25308874390.580486</v>
      </c>
      <c r="AJ55" s="31">
        <f t="shared" si="8"/>
        <v>25499286240.942848</v>
      </c>
      <c r="AK55" s="31">
        <f t="shared" si="8"/>
        <v>25684949421.358932</v>
      </c>
      <c r="AL55" s="31">
        <f t="shared" si="8"/>
        <v>25865699026.244125</v>
      </c>
      <c r="AM55" s="31">
        <f t="shared" si="8"/>
        <v>26041408247.489971</v>
      </c>
      <c r="AN55" s="31">
        <f t="shared" si="8"/>
        <v>26212384745.466213</v>
      </c>
      <c r="AO55" s="31">
        <f t="shared" si="8"/>
        <v>26378963880.764969</v>
      </c>
      <c r="AP55" s="31">
        <f t="shared" si="8"/>
        <v>26541066063.735092</v>
      </c>
      <c r="AQ55" s="31">
        <f t="shared" si="8"/>
        <v>26698536462.556831</v>
      </c>
      <c r="AR55" s="31">
        <f t="shared" si="8"/>
        <v>26851328649.444027</v>
      </c>
      <c r="AS55" s="31">
        <f t="shared" si="8"/>
        <v>26999423716.487629</v>
      </c>
      <c r="AT55" s="31">
        <f t="shared" si="8"/>
        <v>27142805120.271122</v>
      </c>
      <c r="AU55" s="31">
        <f t="shared" si="8"/>
        <v>27281442687.688286</v>
      </c>
      <c r="AV55" s="31">
        <f t="shared" si="8"/>
        <v>27415312403.85408</v>
      </c>
      <c r="AW55" s="31">
        <f t="shared" si="8"/>
        <v>27544421881.407413</v>
      </c>
      <c r="AX55" s="31">
        <f t="shared" si="8"/>
        <v>27668802841.683121</v>
      </c>
      <c r="AY55" s="31">
        <f t="shared" si="8"/>
        <v>27788477724.586529</v>
      </c>
      <c r="AZ55" s="31">
        <f t="shared" si="8"/>
        <v>27903454878.235546</v>
      </c>
      <c r="BA55" s="31">
        <f t="shared" si="8"/>
        <v>28013749087.722626</v>
      </c>
      <c r="BB55" s="31">
        <f t="shared" si="8"/>
        <v>28119399705.227253</v>
      </c>
      <c r="BC55" s="31">
        <f t="shared" si="8"/>
        <v>28220470287.678459</v>
      </c>
      <c r="BD55" s="31">
        <f t="shared" si="8"/>
        <v>28317024487.26416</v>
      </c>
      <c r="BE55" s="31">
        <f t="shared" si="8"/>
        <v>28409116255.850456</v>
      </c>
      <c r="BF55" s="31">
        <f t="shared" si="8"/>
        <v>28494650101.654781</v>
      </c>
      <c r="BG55" s="31">
        <f t="shared" si="8"/>
        <v>28553927132.804989</v>
      </c>
      <c r="BH55" s="31">
        <f t="shared" si="8"/>
        <v>28591311440.81921</v>
      </c>
      <c r="BI55" s="31">
        <f t="shared" si="8"/>
        <v>28628744694.342014</v>
      </c>
      <c r="BJ55" s="31">
        <f t="shared" ref="BJ55:BP55" si="9">BJ54*BJ51</f>
        <v>28666226957.455448</v>
      </c>
      <c r="BK55" s="31">
        <f t="shared" si="9"/>
        <v>28703758294.325455</v>
      </c>
      <c r="BL55" s="31">
        <f t="shared" si="9"/>
        <v>28741338769.201984</v>
      </c>
      <c r="BM55" s="31">
        <f t="shared" si="9"/>
        <v>28778968446.419109</v>
      </c>
      <c r="BN55" s="31">
        <f t="shared" si="9"/>
        <v>28816647390.395123</v>
      </c>
      <c r="BO55" s="31">
        <f t="shared" si="9"/>
        <v>28854375665.632675</v>
      </c>
      <c r="BP55" s="31">
        <f t="shared" si="9"/>
        <v>28892153336.718857</v>
      </c>
    </row>
    <row r="56" spans="3:69" s="6" customFormat="1" x14ac:dyDescent="0.25">
      <c r="C56" s="6" t="s">
        <v>27</v>
      </c>
      <c r="G56" s="6" t="s">
        <v>25</v>
      </c>
      <c r="O56" s="31">
        <f t="shared" ref="O56:AT56" si="10">IFERROR(O$54*O$52*O14/SUM(O$14:O$16),0)</f>
        <v>0</v>
      </c>
      <c r="P56" s="31">
        <f t="shared" si="10"/>
        <v>0</v>
      </c>
      <c r="Q56" s="31">
        <f t="shared" si="10"/>
        <v>0</v>
      </c>
      <c r="R56" s="31">
        <f t="shared" si="10"/>
        <v>0</v>
      </c>
      <c r="S56" s="31">
        <f t="shared" si="10"/>
        <v>0</v>
      </c>
      <c r="T56" s="31">
        <f t="shared" si="10"/>
        <v>0</v>
      </c>
      <c r="U56" s="31">
        <f t="shared" si="10"/>
        <v>1771013914.5153198</v>
      </c>
      <c r="V56" s="31">
        <f t="shared" si="10"/>
        <v>3481223765.0648737</v>
      </c>
      <c r="W56" s="31">
        <f t="shared" si="10"/>
        <v>4795891889.0929308</v>
      </c>
      <c r="X56" s="31">
        <f t="shared" si="10"/>
        <v>5691335678.6399908</v>
      </c>
      <c r="Y56" s="31">
        <f t="shared" si="10"/>
        <v>8928221132.1281891</v>
      </c>
      <c r="Z56" s="31">
        <f t="shared" si="10"/>
        <v>11043647153.22052</v>
      </c>
      <c r="AA56" s="31">
        <f t="shared" si="10"/>
        <v>11497314137.662416</v>
      </c>
      <c r="AB56" s="31">
        <f t="shared" si="10"/>
        <v>12038617603.51944</v>
      </c>
      <c r="AC56" s="31">
        <f t="shared" si="10"/>
        <v>12573913899.066769</v>
      </c>
      <c r="AD56" s="31">
        <f t="shared" si="10"/>
        <v>13103951465.540337</v>
      </c>
      <c r="AE56" s="31">
        <f t="shared" si="10"/>
        <v>13561972703.487968</v>
      </c>
      <c r="AF56" s="31">
        <f t="shared" si="10"/>
        <v>14010934692.799347</v>
      </c>
      <c r="AG56" s="31">
        <f t="shared" si="10"/>
        <v>14451109273.027586</v>
      </c>
      <c r="AH56" s="31">
        <f t="shared" si="10"/>
        <v>14882785625.324965</v>
      </c>
      <c r="AI56" s="31">
        <f t="shared" si="10"/>
        <v>15116982501.179142</v>
      </c>
      <c r="AJ56" s="31">
        <f t="shared" si="10"/>
        <v>15230715437.915995</v>
      </c>
      <c r="AK56" s="31">
        <f t="shared" si="10"/>
        <v>15341611995.627308</v>
      </c>
      <c r="AL56" s="31">
        <f t="shared" si="10"/>
        <v>15449573676.260622</v>
      </c>
      <c r="AM56" s="31">
        <f t="shared" si="10"/>
        <v>15554524737.373709</v>
      </c>
      <c r="AN56" s="31">
        <f t="shared" si="10"/>
        <v>15656648944.406071</v>
      </c>
      <c r="AO56" s="31">
        <f t="shared" si="10"/>
        <v>15756146608.131096</v>
      </c>
      <c r="AP56" s="31">
        <f t="shared" si="10"/>
        <v>15852970189.67585</v>
      </c>
      <c r="AQ56" s="31">
        <f t="shared" si="10"/>
        <v>15947027208.044388</v>
      </c>
      <c r="AR56" s="31">
        <f t="shared" si="10"/>
        <v>16038289931.935038</v>
      </c>
      <c r="AS56" s="31">
        <f t="shared" si="10"/>
        <v>16126747067.659822</v>
      </c>
      <c r="AT56" s="31">
        <f t="shared" si="10"/>
        <v>16212388733.841396</v>
      </c>
      <c r="AU56" s="31">
        <f t="shared" ref="AU56:BP56" si="11">IFERROR(AU$54*AU$52*AU14/SUM(AU$14:AU$16),0)</f>
        <v>16295196908.09317</v>
      </c>
      <c r="AV56" s="31">
        <f t="shared" si="11"/>
        <v>16375157246.332045</v>
      </c>
      <c r="AW56" s="31">
        <f t="shared" si="11"/>
        <v>16452274295.584799</v>
      </c>
      <c r="AX56" s="31">
        <f t="shared" si="11"/>
        <v>16526567002.994476</v>
      </c>
      <c r="AY56" s="31">
        <f t="shared" si="11"/>
        <v>16598048771.90929</v>
      </c>
      <c r="AZ56" s="31">
        <f t="shared" si="11"/>
        <v>16666724588.65737</v>
      </c>
      <c r="BA56" s="31">
        <f t="shared" si="11"/>
        <v>16732603284.369652</v>
      </c>
      <c r="BB56" s="31">
        <f t="shared" si="11"/>
        <v>16795708364.090256</v>
      </c>
      <c r="BC56" s="31">
        <f t="shared" si="11"/>
        <v>16856077790.352354</v>
      </c>
      <c r="BD56" s="31">
        <f t="shared" si="11"/>
        <v>16913749582.587236</v>
      </c>
      <c r="BE56" s="31">
        <f t="shared" si="11"/>
        <v>16968755966.227116</v>
      </c>
      <c r="BF56" s="31">
        <f t="shared" si="11"/>
        <v>17019845304.706896</v>
      </c>
      <c r="BG56" s="31">
        <f t="shared" si="11"/>
        <v>17055251456.272173</v>
      </c>
      <c r="BH56" s="31">
        <f t="shared" si="11"/>
        <v>17077581091.377558</v>
      </c>
      <c r="BI56" s="31">
        <f t="shared" si="11"/>
        <v>17099939961.619415</v>
      </c>
      <c r="BJ56" s="31">
        <f t="shared" si="11"/>
        <v>17122328105.27393</v>
      </c>
      <c r="BK56" s="31">
        <f t="shared" si="11"/>
        <v>17144745560.667398</v>
      </c>
      <c r="BL56" s="31">
        <f t="shared" si="11"/>
        <v>17167192366.176294</v>
      </c>
      <c r="BM56" s="31">
        <f t="shared" si="11"/>
        <v>17189668560.227341</v>
      </c>
      <c r="BN56" s="31">
        <f t="shared" si="11"/>
        <v>17212174181.297569</v>
      </c>
      <c r="BO56" s="31">
        <f t="shared" si="11"/>
        <v>17234709267.914379</v>
      </c>
      <c r="BP56" s="31">
        <f t="shared" si="11"/>
        <v>17257273858.655628</v>
      </c>
    </row>
    <row r="57" spans="3:69" s="6" customFormat="1" x14ac:dyDescent="0.25">
      <c r="C57" s="6" t="s">
        <v>28</v>
      </c>
      <c r="G57" s="6" t="s">
        <v>25</v>
      </c>
      <c r="O57" s="31">
        <f t="shared" ref="O57:AT57" si="12">IFERROR(O$54*O$52*O15/SUM(O$14:O$16),0)</f>
        <v>0</v>
      </c>
      <c r="P57" s="31">
        <f t="shared" si="12"/>
        <v>0</v>
      </c>
      <c r="Q57" s="31">
        <f t="shared" si="12"/>
        <v>0</v>
      </c>
      <c r="R57" s="31">
        <f t="shared" si="12"/>
        <v>0</v>
      </c>
      <c r="S57" s="31">
        <f t="shared" si="12"/>
        <v>0</v>
      </c>
      <c r="T57" s="31">
        <f t="shared" si="12"/>
        <v>0</v>
      </c>
      <c r="U57" s="31">
        <f t="shared" si="12"/>
        <v>2445685881.9497271</v>
      </c>
      <c r="V57" s="31">
        <f t="shared" si="12"/>
        <v>4807404246.9943485</v>
      </c>
      <c r="W57" s="31">
        <f t="shared" si="12"/>
        <v>6622898323.0330935</v>
      </c>
      <c r="X57" s="31">
        <f t="shared" si="12"/>
        <v>7859463556.2171288</v>
      </c>
      <c r="Y57" s="31">
        <f t="shared" si="12"/>
        <v>12329448230.081781</v>
      </c>
      <c r="Z57" s="31">
        <f t="shared" si="12"/>
        <v>15250750830.637859</v>
      </c>
      <c r="AA57" s="31">
        <f t="shared" si="12"/>
        <v>15877243332.962389</v>
      </c>
      <c r="AB57" s="31">
        <f t="shared" si="12"/>
        <v>16624757642.955416</v>
      </c>
      <c r="AC57" s="31">
        <f t="shared" si="12"/>
        <v>17363976336.806488</v>
      </c>
      <c r="AD57" s="31">
        <f t="shared" si="12"/>
        <v>18095932976.222366</v>
      </c>
      <c r="AE57" s="31">
        <f t="shared" si="12"/>
        <v>18728438495.292908</v>
      </c>
      <c r="AF57" s="31">
        <f t="shared" si="12"/>
        <v>19348433623.389576</v>
      </c>
      <c r="AG57" s="31">
        <f t="shared" si="12"/>
        <v>19956293757.990471</v>
      </c>
      <c r="AH57" s="31">
        <f t="shared" si="12"/>
        <v>20552418244.496384</v>
      </c>
      <c r="AI57" s="31">
        <f t="shared" si="12"/>
        <v>20875832977.818817</v>
      </c>
      <c r="AJ57" s="31">
        <f t="shared" si="12"/>
        <v>21032892747.598282</v>
      </c>
      <c r="AK57" s="31">
        <f t="shared" si="12"/>
        <v>21186035613.009129</v>
      </c>
      <c r="AL57" s="31">
        <f t="shared" si="12"/>
        <v>21335125552.931332</v>
      </c>
      <c r="AM57" s="31">
        <f t="shared" si="12"/>
        <v>21480057970.658928</v>
      </c>
      <c r="AN57" s="31">
        <f t="shared" si="12"/>
        <v>21621086637.513142</v>
      </c>
      <c r="AO57" s="31">
        <f t="shared" si="12"/>
        <v>21758488173.133415</v>
      </c>
      <c r="AP57" s="31">
        <f t="shared" si="12"/>
        <v>21892196928.599976</v>
      </c>
      <c r="AQ57" s="31">
        <f t="shared" si="12"/>
        <v>22022085192.061295</v>
      </c>
      <c r="AR57" s="31">
        <f t="shared" si="12"/>
        <v>22148114667.910286</v>
      </c>
      <c r="AS57" s="31">
        <f t="shared" si="12"/>
        <v>22270269760.101654</v>
      </c>
      <c r="AT57" s="31">
        <f t="shared" si="12"/>
        <v>22388536822.923836</v>
      </c>
      <c r="AU57" s="31">
        <f t="shared" ref="AU57:BP57" si="13">IFERROR(AU$54*AU$52*AU15/SUM(AU$14:AU$16),0)</f>
        <v>22502890968.31913</v>
      </c>
      <c r="AV57" s="31">
        <f t="shared" si="13"/>
        <v>22613312387.791874</v>
      </c>
      <c r="AW57" s="31">
        <f t="shared" si="13"/>
        <v>22719807360.569481</v>
      </c>
      <c r="AX57" s="31">
        <f t="shared" si="13"/>
        <v>22822402051.75428</v>
      </c>
      <c r="AY57" s="31">
        <f t="shared" si="13"/>
        <v>22921114970.731873</v>
      </c>
      <c r="AZ57" s="31">
        <f t="shared" si="13"/>
        <v>23015953003.38398</v>
      </c>
      <c r="BA57" s="31">
        <f t="shared" si="13"/>
        <v>23106928345.081902</v>
      </c>
      <c r="BB57" s="31">
        <f t="shared" si="13"/>
        <v>23194073455.172256</v>
      </c>
      <c r="BC57" s="31">
        <f t="shared" si="13"/>
        <v>23277440758.105629</v>
      </c>
      <c r="BD57" s="31">
        <f t="shared" si="13"/>
        <v>23357082756.906185</v>
      </c>
      <c r="BE57" s="31">
        <f t="shared" si="13"/>
        <v>23433043953.361252</v>
      </c>
      <c r="BF57" s="31">
        <f t="shared" si="13"/>
        <v>23503595896.976181</v>
      </c>
      <c r="BG57" s="31">
        <f t="shared" si="13"/>
        <v>23552490106.280621</v>
      </c>
      <c r="BH57" s="31">
        <f t="shared" si="13"/>
        <v>23583326269.045193</v>
      </c>
      <c r="BI57" s="31">
        <f t="shared" si="13"/>
        <v>23614202804.14109</v>
      </c>
      <c r="BJ57" s="31">
        <f t="shared" si="13"/>
        <v>23645119764.4259</v>
      </c>
      <c r="BK57" s="31">
        <f t="shared" si="13"/>
        <v>23676077202.826405</v>
      </c>
      <c r="BL57" s="31">
        <f t="shared" si="13"/>
        <v>23707075172.338692</v>
      </c>
      <c r="BM57" s="31">
        <f t="shared" si="13"/>
        <v>23738113726.028233</v>
      </c>
      <c r="BN57" s="31">
        <f t="shared" si="13"/>
        <v>23769192917.029972</v>
      </c>
      <c r="BO57" s="31">
        <f t="shared" si="13"/>
        <v>23800312798.548428</v>
      </c>
      <c r="BP57" s="31">
        <f t="shared" si="13"/>
        <v>23831473423.857769</v>
      </c>
    </row>
    <row r="58" spans="3:69" s="6" customFormat="1" x14ac:dyDescent="0.25">
      <c r="C58" s="6" t="s">
        <v>29</v>
      </c>
      <c r="G58" s="6" t="s">
        <v>25</v>
      </c>
      <c r="O58" s="31">
        <f t="shared" ref="O58:AT58" si="14">IFERROR(O$54*O$52*O16/SUM(O$14:O$16),0)</f>
        <v>0</v>
      </c>
      <c r="P58" s="31">
        <f t="shared" si="14"/>
        <v>0</v>
      </c>
      <c r="Q58" s="31">
        <f t="shared" si="14"/>
        <v>0</v>
      </c>
      <c r="R58" s="31">
        <f t="shared" si="14"/>
        <v>0</v>
      </c>
      <c r="S58" s="31">
        <f t="shared" si="14"/>
        <v>0</v>
      </c>
      <c r="T58" s="31">
        <f t="shared" si="14"/>
        <v>0</v>
      </c>
      <c r="U58" s="31">
        <f t="shared" si="14"/>
        <v>221931568.23500246</v>
      </c>
      <c r="V58" s="31">
        <f t="shared" si="14"/>
        <v>436243579.58206445</v>
      </c>
      <c r="W58" s="31">
        <f t="shared" si="14"/>
        <v>600988958.53294885</v>
      </c>
      <c r="X58" s="31">
        <f t="shared" si="14"/>
        <v>864944632.01215661</v>
      </c>
      <c r="Y58" s="31">
        <f t="shared" si="14"/>
        <v>3460550826.4062743</v>
      </c>
      <c r="Z58" s="31">
        <f t="shared" si="14"/>
        <v>4280483392.7211323</v>
      </c>
      <c r="AA58" s="31">
        <f t="shared" si="14"/>
        <v>4456323309.1714811</v>
      </c>
      <c r="AB58" s="31">
        <f t="shared" si="14"/>
        <v>4666130854.0773029</v>
      </c>
      <c r="AC58" s="31">
        <f t="shared" si="14"/>
        <v>4873610038.3979721</v>
      </c>
      <c r="AD58" s="31">
        <f t="shared" si="14"/>
        <v>5079050955.6357899</v>
      </c>
      <c r="AE58" s="31">
        <f t="shared" si="14"/>
        <v>5256578567.2433987</v>
      </c>
      <c r="AF58" s="31">
        <f t="shared" si="14"/>
        <v>5430594842.17029</v>
      </c>
      <c r="AG58" s="31">
        <f t="shared" si="14"/>
        <v>5601205144.5843353</v>
      </c>
      <c r="AH58" s="31">
        <f t="shared" si="14"/>
        <v>5768521560.203474</v>
      </c>
      <c r="AI58" s="31">
        <f t="shared" si="14"/>
        <v>5859295543.0926905</v>
      </c>
      <c r="AJ58" s="31">
        <f t="shared" si="14"/>
        <v>5903378076.711627</v>
      </c>
      <c r="AK58" s="31">
        <f t="shared" si="14"/>
        <v>5946361238.6152344</v>
      </c>
      <c r="AL58" s="31">
        <f t="shared" si="14"/>
        <v>5988206851.2638073</v>
      </c>
      <c r="AM58" s="31">
        <f t="shared" si="14"/>
        <v>6028885557.1215925</v>
      </c>
      <c r="AN58" s="31">
        <f t="shared" si="14"/>
        <v>6068468583.1031294</v>
      </c>
      <c r="AO58" s="31">
        <f t="shared" si="14"/>
        <v>6107033569.0430593</v>
      </c>
      <c r="AP58" s="31">
        <f t="shared" si="14"/>
        <v>6144562089.0216455</v>
      </c>
      <c r="AQ58" s="31">
        <f t="shared" si="14"/>
        <v>6181018297.6916237</v>
      </c>
      <c r="AR58" s="31">
        <f t="shared" si="14"/>
        <v>6216391446.4864483</v>
      </c>
      <c r="AS58" s="31">
        <f t="shared" si="14"/>
        <v>6250677158.0076828</v>
      </c>
      <c r="AT58" s="31">
        <f t="shared" si="14"/>
        <v>6283871602.2641096</v>
      </c>
      <c r="AU58" s="31">
        <f t="shared" ref="AU58:BP58" si="15">IFERROR(AU$54*AU$52*AU16/SUM(AU$14:AU$16),0)</f>
        <v>6315967793.8345613</v>
      </c>
      <c r="AV58" s="31">
        <f t="shared" si="15"/>
        <v>6346960172.9969168</v>
      </c>
      <c r="AW58" s="31">
        <f t="shared" si="15"/>
        <v>6376850502.16465</v>
      </c>
      <c r="AX58" s="31">
        <f t="shared" si="15"/>
        <v>6405646125.191658</v>
      </c>
      <c r="AY58" s="31">
        <f t="shared" si="15"/>
        <v>6433352237.1741447</v>
      </c>
      <c r="AZ58" s="31">
        <f t="shared" si="15"/>
        <v>6459970770.7974291</v>
      </c>
      <c r="BA58" s="31">
        <f t="shared" si="15"/>
        <v>6485505148.9804869</v>
      </c>
      <c r="BB58" s="31">
        <f t="shared" si="15"/>
        <v>6509964482.2055254</v>
      </c>
      <c r="BC58" s="31">
        <f t="shared" si="15"/>
        <v>6533363484.6326962</v>
      </c>
      <c r="BD58" s="31">
        <f t="shared" si="15"/>
        <v>6555716892.4756756</v>
      </c>
      <c r="BE58" s="31">
        <f t="shared" si="15"/>
        <v>6577037196.2120619</v>
      </c>
      <c r="BF58" s="31">
        <f t="shared" si="15"/>
        <v>6596839265.3902693</v>
      </c>
      <c r="BG58" s="31">
        <f t="shared" si="15"/>
        <v>6610562579.9504538</v>
      </c>
      <c r="BH58" s="31">
        <f t="shared" si="15"/>
        <v>6619217477.2781239</v>
      </c>
      <c r="BI58" s="31">
        <f t="shared" si="15"/>
        <v>6627883706.0540371</v>
      </c>
      <c r="BJ58" s="31">
        <f t="shared" si="15"/>
        <v>6636561281.1139269</v>
      </c>
      <c r="BK58" s="31">
        <f t="shared" si="15"/>
        <v>6645250217.3129444</v>
      </c>
      <c r="BL58" s="31">
        <f t="shared" si="15"/>
        <v>6653950529.5256968</v>
      </c>
      <c r="BM58" s="31">
        <f t="shared" si="15"/>
        <v>6662662232.6462574</v>
      </c>
      <c r="BN58" s="31">
        <f t="shared" si="15"/>
        <v>6671385341.5882044</v>
      </c>
      <c r="BO58" s="31">
        <f t="shared" si="15"/>
        <v>6680119871.2846451</v>
      </c>
      <c r="BP58" s="31">
        <f t="shared" si="15"/>
        <v>6688865836.6882296</v>
      </c>
    </row>
    <row r="59" spans="3:69" s="6" customFormat="1" x14ac:dyDescent="0.25">
      <c r="O59" s="32" t="b">
        <f>ROUND(O54,0)=ROUND(SUM(O55:O58),0)</f>
        <v>1</v>
      </c>
      <c r="P59" s="32" t="b">
        <f t="shared" ref="P59:BI59" si="16">ROUND(P54,0)=ROUND(SUM(P55:P58),0)</f>
        <v>1</v>
      </c>
      <c r="Q59" s="32" t="b">
        <f t="shared" si="16"/>
        <v>1</v>
      </c>
      <c r="R59" s="32" t="b">
        <f t="shared" si="16"/>
        <v>1</v>
      </c>
      <c r="S59" s="32" t="b">
        <f t="shared" si="16"/>
        <v>1</v>
      </c>
      <c r="T59" s="32" t="b">
        <f>ROUND(T54,0)=ROUND(SUM(T55:T58),0)</f>
        <v>1</v>
      </c>
      <c r="U59" s="32" t="b">
        <f t="shared" si="16"/>
        <v>1</v>
      </c>
      <c r="V59" s="32" t="b">
        <f>ROUND(V54,0)=ROUND(SUM(V55:V58),0)</f>
        <v>1</v>
      </c>
      <c r="W59" s="32" t="b">
        <f t="shared" si="16"/>
        <v>1</v>
      </c>
      <c r="X59" s="32" t="b">
        <f t="shared" si="16"/>
        <v>1</v>
      </c>
      <c r="Y59" s="32" t="b">
        <f t="shared" si="16"/>
        <v>1</v>
      </c>
      <c r="Z59" s="32" t="b">
        <f t="shared" si="16"/>
        <v>1</v>
      </c>
      <c r="AA59" s="32" t="b">
        <f t="shared" si="16"/>
        <v>1</v>
      </c>
      <c r="AB59" s="32" t="b">
        <f t="shared" si="16"/>
        <v>1</v>
      </c>
      <c r="AC59" s="32" t="b">
        <f t="shared" si="16"/>
        <v>1</v>
      </c>
      <c r="AD59" s="32" t="b">
        <f t="shared" si="16"/>
        <v>1</v>
      </c>
      <c r="AE59" s="32" t="b">
        <f t="shared" si="16"/>
        <v>1</v>
      </c>
      <c r="AF59" s="32" t="b">
        <f t="shared" si="16"/>
        <v>1</v>
      </c>
      <c r="AG59" s="32" t="b">
        <f t="shared" si="16"/>
        <v>1</v>
      </c>
      <c r="AH59" s="32" t="b">
        <f t="shared" si="16"/>
        <v>1</v>
      </c>
      <c r="AI59" s="32" t="b">
        <f t="shared" si="16"/>
        <v>1</v>
      </c>
      <c r="AJ59" s="32" t="b">
        <f t="shared" si="16"/>
        <v>1</v>
      </c>
      <c r="AK59" s="32" t="b">
        <f t="shared" si="16"/>
        <v>1</v>
      </c>
      <c r="AL59" s="32" t="b">
        <f t="shared" si="16"/>
        <v>1</v>
      </c>
      <c r="AM59" s="32" t="b">
        <f t="shared" si="16"/>
        <v>1</v>
      </c>
      <c r="AN59" s="32" t="b">
        <f t="shared" si="16"/>
        <v>1</v>
      </c>
      <c r="AO59" s="32" t="b">
        <f t="shared" si="16"/>
        <v>1</v>
      </c>
      <c r="AP59" s="32" t="b">
        <f t="shared" si="16"/>
        <v>1</v>
      </c>
      <c r="AQ59" s="32" t="b">
        <f t="shared" si="16"/>
        <v>1</v>
      </c>
      <c r="AR59" s="32" t="b">
        <f t="shared" si="16"/>
        <v>1</v>
      </c>
      <c r="AS59" s="32" t="b">
        <f t="shared" si="16"/>
        <v>1</v>
      </c>
      <c r="AT59" s="32" t="b">
        <f t="shared" si="16"/>
        <v>1</v>
      </c>
      <c r="AU59" s="32" t="b">
        <f t="shared" si="16"/>
        <v>1</v>
      </c>
      <c r="AV59" s="32" t="b">
        <f t="shared" si="16"/>
        <v>1</v>
      </c>
      <c r="AW59" s="32" t="b">
        <f t="shared" si="16"/>
        <v>1</v>
      </c>
      <c r="AX59" s="32" t="b">
        <f t="shared" si="16"/>
        <v>1</v>
      </c>
      <c r="AY59" s="32" t="b">
        <f t="shared" si="16"/>
        <v>1</v>
      </c>
      <c r="AZ59" s="32" t="b">
        <f t="shared" si="16"/>
        <v>1</v>
      </c>
      <c r="BA59" s="32" t="b">
        <f t="shared" si="16"/>
        <v>1</v>
      </c>
      <c r="BB59" s="32" t="b">
        <f t="shared" si="16"/>
        <v>1</v>
      </c>
      <c r="BC59" s="32" t="b">
        <f t="shared" si="16"/>
        <v>1</v>
      </c>
      <c r="BD59" s="32" t="b">
        <f t="shared" si="16"/>
        <v>1</v>
      </c>
      <c r="BE59" s="32" t="b">
        <f t="shared" si="16"/>
        <v>1</v>
      </c>
      <c r="BF59" s="32" t="b">
        <f t="shared" si="16"/>
        <v>1</v>
      </c>
      <c r="BG59" s="32" t="b">
        <f t="shared" si="16"/>
        <v>1</v>
      </c>
      <c r="BH59" s="32" t="b">
        <f t="shared" si="16"/>
        <v>1</v>
      </c>
      <c r="BI59" s="32" t="b">
        <f t="shared" si="16"/>
        <v>1</v>
      </c>
      <c r="BJ59" s="32" t="b">
        <f t="shared" ref="BJ59:BP59" si="17">ROUND(BJ54,0)=ROUND(SUM(BJ55:BJ58),0)</f>
        <v>1</v>
      </c>
      <c r="BK59" s="32" t="b">
        <f t="shared" si="17"/>
        <v>1</v>
      </c>
      <c r="BL59" s="32" t="b">
        <f t="shared" si="17"/>
        <v>1</v>
      </c>
      <c r="BM59" s="32" t="b">
        <f t="shared" si="17"/>
        <v>1</v>
      </c>
      <c r="BN59" s="32" t="b">
        <f t="shared" si="17"/>
        <v>1</v>
      </c>
      <c r="BO59" s="32" t="b">
        <f t="shared" si="17"/>
        <v>1</v>
      </c>
      <c r="BP59" s="32" t="b">
        <f t="shared" si="17"/>
        <v>1</v>
      </c>
    </row>
    <row r="60" spans="3:69" s="6" customFormat="1" x14ac:dyDescent="0.25">
      <c r="O60" s="27"/>
    </row>
    <row r="61" spans="3:69" s="6" customFormat="1" x14ac:dyDescent="0.25">
      <c r="C61" s="6" t="s">
        <v>30</v>
      </c>
      <c r="G61" s="6" t="s">
        <v>17</v>
      </c>
      <c r="O61" s="30">
        <f t="shared" ref="O61:BI61" si="18">O49*187.69*EXP(-6.522*O49)/SUM(O49*187.69*EXP(-6.522*O49),(1-O49))</f>
        <v>0</v>
      </c>
      <c r="P61" s="30">
        <f t="shared" si="18"/>
        <v>0</v>
      </c>
      <c r="Q61" s="30">
        <f t="shared" si="18"/>
        <v>0</v>
      </c>
      <c r="R61" s="30">
        <f t="shared" si="18"/>
        <v>0</v>
      </c>
      <c r="S61" s="30">
        <f t="shared" si="18"/>
        <v>0</v>
      </c>
      <c r="T61" s="30">
        <f t="shared" si="18"/>
        <v>0</v>
      </c>
      <c r="U61" s="30">
        <f t="shared" si="18"/>
        <v>0.84639540903383292</v>
      </c>
      <c r="V61" s="30">
        <f t="shared" si="18"/>
        <v>0.90064616299686084</v>
      </c>
      <c r="W61" s="30">
        <f t="shared" si="18"/>
        <v>0.91804269325502619</v>
      </c>
      <c r="X61" s="30">
        <f t="shared" si="18"/>
        <v>0.92494317601986797</v>
      </c>
      <c r="Y61" s="30">
        <f t="shared" si="18"/>
        <v>0.92717818770563509</v>
      </c>
      <c r="Z61" s="30">
        <f t="shared" si="18"/>
        <v>0.92717818770563509</v>
      </c>
      <c r="AA61" s="30">
        <f t="shared" si="18"/>
        <v>0.92717818770563509</v>
      </c>
      <c r="AB61" s="30">
        <f t="shared" si="18"/>
        <v>0.92717818770563509</v>
      </c>
      <c r="AC61" s="30">
        <f t="shared" si="18"/>
        <v>0.92717818770563509</v>
      </c>
      <c r="AD61" s="30">
        <f t="shared" si="18"/>
        <v>0.92717818770563509</v>
      </c>
      <c r="AE61" s="30">
        <f t="shared" si="18"/>
        <v>0.92717818770563509</v>
      </c>
      <c r="AF61" s="30">
        <f t="shared" si="18"/>
        <v>0.92717818770563509</v>
      </c>
      <c r="AG61" s="30">
        <f t="shared" si="18"/>
        <v>0.92717818770563509</v>
      </c>
      <c r="AH61" s="30">
        <f t="shared" si="18"/>
        <v>0.92717818770563509</v>
      </c>
      <c r="AI61" s="30">
        <f t="shared" si="18"/>
        <v>0.92717818770563509</v>
      </c>
      <c r="AJ61" s="30">
        <f t="shared" si="18"/>
        <v>0.92717818770563509</v>
      </c>
      <c r="AK61" s="30">
        <f t="shared" si="18"/>
        <v>0.92717818770563509</v>
      </c>
      <c r="AL61" s="30">
        <f t="shared" si="18"/>
        <v>0.92717818770563509</v>
      </c>
      <c r="AM61" s="30">
        <f t="shared" si="18"/>
        <v>0.92717818770563509</v>
      </c>
      <c r="AN61" s="30">
        <f t="shared" si="18"/>
        <v>0.92717818770563509</v>
      </c>
      <c r="AO61" s="30">
        <f t="shared" si="18"/>
        <v>0.92717818770563509</v>
      </c>
      <c r="AP61" s="30">
        <f t="shared" si="18"/>
        <v>0.92717818770563509</v>
      </c>
      <c r="AQ61" s="30">
        <f t="shared" si="18"/>
        <v>0.92717818770563509</v>
      </c>
      <c r="AR61" s="30">
        <f t="shared" si="18"/>
        <v>0.92717818770563509</v>
      </c>
      <c r="AS61" s="30">
        <f t="shared" si="18"/>
        <v>0.92717818770563509</v>
      </c>
      <c r="AT61" s="30">
        <f t="shared" si="18"/>
        <v>0.92717818770563509</v>
      </c>
      <c r="AU61" s="30">
        <f t="shared" si="18"/>
        <v>0.92717818770563509</v>
      </c>
      <c r="AV61" s="30">
        <f t="shared" si="18"/>
        <v>0.92717818770563509</v>
      </c>
      <c r="AW61" s="30">
        <f t="shared" si="18"/>
        <v>0.92717818770563509</v>
      </c>
      <c r="AX61" s="30">
        <f t="shared" si="18"/>
        <v>0.92717818770563509</v>
      </c>
      <c r="AY61" s="30">
        <f t="shared" si="18"/>
        <v>0.92717818770563509</v>
      </c>
      <c r="AZ61" s="30">
        <f t="shared" si="18"/>
        <v>0.92717818770563509</v>
      </c>
      <c r="BA61" s="30">
        <f t="shared" si="18"/>
        <v>0.92717818770563509</v>
      </c>
      <c r="BB61" s="30">
        <f t="shared" si="18"/>
        <v>0.92717818770563509</v>
      </c>
      <c r="BC61" s="30">
        <f t="shared" si="18"/>
        <v>0.92717818770563509</v>
      </c>
      <c r="BD61" s="30">
        <f t="shared" si="18"/>
        <v>0.92717818770563509</v>
      </c>
      <c r="BE61" s="30">
        <f t="shared" si="18"/>
        <v>0.92717818770563509</v>
      </c>
      <c r="BF61" s="30">
        <f t="shared" si="18"/>
        <v>0.92717818770563509</v>
      </c>
      <c r="BG61" s="30">
        <f t="shared" si="18"/>
        <v>0.92717818770563509</v>
      </c>
      <c r="BH61" s="30">
        <f t="shared" si="18"/>
        <v>0.92717818770563509</v>
      </c>
      <c r="BI61" s="30">
        <f t="shared" si="18"/>
        <v>0.92717818770563509</v>
      </c>
      <c r="BJ61" s="30">
        <f t="shared" ref="BJ61:BP61" si="19">BJ49*187.69*EXP(-6.522*BJ49)/SUM(BJ49*187.69*EXP(-6.522*BJ49),(1-BJ49))</f>
        <v>0.92717818770563509</v>
      </c>
      <c r="BK61" s="30">
        <f t="shared" si="19"/>
        <v>0.92717818770563509</v>
      </c>
      <c r="BL61" s="30">
        <f t="shared" si="19"/>
        <v>0.92717818770563509</v>
      </c>
      <c r="BM61" s="30">
        <f t="shared" si="19"/>
        <v>0.92717818770563509</v>
      </c>
      <c r="BN61" s="30">
        <f t="shared" si="19"/>
        <v>0.92717818770563509</v>
      </c>
      <c r="BO61" s="30">
        <f t="shared" si="19"/>
        <v>0.92717818770563509</v>
      </c>
      <c r="BP61" s="30">
        <f t="shared" si="19"/>
        <v>0.92717818770563509</v>
      </c>
    </row>
    <row r="62" spans="3:69" s="6" customFormat="1" x14ac:dyDescent="0.25">
      <c r="C62" s="6" t="s">
        <v>31</v>
      </c>
      <c r="G62" s="6" t="s">
        <v>17</v>
      </c>
      <c r="O62" s="30">
        <f t="shared" ref="O62:BI62" si="20">(1-O49)/SUM(O49*187.69*EXP(-6.522*O49),(1-O49))</f>
        <v>1</v>
      </c>
      <c r="P62" s="30">
        <f t="shared" si="20"/>
        <v>1</v>
      </c>
      <c r="Q62" s="30">
        <f t="shared" si="20"/>
        <v>1</v>
      </c>
      <c r="R62" s="30">
        <f t="shared" si="20"/>
        <v>1</v>
      </c>
      <c r="S62" s="30">
        <f t="shared" si="20"/>
        <v>1</v>
      </c>
      <c r="T62" s="30">
        <f t="shared" si="20"/>
        <v>1</v>
      </c>
      <c r="U62" s="30">
        <f t="shared" si="20"/>
        <v>0.15360459096616708</v>
      </c>
      <c r="V62" s="30">
        <f t="shared" si="20"/>
        <v>9.9353837003139031E-2</v>
      </c>
      <c r="W62" s="30">
        <f t="shared" si="20"/>
        <v>8.1957306744973799E-2</v>
      </c>
      <c r="X62" s="30">
        <f t="shared" si="20"/>
        <v>7.505682398013204E-2</v>
      </c>
      <c r="Y62" s="30">
        <f t="shared" si="20"/>
        <v>7.2821812294364824E-2</v>
      </c>
      <c r="Z62" s="30">
        <f t="shared" si="20"/>
        <v>7.2821812294364824E-2</v>
      </c>
      <c r="AA62" s="30">
        <f t="shared" si="20"/>
        <v>7.2821812294364824E-2</v>
      </c>
      <c r="AB62" s="30">
        <f t="shared" si="20"/>
        <v>7.2821812294364824E-2</v>
      </c>
      <c r="AC62" s="30">
        <f t="shared" si="20"/>
        <v>7.2821812294364824E-2</v>
      </c>
      <c r="AD62" s="30">
        <f t="shared" si="20"/>
        <v>7.2821812294364824E-2</v>
      </c>
      <c r="AE62" s="30">
        <f t="shared" si="20"/>
        <v>7.2821812294364824E-2</v>
      </c>
      <c r="AF62" s="30">
        <f t="shared" si="20"/>
        <v>7.2821812294364824E-2</v>
      </c>
      <c r="AG62" s="30">
        <f t="shared" si="20"/>
        <v>7.2821812294364824E-2</v>
      </c>
      <c r="AH62" s="30">
        <f t="shared" si="20"/>
        <v>7.2821812294364824E-2</v>
      </c>
      <c r="AI62" s="30">
        <f t="shared" si="20"/>
        <v>7.2821812294364824E-2</v>
      </c>
      <c r="AJ62" s="30">
        <f t="shared" si="20"/>
        <v>7.2821812294364824E-2</v>
      </c>
      <c r="AK62" s="30">
        <f t="shared" si="20"/>
        <v>7.2821812294364824E-2</v>
      </c>
      <c r="AL62" s="30">
        <f t="shared" si="20"/>
        <v>7.2821812294364824E-2</v>
      </c>
      <c r="AM62" s="30">
        <f t="shared" si="20"/>
        <v>7.2821812294364824E-2</v>
      </c>
      <c r="AN62" s="30">
        <f t="shared" si="20"/>
        <v>7.2821812294364824E-2</v>
      </c>
      <c r="AO62" s="30">
        <f t="shared" si="20"/>
        <v>7.2821812294364824E-2</v>
      </c>
      <c r="AP62" s="30">
        <f t="shared" si="20"/>
        <v>7.2821812294364824E-2</v>
      </c>
      <c r="AQ62" s="30">
        <f t="shared" si="20"/>
        <v>7.2821812294364824E-2</v>
      </c>
      <c r="AR62" s="30">
        <f t="shared" si="20"/>
        <v>7.2821812294364824E-2</v>
      </c>
      <c r="AS62" s="30">
        <f t="shared" si="20"/>
        <v>7.2821812294364824E-2</v>
      </c>
      <c r="AT62" s="30">
        <f t="shared" si="20"/>
        <v>7.2821812294364824E-2</v>
      </c>
      <c r="AU62" s="30">
        <f t="shared" si="20"/>
        <v>7.2821812294364824E-2</v>
      </c>
      <c r="AV62" s="30">
        <f t="shared" si="20"/>
        <v>7.2821812294364824E-2</v>
      </c>
      <c r="AW62" s="30">
        <f t="shared" si="20"/>
        <v>7.2821812294364824E-2</v>
      </c>
      <c r="AX62" s="30">
        <f t="shared" si="20"/>
        <v>7.2821812294364824E-2</v>
      </c>
      <c r="AY62" s="30">
        <f t="shared" si="20"/>
        <v>7.2821812294364824E-2</v>
      </c>
      <c r="AZ62" s="30">
        <f t="shared" si="20"/>
        <v>7.2821812294364824E-2</v>
      </c>
      <c r="BA62" s="30">
        <f t="shared" si="20"/>
        <v>7.2821812294364824E-2</v>
      </c>
      <c r="BB62" s="30">
        <f t="shared" si="20"/>
        <v>7.2821812294364824E-2</v>
      </c>
      <c r="BC62" s="30">
        <f t="shared" si="20"/>
        <v>7.2821812294364824E-2</v>
      </c>
      <c r="BD62" s="30">
        <f t="shared" si="20"/>
        <v>7.2821812294364824E-2</v>
      </c>
      <c r="BE62" s="30">
        <f t="shared" si="20"/>
        <v>7.2821812294364824E-2</v>
      </c>
      <c r="BF62" s="30">
        <f t="shared" si="20"/>
        <v>7.2821812294364824E-2</v>
      </c>
      <c r="BG62" s="30">
        <f t="shared" si="20"/>
        <v>7.2821812294364824E-2</v>
      </c>
      <c r="BH62" s="30">
        <f t="shared" si="20"/>
        <v>7.2821812294364824E-2</v>
      </c>
      <c r="BI62" s="30">
        <f t="shared" si="20"/>
        <v>7.2821812294364824E-2</v>
      </c>
      <c r="BJ62" s="30">
        <f t="shared" ref="BJ62:BP62" si="21">(1-BJ49)/SUM(BJ49*187.69*EXP(-6.522*BJ49),(1-BJ49))</f>
        <v>7.2821812294364824E-2</v>
      </c>
      <c r="BK62" s="30">
        <f t="shared" si="21"/>
        <v>7.2821812294364824E-2</v>
      </c>
      <c r="BL62" s="30">
        <f t="shared" si="21"/>
        <v>7.2821812294364824E-2</v>
      </c>
      <c r="BM62" s="30">
        <f t="shared" si="21"/>
        <v>7.2821812294364824E-2</v>
      </c>
      <c r="BN62" s="30">
        <f t="shared" si="21"/>
        <v>7.2821812294364824E-2</v>
      </c>
      <c r="BO62" s="30">
        <f t="shared" si="21"/>
        <v>7.2821812294364824E-2</v>
      </c>
      <c r="BP62" s="30">
        <f t="shared" si="21"/>
        <v>7.2821812294364824E-2</v>
      </c>
    </row>
    <row r="63" spans="3:69" s="6" customFormat="1" x14ac:dyDescent="0.25"/>
    <row r="64" spans="3:69" s="6" customFormat="1" x14ac:dyDescent="0.25">
      <c r="C64" s="6" t="s">
        <v>32</v>
      </c>
      <c r="G64" s="6" t="s">
        <v>25</v>
      </c>
      <c r="O64" s="31">
        <f>IFERROR(O54/O61*O62,0)</f>
        <v>0</v>
      </c>
      <c r="P64" s="31">
        <f t="shared" ref="P64:BI64" si="22">IFERROR(P54/P61*P62,0)</f>
        <v>0</v>
      </c>
      <c r="Q64" s="31">
        <f t="shared" si="22"/>
        <v>0</v>
      </c>
      <c r="R64" s="31">
        <f t="shared" si="22"/>
        <v>0</v>
      </c>
      <c r="S64" s="31">
        <f t="shared" si="22"/>
        <v>0</v>
      </c>
      <c r="T64" s="31">
        <f t="shared" si="22"/>
        <v>0</v>
      </c>
      <c r="U64" s="31">
        <f t="shared" si="22"/>
        <v>876143968.21742761</v>
      </c>
      <c r="V64" s="31">
        <f t="shared" si="22"/>
        <v>1120525129.8030739</v>
      </c>
      <c r="W64" s="31">
        <f t="shared" si="22"/>
        <v>1378625664.2822266</v>
      </c>
      <c r="X64" s="31">
        <f t="shared" si="22"/>
        <v>1649674314.8988805</v>
      </c>
      <c r="Y64" s="31">
        <f t="shared" si="22"/>
        <v>3115409675.2810841</v>
      </c>
      <c r="Z64" s="31">
        <f t="shared" si="22"/>
        <v>3853565529.165215</v>
      </c>
      <c r="AA64" s="31">
        <f t="shared" si="22"/>
        <v>4011867893.2946053</v>
      </c>
      <c r="AB64" s="31">
        <f t="shared" si="22"/>
        <v>4200750093.8850131</v>
      </c>
      <c r="AC64" s="31">
        <f t="shared" si="22"/>
        <v>4387536155.0287247</v>
      </c>
      <c r="AD64" s="31">
        <f t="shared" si="22"/>
        <v>4572487237.4915056</v>
      </c>
      <c r="AE64" s="31">
        <f t="shared" si="22"/>
        <v>4732308972.9827442</v>
      </c>
      <c r="AF64" s="31">
        <f t="shared" si="22"/>
        <v>4888969578.1172762</v>
      </c>
      <c r="AG64" s="31">
        <f t="shared" si="22"/>
        <v>5042563908.4728632</v>
      </c>
      <c r="AH64" s="31">
        <f t="shared" si="22"/>
        <v>5193192870.7974939</v>
      </c>
      <c r="AI64" s="31">
        <f t="shared" si="22"/>
        <v>5274913428.8077755</v>
      </c>
      <c r="AJ64" s="31">
        <f t="shared" si="22"/>
        <v>5314599351.2624846</v>
      </c>
      <c r="AK64" s="31">
        <f t="shared" si="22"/>
        <v>5353295548.8293142</v>
      </c>
      <c r="AL64" s="31">
        <f t="shared" si="22"/>
        <v>5390967651.6398392</v>
      </c>
      <c r="AM64" s="31">
        <f t="shared" si="22"/>
        <v>5427589230.1585598</v>
      </c>
      <c r="AN64" s="31">
        <f t="shared" si="22"/>
        <v>5463224407.4195862</v>
      </c>
      <c r="AO64" s="31">
        <f t="shared" si="22"/>
        <v>5497943079.7787819</v>
      </c>
      <c r="AP64" s="31">
        <f t="shared" si="22"/>
        <v>5531728659.0420933</v>
      </c>
      <c r="AQ64" s="31">
        <f t="shared" si="22"/>
        <v>5564548874.9302273</v>
      </c>
      <c r="AR64" s="31">
        <f t="shared" si="22"/>
        <v>5596394050.894598</v>
      </c>
      <c r="AS64" s="31">
        <f t="shared" si="22"/>
        <v>5627260246.1205387</v>
      </c>
      <c r="AT64" s="31">
        <f t="shared" si="22"/>
        <v>5657144012.604454</v>
      </c>
      <c r="AU64" s="31">
        <f t="shared" si="22"/>
        <v>5686039061.622447</v>
      </c>
      <c r="AV64" s="31">
        <f t="shared" si="22"/>
        <v>5713940387.9562817</v>
      </c>
      <c r="AW64" s="31">
        <f t="shared" si="22"/>
        <v>5740849578.2435398</v>
      </c>
      <c r="AX64" s="31">
        <f t="shared" si="22"/>
        <v>5766773243.8922386</v>
      </c>
      <c r="AY64" s="31">
        <f t="shared" si="22"/>
        <v>5791716061.8609877</v>
      </c>
      <c r="AZ64" s="31">
        <f t="shared" si="22"/>
        <v>5815679772.0769997</v>
      </c>
      <c r="BA64" s="31">
        <f t="shared" si="22"/>
        <v>5838667456.0713396</v>
      </c>
      <c r="BB64" s="31">
        <f t="shared" si="22"/>
        <v>5860687315.6840773</v>
      </c>
      <c r="BC64" s="31">
        <f t="shared" si="22"/>
        <v>5881752597.5453568</v>
      </c>
      <c r="BD64" s="31">
        <f t="shared" si="22"/>
        <v>5901876568.1393223</v>
      </c>
      <c r="BE64" s="31">
        <f t="shared" si="22"/>
        <v>5921070472.1945457</v>
      </c>
      <c r="BF64" s="31">
        <f t="shared" si="22"/>
        <v>5938897564.1816444</v>
      </c>
      <c r="BG64" s="31">
        <f t="shared" si="22"/>
        <v>5951252171.6133547</v>
      </c>
      <c r="BH64" s="31">
        <f t="shared" si="22"/>
        <v>5959043864.9667463</v>
      </c>
      <c r="BI64" s="31">
        <f t="shared" si="22"/>
        <v>5966845759.6161938</v>
      </c>
      <c r="BJ64" s="31">
        <f t="shared" ref="BJ64:BP64" si="23">IFERROR(BJ54/BJ61*BJ62,0)</f>
        <v>5974657868.9177732</v>
      </c>
      <c r="BK64" s="31">
        <f t="shared" si="23"/>
        <v>5982480206.2450466</v>
      </c>
      <c r="BL64" s="31">
        <f t="shared" si="23"/>
        <v>5990312784.9890833</v>
      </c>
      <c r="BM64" s="31">
        <f t="shared" si="23"/>
        <v>5998155618.5584898</v>
      </c>
      <c r="BN64" s="31">
        <f t="shared" si="23"/>
        <v>6006008720.3794203</v>
      </c>
      <c r="BO64" s="31">
        <f t="shared" si="23"/>
        <v>6013872103.8956137</v>
      </c>
      <c r="BP64" s="31">
        <f t="shared" si="23"/>
        <v>6021745782.5684109</v>
      </c>
    </row>
    <row r="65" spans="2:69" s="6" customFormat="1" x14ac:dyDescent="0.25">
      <c r="C65" s="6" t="s">
        <v>33</v>
      </c>
      <c r="G65" s="6" t="s">
        <v>25</v>
      </c>
      <c r="O65" s="33">
        <f t="shared" ref="O65:AT65" si="24">IFERROR(O$64*O17/SUM(O$17:O$19),0)</f>
        <v>0</v>
      </c>
      <c r="P65" s="33">
        <f t="shared" si="24"/>
        <v>0</v>
      </c>
      <c r="Q65" s="33">
        <f t="shared" si="24"/>
        <v>0</v>
      </c>
      <c r="R65" s="33">
        <f t="shared" si="24"/>
        <v>0</v>
      </c>
      <c r="S65" s="33">
        <f t="shared" si="24"/>
        <v>0</v>
      </c>
      <c r="T65" s="33">
        <f t="shared" si="24"/>
        <v>0</v>
      </c>
      <c r="U65" s="33">
        <f t="shared" si="24"/>
        <v>424153939.32753026</v>
      </c>
      <c r="V65" s="33">
        <f t="shared" si="24"/>
        <v>556989804.28443885</v>
      </c>
      <c r="W65" s="33">
        <f t="shared" si="24"/>
        <v>666111546.08843029</v>
      </c>
      <c r="X65" s="33">
        <f t="shared" si="24"/>
        <v>897416615.80753589</v>
      </c>
      <c r="Y65" s="33">
        <f t="shared" si="24"/>
        <v>1377547523.1340756</v>
      </c>
      <c r="Z65" s="33">
        <f t="shared" si="24"/>
        <v>1528188254.5858366</v>
      </c>
      <c r="AA65" s="33">
        <f t="shared" si="24"/>
        <v>1558346052.5312226</v>
      </c>
      <c r="AB65" s="33">
        <f t="shared" si="24"/>
        <v>1601902854.7827158</v>
      </c>
      <c r="AC65" s="33">
        <f t="shared" si="24"/>
        <v>1642306732.6359417</v>
      </c>
      <c r="AD65" s="33">
        <f t="shared" si="24"/>
        <v>1684418865.4816206</v>
      </c>
      <c r="AE65" s="33">
        <f t="shared" si="24"/>
        <v>1717176952.5515487</v>
      </c>
      <c r="AF65" s="33">
        <f t="shared" si="24"/>
        <v>1751919286.5189052</v>
      </c>
      <c r="AG65" s="33">
        <f t="shared" si="24"/>
        <v>1784103902.714165</v>
      </c>
      <c r="AH65" s="33">
        <f t="shared" si="24"/>
        <v>1813851924.6672983</v>
      </c>
      <c r="AI65" s="33">
        <f t="shared" si="24"/>
        <v>1839853061.4012504</v>
      </c>
      <c r="AJ65" s="33">
        <f t="shared" si="24"/>
        <v>1855875772.3267727</v>
      </c>
      <c r="AK65" s="33">
        <f t="shared" si="24"/>
        <v>1871415857.9985304</v>
      </c>
      <c r="AL65" s="33">
        <f t="shared" si="24"/>
        <v>1886502707.9522433</v>
      </c>
      <c r="AM65" s="33">
        <f t="shared" si="24"/>
        <v>1901198759.7851269</v>
      </c>
      <c r="AN65" s="33">
        <f t="shared" si="24"/>
        <v>1915546686.9958107</v>
      </c>
      <c r="AO65" s="33">
        <f t="shared" si="24"/>
        <v>1929490934.6965816</v>
      </c>
      <c r="AP65" s="33">
        <f t="shared" si="24"/>
        <v>1942983471.6451461</v>
      </c>
      <c r="AQ65" s="33">
        <f t="shared" si="24"/>
        <v>1956037567.5865817</v>
      </c>
      <c r="AR65" s="33">
        <f t="shared" si="24"/>
        <v>1968667654.7711263</v>
      </c>
      <c r="AS65" s="33">
        <f t="shared" si="24"/>
        <v>1980867197.1376631</v>
      </c>
      <c r="AT65" s="33">
        <f t="shared" si="24"/>
        <v>1992620706.0436141</v>
      </c>
      <c r="AU65" s="33">
        <f t="shared" ref="AU65:BP65" si="25">IFERROR(AU$64*AU17/SUM(AU$17:AU$19),0)</f>
        <v>2003925856.8944292</v>
      </c>
      <c r="AV65" s="33">
        <f t="shared" si="25"/>
        <v>2014793701.9949212</v>
      </c>
      <c r="AW65" s="33">
        <f t="shared" si="25"/>
        <v>2025233713.0913634</v>
      </c>
      <c r="AX65" s="33">
        <f t="shared" si="25"/>
        <v>2035239833.4908843</v>
      </c>
      <c r="AY65" s="33">
        <f t="shared" si="25"/>
        <v>2044799102.9271011</v>
      </c>
      <c r="AZ65" s="33">
        <f t="shared" si="25"/>
        <v>2053909480.2741659</v>
      </c>
      <c r="BA65" s="33">
        <f t="shared" si="25"/>
        <v>2062581019.5173848</v>
      </c>
      <c r="BB65" s="33">
        <f t="shared" si="25"/>
        <v>2070824023.0768769</v>
      </c>
      <c r="BC65" s="33">
        <f t="shared" si="25"/>
        <v>2078637245.2627175</v>
      </c>
      <c r="BD65" s="33">
        <f t="shared" si="25"/>
        <v>2086013765.2468071</v>
      </c>
      <c r="BE65" s="33">
        <f t="shared" si="25"/>
        <v>2092955150.852108</v>
      </c>
      <c r="BF65" s="33">
        <f t="shared" si="25"/>
        <v>2099344160.1460683</v>
      </c>
      <c r="BG65" s="33">
        <f t="shared" si="25"/>
        <v>2103767960.5734727</v>
      </c>
      <c r="BH65" s="33">
        <f t="shared" si="25"/>
        <v>2106565242.4844735</v>
      </c>
      <c r="BI65" s="33">
        <f t="shared" si="25"/>
        <v>2109366237.1167235</v>
      </c>
      <c r="BJ65" s="33">
        <f t="shared" si="25"/>
        <v>2112170949.389137</v>
      </c>
      <c r="BK65" s="33">
        <f t="shared" si="25"/>
        <v>2114979384.2271273</v>
      </c>
      <c r="BL65" s="33">
        <f t="shared" si="25"/>
        <v>2117791546.5626249</v>
      </c>
      <c r="BM65" s="33">
        <f t="shared" si="25"/>
        <v>2120607441.3340826</v>
      </c>
      <c r="BN65" s="33">
        <f t="shared" si="25"/>
        <v>2123427073.4864843</v>
      </c>
      <c r="BO65" s="33">
        <f t="shared" si="25"/>
        <v>2126250447.9713509</v>
      </c>
      <c r="BP65" s="33">
        <f t="shared" si="25"/>
        <v>2129077569.746757</v>
      </c>
    </row>
    <row r="66" spans="2:69" s="6" customFormat="1" x14ac:dyDescent="0.25">
      <c r="C66" s="6" t="s">
        <v>34</v>
      </c>
      <c r="G66" s="6" t="s">
        <v>25</v>
      </c>
      <c r="O66" s="33">
        <f t="shared" ref="O66:AT66" si="26">IFERROR(O$64*O18/SUM(O$17:O$19),0)</f>
        <v>0</v>
      </c>
      <c r="P66" s="33">
        <f t="shared" si="26"/>
        <v>0</v>
      </c>
      <c r="Q66" s="33">
        <f t="shared" si="26"/>
        <v>0</v>
      </c>
      <c r="R66" s="33">
        <f t="shared" si="26"/>
        <v>0</v>
      </c>
      <c r="S66" s="33">
        <f t="shared" si="26"/>
        <v>0</v>
      </c>
      <c r="T66" s="33">
        <f t="shared" si="26"/>
        <v>0</v>
      </c>
      <c r="U66" s="33">
        <f t="shared" si="26"/>
        <v>371664732.21744114</v>
      </c>
      <c r="V66" s="33">
        <f t="shared" si="26"/>
        <v>459630362.53555506</v>
      </c>
      <c r="W66" s="33">
        <f t="shared" si="26"/>
        <v>566903128.66677606</v>
      </c>
      <c r="X66" s="33">
        <f t="shared" si="26"/>
        <v>578602091.24111557</v>
      </c>
      <c r="Y66" s="33">
        <f t="shared" si="26"/>
        <v>1297947079.8675609</v>
      </c>
      <c r="Z66" s="33">
        <f t="shared" si="26"/>
        <v>1879131980.6206763</v>
      </c>
      <c r="AA66" s="33">
        <f t="shared" si="26"/>
        <v>1989871466.1409323</v>
      </c>
      <c r="AB66" s="33">
        <f t="shared" si="26"/>
        <v>2119393804.5896714</v>
      </c>
      <c r="AC66" s="33">
        <f t="shared" si="26"/>
        <v>2251799464.4647884</v>
      </c>
      <c r="AD66" s="33">
        <f t="shared" si="26"/>
        <v>2383491745.2796292</v>
      </c>
      <c r="AE66" s="33">
        <f t="shared" si="26"/>
        <v>2502309628.7495775</v>
      </c>
      <c r="AF66" s="33">
        <f t="shared" si="26"/>
        <v>2616899188.2503419</v>
      </c>
      <c r="AG66" s="33">
        <f t="shared" si="26"/>
        <v>2731072453.462976</v>
      </c>
      <c r="AH66" s="33">
        <f t="shared" si="26"/>
        <v>2844800519.6112766</v>
      </c>
      <c r="AI66" s="33">
        <f t="shared" si="26"/>
        <v>2894776091.3614116</v>
      </c>
      <c r="AJ66" s="33">
        <f t="shared" si="26"/>
        <v>2912087984.3882837</v>
      </c>
      <c r="AK66" s="33">
        <f t="shared" si="26"/>
        <v>2929116741.0402761</v>
      </c>
      <c r="AL66" s="33">
        <f t="shared" si="26"/>
        <v>2945761913.5516119</v>
      </c>
      <c r="AM66" s="33">
        <f t="shared" si="26"/>
        <v>2961862507.3945856</v>
      </c>
      <c r="AN66" s="33">
        <f t="shared" si="26"/>
        <v>2977411878.5231581</v>
      </c>
      <c r="AO66" s="33">
        <f t="shared" si="26"/>
        <v>2992616608.2715378</v>
      </c>
      <c r="AP66" s="33">
        <f t="shared" si="26"/>
        <v>3007559170.044446</v>
      </c>
      <c r="AQ66" s="33">
        <f t="shared" si="26"/>
        <v>3022173156.2572436</v>
      </c>
      <c r="AR66" s="33">
        <f t="shared" si="26"/>
        <v>3036417858.8206239</v>
      </c>
      <c r="AS66" s="33">
        <f t="shared" si="26"/>
        <v>3050304093.9628754</v>
      </c>
      <c r="AT66" s="33">
        <f t="shared" si="26"/>
        <v>3063862540.8979516</v>
      </c>
      <c r="AU66" s="33">
        <f t="shared" ref="AU66:BP66" si="27">IFERROR(AU$64*AU18/SUM(AU$17:AU$19),0)</f>
        <v>3077092140.2184663</v>
      </c>
      <c r="AV66" s="33">
        <f t="shared" si="27"/>
        <v>3089964503.902225</v>
      </c>
      <c r="AW66" s="33">
        <f t="shared" si="27"/>
        <v>3102462798.2478447</v>
      </c>
      <c r="AX66" s="33">
        <f t="shared" si="27"/>
        <v>3114610065.8352513</v>
      </c>
      <c r="AY66" s="33">
        <f t="shared" si="27"/>
        <v>3126441848.2397695</v>
      </c>
      <c r="AZ66" s="33">
        <f t="shared" si="27"/>
        <v>3137966201.1832013</v>
      </c>
      <c r="BA66" s="33">
        <f t="shared" si="27"/>
        <v>3149166453.9016342</v>
      </c>
      <c r="BB66" s="33">
        <f t="shared" si="27"/>
        <v>3160031811.5916505</v>
      </c>
      <c r="BC66" s="33">
        <f t="shared" si="27"/>
        <v>3170583064.1369047</v>
      </c>
      <c r="BD66" s="33">
        <f t="shared" si="27"/>
        <v>3180853322.6073422</v>
      </c>
      <c r="BE66" s="33">
        <f t="shared" si="27"/>
        <v>3190854392.9956226</v>
      </c>
      <c r="BF66" s="33">
        <f t="shared" si="27"/>
        <v>3200270063.5737362</v>
      </c>
      <c r="BG66" s="33">
        <f t="shared" si="27"/>
        <v>3206803932.2711539</v>
      </c>
      <c r="BH66" s="33">
        <f t="shared" si="27"/>
        <v>3210908647.2881813</v>
      </c>
      <c r="BI66" s="33">
        <f t="shared" si="27"/>
        <v>3215018615.5422287</v>
      </c>
      <c r="BJ66" s="33">
        <f t="shared" si="27"/>
        <v>3219133843.7554202</v>
      </c>
      <c r="BK66" s="33">
        <f t="shared" si="27"/>
        <v>3223254338.6584778</v>
      </c>
      <c r="BL66" s="33">
        <f t="shared" si="27"/>
        <v>3227380106.990737</v>
      </c>
      <c r="BM66" s="33">
        <f t="shared" si="27"/>
        <v>3231511155.5001554</v>
      </c>
      <c r="BN66" s="33">
        <f t="shared" si="27"/>
        <v>3235647490.9433236</v>
      </c>
      <c r="BO66" s="33">
        <f t="shared" si="27"/>
        <v>3239789120.0854769</v>
      </c>
      <c r="BP66" s="33">
        <f t="shared" si="27"/>
        <v>3243936049.7005067</v>
      </c>
    </row>
    <row r="67" spans="2:69" s="6" customFormat="1" x14ac:dyDescent="0.25">
      <c r="C67" s="6" t="s">
        <v>35</v>
      </c>
      <c r="G67" s="6" t="s">
        <v>25</v>
      </c>
      <c r="O67" s="33">
        <f t="shared" ref="O67:AT67" si="28">IFERROR(O$64*O19/SUM(O$17:O$19),0)</f>
        <v>0</v>
      </c>
      <c r="P67" s="33">
        <f t="shared" si="28"/>
        <v>0</v>
      </c>
      <c r="Q67" s="33">
        <f t="shared" si="28"/>
        <v>0</v>
      </c>
      <c r="R67" s="33">
        <f t="shared" si="28"/>
        <v>0</v>
      </c>
      <c r="S67" s="33">
        <f t="shared" si="28"/>
        <v>0</v>
      </c>
      <c r="T67" s="33">
        <f t="shared" si="28"/>
        <v>0</v>
      </c>
      <c r="U67" s="33">
        <f t="shared" si="28"/>
        <v>80325296.672456235</v>
      </c>
      <c r="V67" s="33">
        <f t="shared" si="28"/>
        <v>103904962.98308006</v>
      </c>
      <c r="W67" s="33">
        <f t="shared" si="28"/>
        <v>145610989.52702025</v>
      </c>
      <c r="X67" s="33">
        <f t="shared" si="28"/>
        <v>173655607.85022891</v>
      </c>
      <c r="Y67" s="33">
        <f t="shared" si="28"/>
        <v>439915072.27944756</v>
      </c>
      <c r="Z67" s="33">
        <f t="shared" si="28"/>
        <v>446245293.95870209</v>
      </c>
      <c r="AA67" s="33">
        <f t="shared" si="28"/>
        <v>463650374.62245047</v>
      </c>
      <c r="AB67" s="33">
        <f t="shared" si="28"/>
        <v>479453434.51262587</v>
      </c>
      <c r="AC67" s="33">
        <f t="shared" si="28"/>
        <v>493429957.92799485</v>
      </c>
      <c r="AD67" s="33">
        <f t="shared" si="28"/>
        <v>504576626.73025548</v>
      </c>
      <c r="AE67" s="33">
        <f t="shared" si="28"/>
        <v>512822391.68161798</v>
      </c>
      <c r="AF67" s="33">
        <f t="shared" si="28"/>
        <v>520151103.34802902</v>
      </c>
      <c r="AG67" s="33">
        <f t="shared" si="28"/>
        <v>527387552.29572266</v>
      </c>
      <c r="AH67" s="33">
        <f t="shared" si="28"/>
        <v>534540426.51891923</v>
      </c>
      <c r="AI67" s="33">
        <f t="shared" si="28"/>
        <v>540284276.04511344</v>
      </c>
      <c r="AJ67" s="33">
        <f t="shared" si="28"/>
        <v>546635594.5474273</v>
      </c>
      <c r="AK67" s="33">
        <f t="shared" si="28"/>
        <v>552762949.79050708</v>
      </c>
      <c r="AL67" s="33">
        <f t="shared" si="28"/>
        <v>558703030.13598418</v>
      </c>
      <c r="AM67" s="33">
        <f t="shared" si="28"/>
        <v>564527962.9788475</v>
      </c>
      <c r="AN67" s="33">
        <f t="shared" si="28"/>
        <v>570265841.90061724</v>
      </c>
      <c r="AO67" s="33">
        <f t="shared" si="28"/>
        <v>575835536.81066251</v>
      </c>
      <c r="AP67" s="33">
        <f t="shared" si="28"/>
        <v>581186017.35250211</v>
      </c>
      <c r="AQ67" s="33">
        <f t="shared" si="28"/>
        <v>586338151.08640218</v>
      </c>
      <c r="AR67" s="33">
        <f t="shared" si="28"/>
        <v>591308537.30284774</v>
      </c>
      <c r="AS67" s="33">
        <f t="shared" si="28"/>
        <v>596088955.02000046</v>
      </c>
      <c r="AT67" s="33">
        <f t="shared" si="28"/>
        <v>600660765.66288853</v>
      </c>
      <c r="AU67" s="33">
        <f t="shared" ref="AU67:BP67" si="29">IFERROR(AU$64*AU19/SUM(AU$17:AU$19),0)</f>
        <v>605021064.50955129</v>
      </c>
      <c r="AV67" s="33">
        <f t="shared" si="29"/>
        <v>609182182.05913496</v>
      </c>
      <c r="AW67" s="33">
        <f t="shared" si="29"/>
        <v>613153066.90433109</v>
      </c>
      <c r="AX67" s="33">
        <f t="shared" si="29"/>
        <v>616923344.5661031</v>
      </c>
      <c r="AY67" s="33">
        <f t="shared" si="29"/>
        <v>620475110.69411743</v>
      </c>
      <c r="AZ67" s="33">
        <f t="shared" si="29"/>
        <v>623804090.61963248</v>
      </c>
      <c r="BA67" s="33">
        <f t="shared" si="29"/>
        <v>626919982.6523211</v>
      </c>
      <c r="BB67" s="33">
        <f t="shared" si="29"/>
        <v>629831481.01555037</v>
      </c>
      <c r="BC67" s="33">
        <f t="shared" si="29"/>
        <v>632532288.14573419</v>
      </c>
      <c r="BD67" s="33">
        <f t="shared" si="29"/>
        <v>635009480.28517354</v>
      </c>
      <c r="BE67" s="33">
        <f t="shared" si="29"/>
        <v>637260928.34681547</v>
      </c>
      <c r="BF67" s="33">
        <f t="shared" si="29"/>
        <v>639283340.46183908</v>
      </c>
      <c r="BG67" s="33">
        <f t="shared" si="29"/>
        <v>640680278.7687279</v>
      </c>
      <c r="BH67" s="33">
        <f t="shared" si="29"/>
        <v>641569975.1940918</v>
      </c>
      <c r="BI67" s="33">
        <f t="shared" si="29"/>
        <v>642460906.95724082</v>
      </c>
      <c r="BJ67" s="33">
        <f t="shared" si="29"/>
        <v>643353075.77321661</v>
      </c>
      <c r="BK67" s="33">
        <f t="shared" si="29"/>
        <v>644246483.35944152</v>
      </c>
      <c r="BL67" s="33">
        <f t="shared" si="29"/>
        <v>645141131.43572152</v>
      </c>
      <c r="BM67" s="33">
        <f t="shared" si="29"/>
        <v>646037021.72425091</v>
      </c>
      <c r="BN67" s="33">
        <f t="shared" si="29"/>
        <v>646934155.94961298</v>
      </c>
      <c r="BO67" s="33">
        <f t="shared" si="29"/>
        <v>647832535.83878648</v>
      </c>
      <c r="BP67" s="33">
        <f t="shared" si="29"/>
        <v>648732163.1211468</v>
      </c>
    </row>
    <row r="68" spans="2:69" s="6" customFormat="1" x14ac:dyDescent="0.25">
      <c r="O68" s="32" t="b">
        <f>ROUND(O64,0)=ROUND(SUM(O65:O67),0)</f>
        <v>1</v>
      </c>
      <c r="P68" s="32" t="b">
        <f t="shared" ref="P68:BI68" si="30">ROUND(P64,0)=ROUND(SUM(P65:P67),0)</f>
        <v>1</v>
      </c>
      <c r="Q68" s="32" t="b">
        <f t="shared" si="30"/>
        <v>1</v>
      </c>
      <c r="R68" s="32" t="b">
        <f t="shared" si="30"/>
        <v>1</v>
      </c>
      <c r="S68" s="32" t="b">
        <f t="shared" si="30"/>
        <v>1</v>
      </c>
      <c r="T68" s="32" t="b">
        <f t="shared" si="30"/>
        <v>1</v>
      </c>
      <c r="U68" s="32" t="b">
        <f t="shared" si="30"/>
        <v>1</v>
      </c>
      <c r="V68" s="32" t="b">
        <f t="shared" si="30"/>
        <v>1</v>
      </c>
      <c r="W68" s="32" t="b">
        <f t="shared" si="30"/>
        <v>1</v>
      </c>
      <c r="X68" s="32" t="b">
        <f t="shared" si="30"/>
        <v>1</v>
      </c>
      <c r="Y68" s="32" t="b">
        <f t="shared" si="30"/>
        <v>1</v>
      </c>
      <c r="Z68" s="32" t="b">
        <f t="shared" si="30"/>
        <v>1</v>
      </c>
      <c r="AA68" s="32" t="b">
        <f t="shared" si="30"/>
        <v>1</v>
      </c>
      <c r="AB68" s="32" t="b">
        <f t="shared" si="30"/>
        <v>1</v>
      </c>
      <c r="AC68" s="32" t="b">
        <f t="shared" si="30"/>
        <v>1</v>
      </c>
      <c r="AD68" s="32" t="b">
        <f t="shared" si="30"/>
        <v>1</v>
      </c>
      <c r="AE68" s="32" t="b">
        <f t="shared" si="30"/>
        <v>1</v>
      </c>
      <c r="AF68" s="32" t="b">
        <f t="shared" si="30"/>
        <v>1</v>
      </c>
      <c r="AG68" s="32" t="b">
        <f t="shared" si="30"/>
        <v>1</v>
      </c>
      <c r="AH68" s="32" t="b">
        <f t="shared" si="30"/>
        <v>1</v>
      </c>
      <c r="AI68" s="32" t="b">
        <f t="shared" si="30"/>
        <v>1</v>
      </c>
      <c r="AJ68" s="32" t="b">
        <f t="shared" si="30"/>
        <v>1</v>
      </c>
      <c r="AK68" s="32" t="b">
        <f t="shared" si="30"/>
        <v>1</v>
      </c>
      <c r="AL68" s="32" t="b">
        <f t="shared" si="30"/>
        <v>1</v>
      </c>
      <c r="AM68" s="32" t="b">
        <f t="shared" si="30"/>
        <v>1</v>
      </c>
      <c r="AN68" s="32" t="b">
        <f t="shared" si="30"/>
        <v>1</v>
      </c>
      <c r="AO68" s="32" t="b">
        <f t="shared" si="30"/>
        <v>1</v>
      </c>
      <c r="AP68" s="32" t="b">
        <f t="shared" si="30"/>
        <v>1</v>
      </c>
      <c r="AQ68" s="32" t="b">
        <f t="shared" si="30"/>
        <v>1</v>
      </c>
      <c r="AR68" s="32" t="b">
        <f t="shared" si="30"/>
        <v>1</v>
      </c>
      <c r="AS68" s="32" t="b">
        <f t="shared" si="30"/>
        <v>1</v>
      </c>
      <c r="AT68" s="32" t="b">
        <f t="shared" si="30"/>
        <v>1</v>
      </c>
      <c r="AU68" s="32" t="b">
        <f t="shared" si="30"/>
        <v>1</v>
      </c>
      <c r="AV68" s="32" t="b">
        <f t="shared" si="30"/>
        <v>1</v>
      </c>
      <c r="AW68" s="32" t="b">
        <f t="shared" si="30"/>
        <v>1</v>
      </c>
      <c r="AX68" s="32" t="b">
        <f t="shared" si="30"/>
        <v>1</v>
      </c>
      <c r="AY68" s="32" t="b">
        <f t="shared" si="30"/>
        <v>1</v>
      </c>
      <c r="AZ68" s="32" t="b">
        <f t="shared" si="30"/>
        <v>1</v>
      </c>
      <c r="BA68" s="32" t="b">
        <f t="shared" si="30"/>
        <v>1</v>
      </c>
      <c r="BB68" s="32" t="b">
        <f t="shared" si="30"/>
        <v>1</v>
      </c>
      <c r="BC68" s="32" t="b">
        <f t="shared" si="30"/>
        <v>1</v>
      </c>
      <c r="BD68" s="32" t="b">
        <f t="shared" si="30"/>
        <v>1</v>
      </c>
      <c r="BE68" s="32" t="b">
        <f t="shared" si="30"/>
        <v>1</v>
      </c>
      <c r="BF68" s="32" t="b">
        <f t="shared" si="30"/>
        <v>1</v>
      </c>
      <c r="BG68" s="32" t="b">
        <f t="shared" si="30"/>
        <v>1</v>
      </c>
      <c r="BH68" s="32" t="b">
        <f t="shared" si="30"/>
        <v>1</v>
      </c>
      <c r="BI68" s="32" t="b">
        <f t="shared" si="30"/>
        <v>1</v>
      </c>
      <c r="BJ68" s="32" t="b">
        <f t="shared" ref="BJ68:BP68" si="31">ROUND(BJ64,0)=ROUND(SUM(BJ65:BJ67),0)</f>
        <v>1</v>
      </c>
      <c r="BK68" s="32" t="b">
        <f t="shared" si="31"/>
        <v>1</v>
      </c>
      <c r="BL68" s="32" t="b">
        <f t="shared" si="31"/>
        <v>1</v>
      </c>
      <c r="BM68" s="32" t="b">
        <f t="shared" si="31"/>
        <v>1</v>
      </c>
      <c r="BN68" s="32" t="b">
        <f t="shared" si="31"/>
        <v>1</v>
      </c>
      <c r="BO68" s="32" t="b">
        <f t="shared" si="31"/>
        <v>1</v>
      </c>
      <c r="BP68" s="32" t="b">
        <f t="shared" si="31"/>
        <v>1</v>
      </c>
    </row>
    <row r="69" spans="2:69" s="6" customFormat="1" ht="15.75" x14ac:dyDescent="0.25">
      <c r="B69" s="12" t="s">
        <v>4</v>
      </c>
    </row>
    <row r="70" spans="2:69" s="6" customFormat="1" x14ac:dyDescent="0.25">
      <c r="F70" s="13" t="s">
        <v>6</v>
      </c>
      <c r="G70" s="13" t="s">
        <v>7</v>
      </c>
      <c r="O70" s="22">
        <f t="shared" ref="O70:BI70" si="32">O9*O49</f>
        <v>0</v>
      </c>
      <c r="P70" s="22">
        <f t="shared" si="32"/>
        <v>0</v>
      </c>
      <c r="Q70" s="22">
        <f t="shared" si="32"/>
        <v>0</v>
      </c>
      <c r="R70" s="22">
        <f t="shared" si="32"/>
        <v>0</v>
      </c>
      <c r="S70" s="22">
        <f t="shared" si="32"/>
        <v>0</v>
      </c>
      <c r="T70" s="22">
        <f t="shared" si="32"/>
        <v>0</v>
      </c>
      <c r="U70" s="22">
        <f t="shared" si="32"/>
        <v>3490198.2954700007</v>
      </c>
      <c r="V70" s="22">
        <f t="shared" si="32"/>
        <v>7415175.6209000014</v>
      </c>
      <c r="W70" s="22">
        <f t="shared" si="32"/>
        <v>11212632.876510002</v>
      </c>
      <c r="X70" s="22">
        <f t="shared" si="32"/>
        <v>15017635.346480003</v>
      </c>
      <c r="Y70" s="22">
        <f t="shared" si="32"/>
        <v>19605416.189950004</v>
      </c>
      <c r="Z70" s="22">
        <f t="shared" si="32"/>
        <v>20198459.927800003</v>
      </c>
      <c r="AA70" s="22">
        <f t="shared" si="32"/>
        <v>20820001.59758091</v>
      </c>
      <c r="AB70" s="22">
        <f t="shared" si="32"/>
        <v>21584381.415569153</v>
      </c>
      <c r="AC70" s="22">
        <f t="shared" si="32"/>
        <v>22320920.233641408</v>
      </c>
      <c r="AD70" s="22">
        <f t="shared" si="32"/>
        <v>23031515.46985684</v>
      </c>
      <c r="AE70" s="22">
        <f t="shared" si="32"/>
        <v>23717944.2390805</v>
      </c>
      <c r="AF70" s="22">
        <f t="shared" si="32"/>
        <v>24381208.294962931</v>
      </c>
      <c r="AG70" s="22">
        <f t="shared" si="32"/>
        <v>25022070.26184658</v>
      </c>
      <c r="AH70" s="22">
        <f t="shared" si="32"/>
        <v>25641310.553021897</v>
      </c>
      <c r="AI70" s="22">
        <f t="shared" si="32"/>
        <v>26044804.561166856</v>
      </c>
      <c r="AJ70" s="22">
        <f t="shared" si="32"/>
        <v>26240753.197691899</v>
      </c>
      <c r="AK70" s="22">
        <f t="shared" si="32"/>
        <v>26431815.082685929</v>
      </c>
      <c r="AL70" s="22">
        <f t="shared" si="32"/>
        <v>26617820.515448086</v>
      </c>
      <c r="AM70" s="22">
        <f t="shared" si="32"/>
        <v>26798639.000550136</v>
      </c>
      <c r="AN70" s="22">
        <f t="shared" si="32"/>
        <v>26974587.144494511</v>
      </c>
      <c r="AO70" s="22">
        <f t="shared" si="32"/>
        <v>27146010.059471674</v>
      </c>
      <c r="AP70" s="22">
        <f t="shared" si="32"/>
        <v>27312825.841526635</v>
      </c>
      <c r="AQ70" s="22">
        <f t="shared" si="32"/>
        <v>27474875.156647801</v>
      </c>
      <c r="AR70" s="22">
        <f t="shared" si="32"/>
        <v>27632110.227024198</v>
      </c>
      <c r="AS70" s="22">
        <f t="shared" si="32"/>
        <v>27784511.594943549</v>
      </c>
      <c r="AT70" s="22">
        <f t="shared" si="32"/>
        <v>27932062.235940713</v>
      </c>
      <c r="AU70" s="22">
        <f t="shared" si="32"/>
        <v>28074731.099537414</v>
      </c>
      <c r="AV70" s="22">
        <f t="shared" si="32"/>
        <v>28212493.472544983</v>
      </c>
      <c r="AW70" s="22">
        <f t="shared" si="32"/>
        <v>28345357.188962273</v>
      </c>
      <c r="AX70" s="22">
        <f t="shared" si="32"/>
        <v>28473354.892515484</v>
      </c>
      <c r="AY70" s="22">
        <f t="shared" si="32"/>
        <v>28596509.675616391</v>
      </c>
      <c r="AZ70" s="22">
        <f t="shared" si="32"/>
        <v>28714830.129129026</v>
      </c>
      <c r="BA70" s="22">
        <f t="shared" si="32"/>
        <v>28828331.468066029</v>
      </c>
      <c r="BB70" s="22">
        <f t="shared" si="32"/>
        <v>28937054.18888757</v>
      </c>
      <c r="BC70" s="22">
        <f t="shared" si="32"/>
        <v>29041063.696627859</v>
      </c>
      <c r="BD70" s="22">
        <f t="shared" si="32"/>
        <v>29140425.494349901</v>
      </c>
      <c r="BE70" s="22">
        <f t="shared" si="32"/>
        <v>29235195.102729436</v>
      </c>
      <c r="BF70" s="22">
        <f t="shared" si="32"/>
        <v>29323216.097379752</v>
      </c>
      <c r="BG70" s="22">
        <f t="shared" si="32"/>
        <v>29384216.783046275</v>
      </c>
      <c r="BH70" s="22">
        <f t="shared" si="32"/>
        <v>29422688.150079776</v>
      </c>
      <c r="BI70" s="22">
        <f t="shared" si="32"/>
        <v>29461209.885856889</v>
      </c>
      <c r="BJ70" s="22">
        <f t="shared" ref="BJ70:BP70" si="33">BJ9*BJ49</f>
        <v>29499782.056323029</v>
      </c>
      <c r="BK70" s="22">
        <f t="shared" si="33"/>
        <v>29538404.727509961</v>
      </c>
      <c r="BL70" s="22">
        <f t="shared" si="33"/>
        <v>29577077.965535879</v>
      </c>
      <c r="BM70" s="22">
        <f t="shared" si="33"/>
        <v>29615801.836605564</v>
      </c>
      <c r="BN70" s="22">
        <f t="shared" si="33"/>
        <v>29654576.407010473</v>
      </c>
      <c r="BO70" s="22">
        <f t="shared" si="33"/>
        <v>29693401.743128847</v>
      </c>
      <c r="BP70" s="22">
        <f t="shared" si="33"/>
        <v>29732277.911425844</v>
      </c>
      <c r="BQ70" s="23" t="s">
        <v>14</v>
      </c>
    </row>
    <row r="71" spans="2:69" s="6" customFormat="1" x14ac:dyDescent="0.25">
      <c r="C71" s="20" t="s">
        <v>36</v>
      </c>
      <c r="O71" s="21">
        <v>0</v>
      </c>
      <c r="P71" s="21">
        <v>0</v>
      </c>
      <c r="Q71" s="21">
        <v>0</v>
      </c>
      <c r="R71" s="21">
        <v>0</v>
      </c>
      <c r="S71" s="21">
        <v>0</v>
      </c>
      <c r="T71" s="21">
        <v>0</v>
      </c>
      <c r="U71" s="21">
        <v>0</v>
      </c>
      <c r="V71" s="21">
        <v>0</v>
      </c>
      <c r="W71" s="21">
        <v>0.03</v>
      </c>
      <c r="X71" s="21">
        <v>0.11</v>
      </c>
      <c r="Y71" s="21">
        <v>0.18</v>
      </c>
      <c r="Z71" s="21">
        <v>0.27</v>
      </c>
      <c r="AA71" s="21">
        <v>0.35</v>
      </c>
      <c r="AB71" s="21">
        <v>0.4</v>
      </c>
      <c r="AC71" s="21">
        <v>0.45</v>
      </c>
      <c r="AD71" s="21">
        <v>0.49</v>
      </c>
      <c r="AE71" s="21">
        <v>0.53</v>
      </c>
      <c r="AF71" s="21">
        <v>0.56000000000000005</v>
      </c>
      <c r="AG71" s="21">
        <v>0.59</v>
      </c>
      <c r="AH71" s="21">
        <v>0.62</v>
      </c>
      <c r="AI71" s="21">
        <v>0.62</v>
      </c>
      <c r="AJ71" s="21">
        <v>0.62</v>
      </c>
      <c r="AK71" s="21">
        <v>0.62</v>
      </c>
      <c r="AL71" s="21">
        <v>0.62</v>
      </c>
      <c r="AM71" s="21">
        <v>0.62</v>
      </c>
      <c r="AN71" s="21">
        <v>0.62</v>
      </c>
      <c r="AO71" s="21">
        <v>0.62</v>
      </c>
      <c r="AP71" s="21">
        <v>0.62</v>
      </c>
      <c r="AQ71" s="21">
        <v>0.62</v>
      </c>
      <c r="AR71" s="21">
        <v>0.62</v>
      </c>
      <c r="AS71" s="21">
        <v>0.62</v>
      </c>
      <c r="AT71" s="21">
        <v>0.62</v>
      </c>
      <c r="AU71" s="21">
        <v>0.62</v>
      </c>
      <c r="AV71" s="21">
        <v>0.62</v>
      </c>
      <c r="AW71" s="21">
        <v>0.62</v>
      </c>
      <c r="AX71" s="21">
        <v>0.62</v>
      </c>
      <c r="AY71" s="21">
        <v>0.62</v>
      </c>
      <c r="AZ71" s="21">
        <v>0.62</v>
      </c>
      <c r="BA71" s="21">
        <v>0.62</v>
      </c>
      <c r="BB71" s="21">
        <v>0.62</v>
      </c>
      <c r="BC71" s="21">
        <v>0.62</v>
      </c>
      <c r="BD71" s="21">
        <v>0.62</v>
      </c>
      <c r="BE71" s="21">
        <v>0.62</v>
      </c>
      <c r="BF71" s="21">
        <v>0.62</v>
      </c>
      <c r="BG71" s="21">
        <v>0.62</v>
      </c>
      <c r="BH71" s="21">
        <v>0.62</v>
      </c>
      <c r="BI71" s="21">
        <v>0.62</v>
      </c>
      <c r="BJ71" s="21">
        <v>0.62</v>
      </c>
      <c r="BK71" s="21">
        <v>0.62</v>
      </c>
      <c r="BL71" s="21">
        <v>0.62</v>
      </c>
      <c r="BM71" s="21">
        <v>0.62</v>
      </c>
      <c r="BN71" s="21">
        <v>0.62</v>
      </c>
      <c r="BO71" s="21">
        <v>0.62</v>
      </c>
      <c r="BP71" s="21">
        <v>0.62</v>
      </c>
      <c r="BQ71" s="16"/>
    </row>
    <row r="72" spans="2:69" s="6" customFormat="1" x14ac:dyDescent="0.25"/>
    <row r="73" spans="2:69" s="6" customFormat="1" ht="15.75" x14ac:dyDescent="0.25">
      <c r="B73" s="12" t="s">
        <v>8</v>
      </c>
    </row>
    <row r="74" spans="2:69" s="6" customFormat="1" x14ac:dyDescent="0.25">
      <c r="X74" s="19"/>
    </row>
    <row r="75" spans="2:69" s="6" customFormat="1" x14ac:dyDescent="0.25">
      <c r="C75" s="18" t="s">
        <v>26</v>
      </c>
      <c r="G75" s="18" t="s">
        <v>25</v>
      </c>
      <c r="O75" s="24">
        <f>O55</f>
        <v>0</v>
      </c>
      <c r="P75" s="24">
        <f t="shared" ref="P75:BO78" si="34">P55</f>
        <v>0</v>
      </c>
      <c r="Q75" s="24">
        <f t="shared" si="34"/>
        <v>0</v>
      </c>
      <c r="R75" s="24">
        <f t="shared" si="34"/>
        <v>0</v>
      </c>
      <c r="S75" s="24">
        <f t="shared" si="34"/>
        <v>0</v>
      </c>
      <c r="T75" s="24">
        <f t="shared" si="34"/>
        <v>0</v>
      </c>
      <c r="U75" s="24">
        <f t="shared" si="34"/>
        <v>389116475.95695442</v>
      </c>
      <c r="V75" s="24">
        <f t="shared" si="34"/>
        <v>1432729655.9764869</v>
      </c>
      <c r="W75" s="24">
        <f t="shared" si="34"/>
        <v>3422861249.0223699</v>
      </c>
      <c r="X75" s="24">
        <f t="shared" si="34"/>
        <v>5913586889.5836296</v>
      </c>
      <c r="Y75" s="24">
        <f t="shared" si="34"/>
        <v>14947640982.367559</v>
      </c>
      <c r="Z75" s="24">
        <f t="shared" si="34"/>
        <v>18489290345.672386</v>
      </c>
      <c r="AA75" s="24">
        <f t="shared" si="34"/>
        <v>19248820279.870419</v>
      </c>
      <c r="AB75" s="24">
        <f t="shared" si="34"/>
        <v>20155071340.456928</v>
      </c>
      <c r="AC75" s="24">
        <f t="shared" si="34"/>
        <v>21051265187.654514</v>
      </c>
      <c r="AD75" s="24">
        <f t="shared" si="34"/>
        <v>21938654862.883823</v>
      </c>
      <c r="AE75" s="24">
        <f t="shared" si="34"/>
        <v>22705474694.720676</v>
      </c>
      <c r="AF75" s="24">
        <f t="shared" si="34"/>
        <v>23457127519.134579</v>
      </c>
      <c r="AG75" s="24">
        <f t="shared" si="34"/>
        <v>24194068450.306126</v>
      </c>
      <c r="AH75" s="24">
        <f t="shared" si="34"/>
        <v>24916781635.746815</v>
      </c>
      <c r="AI75" s="24">
        <f t="shared" si="34"/>
        <v>25308874390.580486</v>
      </c>
      <c r="AJ75" s="24">
        <f t="shared" si="34"/>
        <v>25499286240.942848</v>
      </c>
      <c r="AK75" s="24">
        <f t="shared" si="34"/>
        <v>25684949421.358932</v>
      </c>
      <c r="AL75" s="24">
        <f t="shared" si="34"/>
        <v>25865699026.244125</v>
      </c>
      <c r="AM75" s="24">
        <f t="shared" si="34"/>
        <v>26041408247.489971</v>
      </c>
      <c r="AN75" s="24">
        <f t="shared" si="34"/>
        <v>26212384745.466213</v>
      </c>
      <c r="AO75" s="24">
        <f t="shared" si="34"/>
        <v>26378963880.764969</v>
      </c>
      <c r="AP75" s="24">
        <f t="shared" si="34"/>
        <v>26541066063.735092</v>
      </c>
      <c r="AQ75" s="24">
        <f t="shared" si="34"/>
        <v>26698536462.556831</v>
      </c>
      <c r="AR75" s="24">
        <f t="shared" si="34"/>
        <v>26851328649.444027</v>
      </c>
      <c r="AS75" s="24">
        <f t="shared" si="34"/>
        <v>26999423716.487629</v>
      </c>
      <c r="AT75" s="24">
        <f t="shared" si="34"/>
        <v>27142805120.271122</v>
      </c>
      <c r="AU75" s="24">
        <f t="shared" si="34"/>
        <v>27281442687.688286</v>
      </c>
      <c r="AV75" s="24">
        <f t="shared" si="34"/>
        <v>27415312403.85408</v>
      </c>
      <c r="AW75" s="24">
        <f t="shared" si="34"/>
        <v>27544421881.407413</v>
      </c>
      <c r="AX75" s="24">
        <f t="shared" si="34"/>
        <v>27668802841.683121</v>
      </c>
      <c r="AY75" s="24">
        <f t="shared" si="34"/>
        <v>27788477724.586529</v>
      </c>
      <c r="AZ75" s="24">
        <f t="shared" si="34"/>
        <v>27903454878.235546</v>
      </c>
      <c r="BA75" s="24">
        <f t="shared" si="34"/>
        <v>28013749087.722626</v>
      </c>
      <c r="BB75" s="24">
        <f t="shared" si="34"/>
        <v>28119399705.227253</v>
      </c>
      <c r="BC75" s="24">
        <f t="shared" si="34"/>
        <v>28220470287.678459</v>
      </c>
      <c r="BD75" s="24">
        <f t="shared" si="34"/>
        <v>28317024487.26416</v>
      </c>
      <c r="BE75" s="24">
        <f t="shared" si="34"/>
        <v>28409116255.850456</v>
      </c>
      <c r="BF75" s="24">
        <f t="shared" si="34"/>
        <v>28494650101.654781</v>
      </c>
      <c r="BG75" s="24">
        <f t="shared" si="34"/>
        <v>28553927132.804989</v>
      </c>
      <c r="BH75" s="24">
        <f t="shared" si="34"/>
        <v>28591311440.81921</v>
      </c>
      <c r="BI75" s="24">
        <f t="shared" si="34"/>
        <v>28628744694.342014</v>
      </c>
      <c r="BJ75" s="24">
        <f t="shared" si="34"/>
        <v>28666226957.455448</v>
      </c>
      <c r="BK75" s="24">
        <f t="shared" si="34"/>
        <v>28703758294.325455</v>
      </c>
      <c r="BL75" s="24">
        <f t="shared" si="34"/>
        <v>28741338769.201984</v>
      </c>
      <c r="BM75" s="24">
        <f t="shared" si="34"/>
        <v>28778968446.419109</v>
      </c>
      <c r="BN75" s="24">
        <f t="shared" si="34"/>
        <v>28816647390.395123</v>
      </c>
      <c r="BO75" s="24">
        <f t="shared" si="34"/>
        <v>28854375665.632675</v>
      </c>
      <c r="BP75" s="24">
        <f t="shared" ref="BP75:BP78" si="35">BP55</f>
        <v>28892153336.718857</v>
      </c>
    </row>
    <row r="76" spans="2:69" s="6" customFormat="1" x14ac:dyDescent="0.25">
      <c r="C76" s="18" t="s">
        <v>27</v>
      </c>
      <c r="G76" s="18" t="s">
        <v>25</v>
      </c>
      <c r="O76" s="24">
        <f t="shared" ref="O76:BI78" si="36">O56</f>
        <v>0</v>
      </c>
      <c r="P76" s="24">
        <f t="shared" si="36"/>
        <v>0</v>
      </c>
      <c r="Q76" s="24">
        <f t="shared" si="36"/>
        <v>0</v>
      </c>
      <c r="R76" s="24">
        <f t="shared" si="36"/>
        <v>0</v>
      </c>
      <c r="S76" s="24">
        <f t="shared" si="36"/>
        <v>0</v>
      </c>
      <c r="T76" s="24">
        <f t="shared" si="36"/>
        <v>0</v>
      </c>
      <c r="U76" s="24">
        <f t="shared" si="36"/>
        <v>1771013914.5153198</v>
      </c>
      <c r="V76" s="24">
        <f t="shared" si="36"/>
        <v>3481223765.0648737</v>
      </c>
      <c r="W76" s="24">
        <f t="shared" si="36"/>
        <v>4795891889.0929308</v>
      </c>
      <c r="X76" s="24">
        <f t="shared" si="36"/>
        <v>5691335678.6399908</v>
      </c>
      <c r="Y76" s="24">
        <f t="shared" si="36"/>
        <v>8928221132.1281891</v>
      </c>
      <c r="Z76" s="24">
        <f t="shared" si="36"/>
        <v>11043647153.22052</v>
      </c>
      <c r="AA76" s="24">
        <f t="shared" si="36"/>
        <v>11497314137.662416</v>
      </c>
      <c r="AB76" s="24">
        <f t="shared" si="36"/>
        <v>12038617603.51944</v>
      </c>
      <c r="AC76" s="24">
        <f t="shared" si="36"/>
        <v>12573913899.066769</v>
      </c>
      <c r="AD76" s="24">
        <f t="shared" si="36"/>
        <v>13103951465.540337</v>
      </c>
      <c r="AE76" s="24">
        <f t="shared" si="36"/>
        <v>13561972703.487968</v>
      </c>
      <c r="AF76" s="24">
        <f t="shared" si="36"/>
        <v>14010934692.799347</v>
      </c>
      <c r="AG76" s="24">
        <f t="shared" si="36"/>
        <v>14451109273.027586</v>
      </c>
      <c r="AH76" s="24">
        <f t="shared" si="36"/>
        <v>14882785625.324965</v>
      </c>
      <c r="AI76" s="24">
        <f t="shared" si="36"/>
        <v>15116982501.179142</v>
      </c>
      <c r="AJ76" s="24">
        <f t="shared" si="36"/>
        <v>15230715437.915995</v>
      </c>
      <c r="AK76" s="24">
        <f t="shared" si="36"/>
        <v>15341611995.627308</v>
      </c>
      <c r="AL76" s="24">
        <f t="shared" si="36"/>
        <v>15449573676.260622</v>
      </c>
      <c r="AM76" s="24">
        <f t="shared" si="36"/>
        <v>15554524737.373709</v>
      </c>
      <c r="AN76" s="24">
        <f t="shared" si="36"/>
        <v>15656648944.406071</v>
      </c>
      <c r="AO76" s="24">
        <f t="shared" si="36"/>
        <v>15756146608.131096</v>
      </c>
      <c r="AP76" s="24">
        <f t="shared" si="36"/>
        <v>15852970189.67585</v>
      </c>
      <c r="AQ76" s="24">
        <f t="shared" si="36"/>
        <v>15947027208.044388</v>
      </c>
      <c r="AR76" s="24">
        <f t="shared" si="36"/>
        <v>16038289931.935038</v>
      </c>
      <c r="AS76" s="24">
        <f t="shared" si="36"/>
        <v>16126747067.659822</v>
      </c>
      <c r="AT76" s="24">
        <f t="shared" si="36"/>
        <v>16212388733.841396</v>
      </c>
      <c r="AU76" s="24">
        <f t="shared" si="36"/>
        <v>16295196908.09317</v>
      </c>
      <c r="AV76" s="24">
        <f t="shared" si="36"/>
        <v>16375157246.332045</v>
      </c>
      <c r="AW76" s="24">
        <f t="shared" si="36"/>
        <v>16452274295.584799</v>
      </c>
      <c r="AX76" s="24">
        <f t="shared" si="36"/>
        <v>16526567002.994476</v>
      </c>
      <c r="AY76" s="24">
        <f t="shared" si="36"/>
        <v>16598048771.90929</v>
      </c>
      <c r="AZ76" s="24">
        <f t="shared" si="36"/>
        <v>16666724588.65737</v>
      </c>
      <c r="BA76" s="24">
        <f t="shared" si="36"/>
        <v>16732603284.369652</v>
      </c>
      <c r="BB76" s="24">
        <f t="shared" si="36"/>
        <v>16795708364.090256</v>
      </c>
      <c r="BC76" s="24">
        <f t="shared" si="36"/>
        <v>16856077790.352354</v>
      </c>
      <c r="BD76" s="24">
        <f t="shared" si="36"/>
        <v>16913749582.587236</v>
      </c>
      <c r="BE76" s="24">
        <f t="shared" si="36"/>
        <v>16968755966.227116</v>
      </c>
      <c r="BF76" s="24">
        <f t="shared" si="36"/>
        <v>17019845304.706896</v>
      </c>
      <c r="BG76" s="24">
        <f t="shared" si="36"/>
        <v>17055251456.272173</v>
      </c>
      <c r="BH76" s="24">
        <f t="shared" si="36"/>
        <v>17077581091.377558</v>
      </c>
      <c r="BI76" s="24">
        <f t="shared" si="36"/>
        <v>17099939961.619415</v>
      </c>
      <c r="BJ76" s="24">
        <f t="shared" si="34"/>
        <v>17122328105.27393</v>
      </c>
      <c r="BK76" s="24">
        <f t="shared" si="34"/>
        <v>17144745560.667398</v>
      </c>
      <c r="BL76" s="24">
        <f t="shared" si="34"/>
        <v>17167192366.176294</v>
      </c>
      <c r="BM76" s="24">
        <f t="shared" si="34"/>
        <v>17189668560.227341</v>
      </c>
      <c r="BN76" s="24">
        <f t="shared" si="34"/>
        <v>17212174181.297569</v>
      </c>
      <c r="BO76" s="24">
        <f t="shared" si="34"/>
        <v>17234709267.914379</v>
      </c>
      <c r="BP76" s="24">
        <f t="shared" si="35"/>
        <v>17257273858.655628</v>
      </c>
    </row>
    <row r="77" spans="2:69" s="6" customFormat="1" x14ac:dyDescent="0.25">
      <c r="C77" s="18" t="s">
        <v>28</v>
      </c>
      <c r="G77" s="18" t="s">
        <v>25</v>
      </c>
      <c r="O77" s="24">
        <f t="shared" si="36"/>
        <v>0</v>
      </c>
      <c r="P77" s="24">
        <f t="shared" si="36"/>
        <v>0</v>
      </c>
      <c r="Q77" s="24">
        <f t="shared" si="36"/>
        <v>0</v>
      </c>
      <c r="R77" s="24">
        <f t="shared" si="36"/>
        <v>0</v>
      </c>
      <c r="S77" s="24">
        <f t="shared" si="36"/>
        <v>0</v>
      </c>
      <c r="T77" s="24">
        <f t="shared" si="36"/>
        <v>0</v>
      </c>
      <c r="U77" s="24">
        <f t="shared" si="36"/>
        <v>2445685881.9497271</v>
      </c>
      <c r="V77" s="24">
        <f t="shared" si="36"/>
        <v>4807404246.9943485</v>
      </c>
      <c r="W77" s="24">
        <f t="shared" si="36"/>
        <v>6622898323.0330935</v>
      </c>
      <c r="X77" s="24">
        <f t="shared" si="36"/>
        <v>7859463556.2171288</v>
      </c>
      <c r="Y77" s="24">
        <f t="shared" si="36"/>
        <v>12329448230.081781</v>
      </c>
      <c r="Z77" s="24">
        <f t="shared" si="36"/>
        <v>15250750830.637859</v>
      </c>
      <c r="AA77" s="24">
        <f t="shared" si="36"/>
        <v>15877243332.962389</v>
      </c>
      <c r="AB77" s="24">
        <f t="shared" si="36"/>
        <v>16624757642.955416</v>
      </c>
      <c r="AC77" s="24">
        <f t="shared" si="36"/>
        <v>17363976336.806488</v>
      </c>
      <c r="AD77" s="24">
        <f t="shared" si="36"/>
        <v>18095932976.222366</v>
      </c>
      <c r="AE77" s="24">
        <f t="shared" si="36"/>
        <v>18728438495.292908</v>
      </c>
      <c r="AF77" s="24">
        <f t="shared" si="36"/>
        <v>19348433623.389576</v>
      </c>
      <c r="AG77" s="24">
        <f t="shared" si="36"/>
        <v>19956293757.990471</v>
      </c>
      <c r="AH77" s="24">
        <f t="shared" si="36"/>
        <v>20552418244.496384</v>
      </c>
      <c r="AI77" s="24">
        <f t="shared" si="36"/>
        <v>20875832977.818817</v>
      </c>
      <c r="AJ77" s="24">
        <f t="shared" si="36"/>
        <v>21032892747.598282</v>
      </c>
      <c r="AK77" s="24">
        <f t="shared" si="36"/>
        <v>21186035613.009129</v>
      </c>
      <c r="AL77" s="24">
        <f t="shared" si="36"/>
        <v>21335125552.931332</v>
      </c>
      <c r="AM77" s="24">
        <f t="shared" si="36"/>
        <v>21480057970.658928</v>
      </c>
      <c r="AN77" s="24">
        <f t="shared" si="36"/>
        <v>21621086637.513142</v>
      </c>
      <c r="AO77" s="24">
        <f t="shared" si="36"/>
        <v>21758488173.133415</v>
      </c>
      <c r="AP77" s="24">
        <f t="shared" si="36"/>
        <v>21892196928.599976</v>
      </c>
      <c r="AQ77" s="24">
        <f t="shared" si="36"/>
        <v>22022085192.061295</v>
      </c>
      <c r="AR77" s="24">
        <f t="shared" si="36"/>
        <v>22148114667.910286</v>
      </c>
      <c r="AS77" s="24">
        <f t="shared" si="36"/>
        <v>22270269760.101654</v>
      </c>
      <c r="AT77" s="24">
        <f t="shared" si="36"/>
        <v>22388536822.923836</v>
      </c>
      <c r="AU77" s="24">
        <f t="shared" si="36"/>
        <v>22502890968.31913</v>
      </c>
      <c r="AV77" s="24">
        <f t="shared" si="36"/>
        <v>22613312387.791874</v>
      </c>
      <c r="AW77" s="24">
        <f t="shared" si="36"/>
        <v>22719807360.569481</v>
      </c>
      <c r="AX77" s="24">
        <f t="shared" si="36"/>
        <v>22822402051.75428</v>
      </c>
      <c r="AY77" s="24">
        <f t="shared" si="36"/>
        <v>22921114970.731873</v>
      </c>
      <c r="AZ77" s="24">
        <f t="shared" si="36"/>
        <v>23015953003.38398</v>
      </c>
      <c r="BA77" s="24">
        <f t="shared" si="36"/>
        <v>23106928345.081902</v>
      </c>
      <c r="BB77" s="24">
        <f t="shared" si="36"/>
        <v>23194073455.172256</v>
      </c>
      <c r="BC77" s="24">
        <f t="shared" si="36"/>
        <v>23277440758.105629</v>
      </c>
      <c r="BD77" s="24">
        <f t="shared" si="36"/>
        <v>23357082756.906185</v>
      </c>
      <c r="BE77" s="24">
        <f t="shared" si="36"/>
        <v>23433043953.361252</v>
      </c>
      <c r="BF77" s="24">
        <f t="shared" si="36"/>
        <v>23503595896.976181</v>
      </c>
      <c r="BG77" s="24">
        <f t="shared" si="36"/>
        <v>23552490106.280621</v>
      </c>
      <c r="BH77" s="24">
        <f t="shared" si="36"/>
        <v>23583326269.045193</v>
      </c>
      <c r="BI77" s="24">
        <f t="shared" si="36"/>
        <v>23614202804.14109</v>
      </c>
      <c r="BJ77" s="24">
        <f t="shared" si="34"/>
        <v>23645119764.4259</v>
      </c>
      <c r="BK77" s="24">
        <f t="shared" si="34"/>
        <v>23676077202.826405</v>
      </c>
      <c r="BL77" s="24">
        <f t="shared" si="34"/>
        <v>23707075172.338692</v>
      </c>
      <c r="BM77" s="24">
        <f t="shared" si="34"/>
        <v>23738113726.028233</v>
      </c>
      <c r="BN77" s="24">
        <f t="shared" si="34"/>
        <v>23769192917.029972</v>
      </c>
      <c r="BO77" s="24">
        <f t="shared" si="34"/>
        <v>23800312798.548428</v>
      </c>
      <c r="BP77" s="24">
        <f t="shared" si="35"/>
        <v>23831473423.857769</v>
      </c>
    </row>
    <row r="78" spans="2:69" s="6" customFormat="1" x14ac:dyDescent="0.25">
      <c r="C78" s="18" t="s">
        <v>29</v>
      </c>
      <c r="G78" s="18" t="s">
        <v>25</v>
      </c>
      <c r="O78" s="24">
        <f t="shared" si="36"/>
        <v>0</v>
      </c>
      <c r="P78" s="24">
        <f t="shared" si="36"/>
        <v>0</v>
      </c>
      <c r="Q78" s="24">
        <f t="shared" si="36"/>
        <v>0</v>
      </c>
      <c r="R78" s="24">
        <f t="shared" si="36"/>
        <v>0</v>
      </c>
      <c r="S78" s="24">
        <f t="shared" si="36"/>
        <v>0</v>
      </c>
      <c r="T78" s="24">
        <f t="shared" si="36"/>
        <v>0</v>
      </c>
      <c r="U78" s="24">
        <f t="shared" si="36"/>
        <v>221931568.23500246</v>
      </c>
      <c r="V78" s="24">
        <f t="shared" si="36"/>
        <v>436243579.58206445</v>
      </c>
      <c r="W78" s="24">
        <f t="shared" si="36"/>
        <v>600988958.53294885</v>
      </c>
      <c r="X78" s="24">
        <f t="shared" si="36"/>
        <v>864944632.01215661</v>
      </c>
      <c r="Y78" s="24">
        <f t="shared" si="36"/>
        <v>3460550826.4062743</v>
      </c>
      <c r="Z78" s="24">
        <f t="shared" si="36"/>
        <v>4280483392.7211323</v>
      </c>
      <c r="AA78" s="24">
        <f t="shared" si="36"/>
        <v>4456323309.1714811</v>
      </c>
      <c r="AB78" s="24">
        <f t="shared" si="36"/>
        <v>4666130854.0773029</v>
      </c>
      <c r="AC78" s="24">
        <f t="shared" si="36"/>
        <v>4873610038.3979721</v>
      </c>
      <c r="AD78" s="24">
        <f t="shared" si="36"/>
        <v>5079050955.6357899</v>
      </c>
      <c r="AE78" s="24">
        <f t="shared" si="36"/>
        <v>5256578567.2433987</v>
      </c>
      <c r="AF78" s="24">
        <f t="shared" si="36"/>
        <v>5430594842.17029</v>
      </c>
      <c r="AG78" s="24">
        <f t="shared" si="36"/>
        <v>5601205144.5843353</v>
      </c>
      <c r="AH78" s="24">
        <f t="shared" si="36"/>
        <v>5768521560.203474</v>
      </c>
      <c r="AI78" s="24">
        <f t="shared" si="36"/>
        <v>5859295543.0926905</v>
      </c>
      <c r="AJ78" s="24">
        <f t="shared" si="36"/>
        <v>5903378076.711627</v>
      </c>
      <c r="AK78" s="24">
        <f t="shared" si="36"/>
        <v>5946361238.6152344</v>
      </c>
      <c r="AL78" s="24">
        <f t="shared" si="36"/>
        <v>5988206851.2638073</v>
      </c>
      <c r="AM78" s="24">
        <f t="shared" si="36"/>
        <v>6028885557.1215925</v>
      </c>
      <c r="AN78" s="24">
        <f t="shared" si="36"/>
        <v>6068468583.1031294</v>
      </c>
      <c r="AO78" s="24">
        <f t="shared" si="36"/>
        <v>6107033569.0430593</v>
      </c>
      <c r="AP78" s="24">
        <f t="shared" si="36"/>
        <v>6144562089.0216455</v>
      </c>
      <c r="AQ78" s="24">
        <f t="shared" si="36"/>
        <v>6181018297.6916237</v>
      </c>
      <c r="AR78" s="24">
        <f t="shared" si="36"/>
        <v>6216391446.4864483</v>
      </c>
      <c r="AS78" s="24">
        <f t="shared" si="36"/>
        <v>6250677158.0076828</v>
      </c>
      <c r="AT78" s="24">
        <f t="shared" si="36"/>
        <v>6283871602.2641096</v>
      </c>
      <c r="AU78" s="24">
        <f t="shared" si="36"/>
        <v>6315967793.8345613</v>
      </c>
      <c r="AV78" s="24">
        <f t="shared" si="36"/>
        <v>6346960172.9969168</v>
      </c>
      <c r="AW78" s="24">
        <f t="shared" si="36"/>
        <v>6376850502.16465</v>
      </c>
      <c r="AX78" s="24">
        <f t="shared" si="36"/>
        <v>6405646125.191658</v>
      </c>
      <c r="AY78" s="24">
        <f t="shared" si="36"/>
        <v>6433352237.1741447</v>
      </c>
      <c r="AZ78" s="24">
        <f t="shared" si="36"/>
        <v>6459970770.7974291</v>
      </c>
      <c r="BA78" s="24">
        <f t="shared" si="36"/>
        <v>6485505148.9804869</v>
      </c>
      <c r="BB78" s="24">
        <f t="shared" si="36"/>
        <v>6509964482.2055254</v>
      </c>
      <c r="BC78" s="24">
        <f t="shared" si="36"/>
        <v>6533363484.6326962</v>
      </c>
      <c r="BD78" s="24">
        <f t="shared" si="36"/>
        <v>6555716892.4756756</v>
      </c>
      <c r="BE78" s="24">
        <f t="shared" si="36"/>
        <v>6577037196.2120619</v>
      </c>
      <c r="BF78" s="24">
        <f t="shared" si="36"/>
        <v>6596839265.3902693</v>
      </c>
      <c r="BG78" s="24">
        <f t="shared" si="36"/>
        <v>6610562579.9504538</v>
      </c>
      <c r="BH78" s="24">
        <f t="shared" si="36"/>
        <v>6619217477.2781239</v>
      </c>
      <c r="BI78" s="24">
        <f t="shared" si="36"/>
        <v>6627883706.0540371</v>
      </c>
      <c r="BJ78" s="24">
        <f t="shared" si="34"/>
        <v>6636561281.1139269</v>
      </c>
      <c r="BK78" s="24">
        <f t="shared" si="34"/>
        <v>6645250217.3129444</v>
      </c>
      <c r="BL78" s="24">
        <f t="shared" si="34"/>
        <v>6653950529.5256968</v>
      </c>
      <c r="BM78" s="24">
        <f t="shared" si="34"/>
        <v>6662662232.6462574</v>
      </c>
      <c r="BN78" s="24">
        <f t="shared" si="34"/>
        <v>6671385341.5882044</v>
      </c>
      <c r="BO78" s="24">
        <f t="shared" si="34"/>
        <v>6680119871.2846451</v>
      </c>
      <c r="BP78" s="24">
        <f t="shared" si="35"/>
        <v>6688865836.6882296</v>
      </c>
    </row>
    <row r="79" spans="2:69" s="6" customFormat="1" x14ac:dyDescent="0.25">
      <c r="C79" s="18" t="s">
        <v>33</v>
      </c>
      <c r="G79" s="18" t="s">
        <v>25</v>
      </c>
      <c r="O79" s="24">
        <f>O65</f>
        <v>0</v>
      </c>
      <c r="P79" s="24">
        <f t="shared" ref="P79:BO81" si="37">P65</f>
        <v>0</v>
      </c>
      <c r="Q79" s="24">
        <f t="shared" si="37"/>
        <v>0</v>
      </c>
      <c r="R79" s="24">
        <f t="shared" si="37"/>
        <v>0</v>
      </c>
      <c r="S79" s="24">
        <f t="shared" si="37"/>
        <v>0</v>
      </c>
      <c r="T79" s="24">
        <f t="shared" si="37"/>
        <v>0</v>
      </c>
      <c r="U79" s="24">
        <f t="shared" si="37"/>
        <v>424153939.32753026</v>
      </c>
      <c r="V79" s="24">
        <f t="shared" si="37"/>
        <v>556989804.28443885</v>
      </c>
      <c r="W79" s="24">
        <f t="shared" si="37"/>
        <v>666111546.08843029</v>
      </c>
      <c r="X79" s="24">
        <f t="shared" si="37"/>
        <v>897416615.80753589</v>
      </c>
      <c r="Y79" s="24">
        <f t="shared" si="37"/>
        <v>1377547523.1340756</v>
      </c>
      <c r="Z79" s="24">
        <f t="shared" si="37"/>
        <v>1528188254.5858366</v>
      </c>
      <c r="AA79" s="24">
        <f t="shared" si="37"/>
        <v>1558346052.5312226</v>
      </c>
      <c r="AB79" s="24">
        <f t="shared" si="37"/>
        <v>1601902854.7827158</v>
      </c>
      <c r="AC79" s="24">
        <f t="shared" si="37"/>
        <v>1642306732.6359417</v>
      </c>
      <c r="AD79" s="24">
        <f t="shared" si="37"/>
        <v>1684418865.4816206</v>
      </c>
      <c r="AE79" s="24">
        <f t="shared" si="37"/>
        <v>1717176952.5515487</v>
      </c>
      <c r="AF79" s="24">
        <f t="shared" si="37"/>
        <v>1751919286.5189052</v>
      </c>
      <c r="AG79" s="24">
        <f t="shared" si="37"/>
        <v>1784103902.714165</v>
      </c>
      <c r="AH79" s="24">
        <f t="shared" si="37"/>
        <v>1813851924.6672983</v>
      </c>
      <c r="AI79" s="24">
        <f t="shared" si="37"/>
        <v>1839853061.4012504</v>
      </c>
      <c r="AJ79" s="24">
        <f t="shared" si="37"/>
        <v>1855875772.3267727</v>
      </c>
      <c r="AK79" s="24">
        <f t="shared" si="37"/>
        <v>1871415857.9985304</v>
      </c>
      <c r="AL79" s="24">
        <f t="shared" si="37"/>
        <v>1886502707.9522433</v>
      </c>
      <c r="AM79" s="24">
        <f t="shared" si="37"/>
        <v>1901198759.7851269</v>
      </c>
      <c r="AN79" s="24">
        <f t="shared" si="37"/>
        <v>1915546686.9958107</v>
      </c>
      <c r="AO79" s="24">
        <f t="shared" si="37"/>
        <v>1929490934.6965816</v>
      </c>
      <c r="AP79" s="24">
        <f t="shared" si="37"/>
        <v>1942983471.6451461</v>
      </c>
      <c r="AQ79" s="24">
        <f t="shared" si="37"/>
        <v>1956037567.5865817</v>
      </c>
      <c r="AR79" s="24">
        <f t="shared" si="37"/>
        <v>1968667654.7711263</v>
      </c>
      <c r="AS79" s="24">
        <f t="shared" si="37"/>
        <v>1980867197.1376631</v>
      </c>
      <c r="AT79" s="24">
        <f t="shared" si="37"/>
        <v>1992620706.0436141</v>
      </c>
      <c r="AU79" s="24">
        <f t="shared" si="37"/>
        <v>2003925856.8944292</v>
      </c>
      <c r="AV79" s="24">
        <f t="shared" si="37"/>
        <v>2014793701.9949212</v>
      </c>
      <c r="AW79" s="24">
        <f t="shared" si="37"/>
        <v>2025233713.0913634</v>
      </c>
      <c r="AX79" s="24">
        <f t="shared" si="37"/>
        <v>2035239833.4908843</v>
      </c>
      <c r="AY79" s="24">
        <f t="shared" si="37"/>
        <v>2044799102.9271011</v>
      </c>
      <c r="AZ79" s="24">
        <f t="shared" si="37"/>
        <v>2053909480.2741659</v>
      </c>
      <c r="BA79" s="24">
        <f t="shared" si="37"/>
        <v>2062581019.5173848</v>
      </c>
      <c r="BB79" s="24">
        <f t="shared" si="37"/>
        <v>2070824023.0768769</v>
      </c>
      <c r="BC79" s="24">
        <f t="shared" si="37"/>
        <v>2078637245.2627175</v>
      </c>
      <c r="BD79" s="24">
        <f t="shared" si="37"/>
        <v>2086013765.2468071</v>
      </c>
      <c r="BE79" s="24">
        <f t="shared" si="37"/>
        <v>2092955150.852108</v>
      </c>
      <c r="BF79" s="24">
        <f t="shared" si="37"/>
        <v>2099344160.1460683</v>
      </c>
      <c r="BG79" s="24">
        <f t="shared" si="37"/>
        <v>2103767960.5734727</v>
      </c>
      <c r="BH79" s="24">
        <f t="shared" si="37"/>
        <v>2106565242.4844735</v>
      </c>
      <c r="BI79" s="24">
        <f t="shared" si="37"/>
        <v>2109366237.1167235</v>
      </c>
      <c r="BJ79" s="24">
        <f t="shared" si="37"/>
        <v>2112170949.389137</v>
      </c>
      <c r="BK79" s="24">
        <f t="shared" si="37"/>
        <v>2114979384.2271273</v>
      </c>
      <c r="BL79" s="24">
        <f t="shared" si="37"/>
        <v>2117791546.5626249</v>
      </c>
      <c r="BM79" s="24">
        <f t="shared" si="37"/>
        <v>2120607441.3340826</v>
      </c>
      <c r="BN79" s="24">
        <f t="shared" si="37"/>
        <v>2123427073.4864843</v>
      </c>
      <c r="BO79" s="24">
        <f t="shared" si="37"/>
        <v>2126250447.9713509</v>
      </c>
      <c r="BP79" s="24">
        <f t="shared" ref="BP79:BP81" si="38">BP65</f>
        <v>2129077569.746757</v>
      </c>
    </row>
    <row r="80" spans="2:69" s="6" customFormat="1" x14ac:dyDescent="0.25">
      <c r="C80" s="18" t="s">
        <v>34</v>
      </c>
      <c r="G80" s="18" t="s">
        <v>25</v>
      </c>
      <c r="O80" s="24">
        <f t="shared" ref="O80:BI81" si="39">O66</f>
        <v>0</v>
      </c>
      <c r="P80" s="24">
        <f t="shared" si="39"/>
        <v>0</v>
      </c>
      <c r="Q80" s="24">
        <f t="shared" si="39"/>
        <v>0</v>
      </c>
      <c r="R80" s="24">
        <f t="shared" si="39"/>
        <v>0</v>
      </c>
      <c r="S80" s="24">
        <f t="shared" si="39"/>
        <v>0</v>
      </c>
      <c r="T80" s="24">
        <f t="shared" si="39"/>
        <v>0</v>
      </c>
      <c r="U80" s="24">
        <f t="shared" si="39"/>
        <v>371664732.21744114</v>
      </c>
      <c r="V80" s="24">
        <f t="shared" si="39"/>
        <v>459630362.53555506</v>
      </c>
      <c r="W80" s="24">
        <f t="shared" si="39"/>
        <v>566903128.66677606</v>
      </c>
      <c r="X80" s="24">
        <f t="shared" si="39"/>
        <v>578602091.24111557</v>
      </c>
      <c r="Y80" s="24">
        <f t="shared" si="39"/>
        <v>1297947079.8675609</v>
      </c>
      <c r="Z80" s="24">
        <f t="shared" si="39"/>
        <v>1879131980.6206763</v>
      </c>
      <c r="AA80" s="24">
        <f t="shared" si="39"/>
        <v>1989871466.1409323</v>
      </c>
      <c r="AB80" s="24">
        <f t="shared" si="39"/>
        <v>2119393804.5896714</v>
      </c>
      <c r="AC80" s="24">
        <f t="shared" si="39"/>
        <v>2251799464.4647884</v>
      </c>
      <c r="AD80" s="24">
        <f t="shared" si="39"/>
        <v>2383491745.2796292</v>
      </c>
      <c r="AE80" s="24">
        <f t="shared" si="39"/>
        <v>2502309628.7495775</v>
      </c>
      <c r="AF80" s="24">
        <f t="shared" si="39"/>
        <v>2616899188.2503419</v>
      </c>
      <c r="AG80" s="24">
        <f t="shared" si="39"/>
        <v>2731072453.462976</v>
      </c>
      <c r="AH80" s="24">
        <f t="shared" si="39"/>
        <v>2844800519.6112766</v>
      </c>
      <c r="AI80" s="24">
        <f t="shared" si="39"/>
        <v>2894776091.3614116</v>
      </c>
      <c r="AJ80" s="24">
        <f t="shared" si="39"/>
        <v>2912087984.3882837</v>
      </c>
      <c r="AK80" s="24">
        <f t="shared" si="39"/>
        <v>2929116741.0402761</v>
      </c>
      <c r="AL80" s="24">
        <f t="shared" si="39"/>
        <v>2945761913.5516119</v>
      </c>
      <c r="AM80" s="24">
        <f t="shared" si="39"/>
        <v>2961862507.3945856</v>
      </c>
      <c r="AN80" s="24">
        <f t="shared" si="39"/>
        <v>2977411878.5231581</v>
      </c>
      <c r="AO80" s="24">
        <f t="shared" si="39"/>
        <v>2992616608.2715378</v>
      </c>
      <c r="AP80" s="24">
        <f t="shared" si="39"/>
        <v>3007559170.044446</v>
      </c>
      <c r="AQ80" s="24">
        <f t="shared" si="39"/>
        <v>3022173156.2572436</v>
      </c>
      <c r="AR80" s="24">
        <f t="shared" si="39"/>
        <v>3036417858.8206239</v>
      </c>
      <c r="AS80" s="24">
        <f t="shared" si="39"/>
        <v>3050304093.9628754</v>
      </c>
      <c r="AT80" s="24">
        <f t="shared" si="39"/>
        <v>3063862540.8979516</v>
      </c>
      <c r="AU80" s="24">
        <f t="shared" si="39"/>
        <v>3077092140.2184663</v>
      </c>
      <c r="AV80" s="24">
        <f t="shared" si="39"/>
        <v>3089964503.902225</v>
      </c>
      <c r="AW80" s="24">
        <f t="shared" si="39"/>
        <v>3102462798.2478447</v>
      </c>
      <c r="AX80" s="24">
        <f t="shared" si="39"/>
        <v>3114610065.8352513</v>
      </c>
      <c r="AY80" s="24">
        <f t="shared" si="39"/>
        <v>3126441848.2397695</v>
      </c>
      <c r="AZ80" s="24">
        <f t="shared" si="39"/>
        <v>3137966201.1832013</v>
      </c>
      <c r="BA80" s="24">
        <f t="shared" si="39"/>
        <v>3149166453.9016342</v>
      </c>
      <c r="BB80" s="24">
        <f t="shared" si="39"/>
        <v>3160031811.5916505</v>
      </c>
      <c r="BC80" s="24">
        <f t="shared" si="39"/>
        <v>3170583064.1369047</v>
      </c>
      <c r="BD80" s="24">
        <f t="shared" si="39"/>
        <v>3180853322.6073422</v>
      </c>
      <c r="BE80" s="24">
        <f t="shared" si="39"/>
        <v>3190854392.9956226</v>
      </c>
      <c r="BF80" s="24">
        <f t="shared" si="39"/>
        <v>3200270063.5737362</v>
      </c>
      <c r="BG80" s="24">
        <f t="shared" si="39"/>
        <v>3206803932.2711539</v>
      </c>
      <c r="BH80" s="24">
        <f t="shared" si="39"/>
        <v>3210908647.2881813</v>
      </c>
      <c r="BI80" s="24">
        <f t="shared" si="39"/>
        <v>3215018615.5422287</v>
      </c>
      <c r="BJ80" s="24">
        <f t="shared" si="37"/>
        <v>3219133843.7554202</v>
      </c>
      <c r="BK80" s="24">
        <f t="shared" si="37"/>
        <v>3223254338.6584778</v>
      </c>
      <c r="BL80" s="24">
        <f t="shared" si="37"/>
        <v>3227380106.990737</v>
      </c>
      <c r="BM80" s="24">
        <f t="shared" si="37"/>
        <v>3231511155.5001554</v>
      </c>
      <c r="BN80" s="24">
        <f t="shared" si="37"/>
        <v>3235647490.9433236</v>
      </c>
      <c r="BO80" s="24">
        <f t="shared" si="37"/>
        <v>3239789120.0854769</v>
      </c>
      <c r="BP80" s="24">
        <f t="shared" si="38"/>
        <v>3243936049.7005067</v>
      </c>
    </row>
    <row r="81" spans="3:68" s="6" customFormat="1" x14ac:dyDescent="0.25">
      <c r="C81" s="18" t="s">
        <v>35</v>
      </c>
      <c r="G81" s="18" t="s">
        <v>25</v>
      </c>
      <c r="O81" s="24">
        <f t="shared" si="39"/>
        <v>0</v>
      </c>
      <c r="P81" s="24">
        <f t="shared" si="39"/>
        <v>0</v>
      </c>
      <c r="Q81" s="24">
        <f t="shared" si="39"/>
        <v>0</v>
      </c>
      <c r="R81" s="24">
        <f t="shared" si="39"/>
        <v>0</v>
      </c>
      <c r="S81" s="24">
        <f t="shared" si="39"/>
        <v>0</v>
      </c>
      <c r="T81" s="24">
        <f t="shared" si="39"/>
        <v>0</v>
      </c>
      <c r="U81" s="24">
        <f t="shared" si="39"/>
        <v>80325296.672456235</v>
      </c>
      <c r="V81" s="24">
        <f t="shared" si="39"/>
        <v>103904962.98308006</v>
      </c>
      <c r="W81" s="24">
        <f t="shared" si="39"/>
        <v>145610989.52702025</v>
      </c>
      <c r="X81" s="24">
        <f t="shared" si="39"/>
        <v>173655607.85022891</v>
      </c>
      <c r="Y81" s="24">
        <f t="shared" si="39"/>
        <v>439915072.27944756</v>
      </c>
      <c r="Z81" s="24">
        <f t="shared" si="39"/>
        <v>446245293.95870209</v>
      </c>
      <c r="AA81" s="24">
        <f t="shared" si="39"/>
        <v>463650374.62245047</v>
      </c>
      <c r="AB81" s="24">
        <f t="shared" si="39"/>
        <v>479453434.51262587</v>
      </c>
      <c r="AC81" s="24">
        <f t="shared" si="39"/>
        <v>493429957.92799485</v>
      </c>
      <c r="AD81" s="24">
        <f t="shared" si="39"/>
        <v>504576626.73025548</v>
      </c>
      <c r="AE81" s="24">
        <f t="shared" si="39"/>
        <v>512822391.68161798</v>
      </c>
      <c r="AF81" s="24">
        <f t="shared" si="39"/>
        <v>520151103.34802902</v>
      </c>
      <c r="AG81" s="24">
        <f t="shared" si="39"/>
        <v>527387552.29572266</v>
      </c>
      <c r="AH81" s="24">
        <f t="shared" si="39"/>
        <v>534540426.51891923</v>
      </c>
      <c r="AI81" s="24">
        <f t="shared" si="39"/>
        <v>540284276.04511344</v>
      </c>
      <c r="AJ81" s="24">
        <f t="shared" si="39"/>
        <v>546635594.5474273</v>
      </c>
      <c r="AK81" s="24">
        <f t="shared" si="39"/>
        <v>552762949.79050708</v>
      </c>
      <c r="AL81" s="24">
        <f t="shared" si="39"/>
        <v>558703030.13598418</v>
      </c>
      <c r="AM81" s="24">
        <f t="shared" si="39"/>
        <v>564527962.9788475</v>
      </c>
      <c r="AN81" s="24">
        <f t="shared" si="39"/>
        <v>570265841.90061724</v>
      </c>
      <c r="AO81" s="24">
        <f t="shared" si="39"/>
        <v>575835536.81066251</v>
      </c>
      <c r="AP81" s="24">
        <f t="shared" si="39"/>
        <v>581186017.35250211</v>
      </c>
      <c r="AQ81" s="24">
        <f t="shared" si="39"/>
        <v>586338151.08640218</v>
      </c>
      <c r="AR81" s="24">
        <f t="shared" si="39"/>
        <v>591308537.30284774</v>
      </c>
      <c r="AS81" s="24">
        <f t="shared" si="39"/>
        <v>596088955.02000046</v>
      </c>
      <c r="AT81" s="24">
        <f t="shared" si="39"/>
        <v>600660765.66288853</v>
      </c>
      <c r="AU81" s="24">
        <f t="shared" si="39"/>
        <v>605021064.50955129</v>
      </c>
      <c r="AV81" s="24">
        <f t="shared" si="39"/>
        <v>609182182.05913496</v>
      </c>
      <c r="AW81" s="24">
        <f t="shared" si="39"/>
        <v>613153066.90433109</v>
      </c>
      <c r="AX81" s="24">
        <f t="shared" si="39"/>
        <v>616923344.5661031</v>
      </c>
      <c r="AY81" s="24">
        <f t="shared" si="39"/>
        <v>620475110.69411743</v>
      </c>
      <c r="AZ81" s="24">
        <f t="shared" si="39"/>
        <v>623804090.61963248</v>
      </c>
      <c r="BA81" s="24">
        <f t="shared" si="39"/>
        <v>626919982.6523211</v>
      </c>
      <c r="BB81" s="24">
        <f t="shared" si="39"/>
        <v>629831481.01555037</v>
      </c>
      <c r="BC81" s="24">
        <f t="shared" si="39"/>
        <v>632532288.14573419</v>
      </c>
      <c r="BD81" s="24">
        <f t="shared" si="39"/>
        <v>635009480.28517354</v>
      </c>
      <c r="BE81" s="24">
        <f t="shared" si="39"/>
        <v>637260928.34681547</v>
      </c>
      <c r="BF81" s="24">
        <f t="shared" si="39"/>
        <v>639283340.46183908</v>
      </c>
      <c r="BG81" s="24">
        <f t="shared" si="39"/>
        <v>640680278.7687279</v>
      </c>
      <c r="BH81" s="24">
        <f t="shared" si="39"/>
        <v>641569975.1940918</v>
      </c>
      <c r="BI81" s="24">
        <f t="shared" si="39"/>
        <v>642460906.95724082</v>
      </c>
      <c r="BJ81" s="24">
        <f t="shared" si="37"/>
        <v>643353075.77321661</v>
      </c>
      <c r="BK81" s="24">
        <f t="shared" si="37"/>
        <v>644246483.35944152</v>
      </c>
      <c r="BL81" s="24">
        <f t="shared" si="37"/>
        <v>645141131.43572152</v>
      </c>
      <c r="BM81" s="24">
        <f t="shared" si="37"/>
        <v>646037021.72425091</v>
      </c>
      <c r="BN81" s="24">
        <f t="shared" si="37"/>
        <v>646934155.94961298</v>
      </c>
      <c r="BO81" s="24">
        <f t="shared" si="37"/>
        <v>647832535.83878648</v>
      </c>
      <c r="BP81" s="24">
        <f t="shared" si="38"/>
        <v>648732163.1211468</v>
      </c>
    </row>
    <row r="82" spans="3:68" s="6" customFormat="1" x14ac:dyDescent="0.25">
      <c r="C82" s="18" t="s">
        <v>87</v>
      </c>
      <c r="G82" s="18" t="s">
        <v>25</v>
      </c>
      <c r="O82" s="24">
        <f t="shared" ref="O82:AT82" si="40">O20*O$49</f>
        <v>0</v>
      </c>
      <c r="P82" s="24">
        <f t="shared" si="40"/>
        <v>0</v>
      </c>
      <c r="Q82" s="24">
        <f t="shared" si="40"/>
        <v>0</v>
      </c>
      <c r="R82" s="24">
        <f t="shared" si="40"/>
        <v>0</v>
      </c>
      <c r="S82" s="24">
        <f t="shared" si="40"/>
        <v>0</v>
      </c>
      <c r="T82" s="24">
        <f t="shared" si="40"/>
        <v>0</v>
      </c>
      <c r="U82" s="24">
        <f t="shared" si="40"/>
        <v>38621982.725256018</v>
      </c>
      <c r="V82" s="24">
        <f t="shared" si="40"/>
        <v>81260809.980942175</v>
      </c>
      <c r="W82" s="24">
        <f t="shared" si="40"/>
        <v>123541123.35745077</v>
      </c>
      <c r="X82" s="24">
        <f t="shared" si="40"/>
        <v>162634646.05162326</v>
      </c>
      <c r="Y82" s="24">
        <f t="shared" si="40"/>
        <v>317326889.36787051</v>
      </c>
      <c r="Z82" s="24">
        <f t="shared" si="40"/>
        <v>392513373.77801526</v>
      </c>
      <c r="AA82" s="24">
        <f t="shared" si="40"/>
        <v>408637608.47733366</v>
      </c>
      <c r="AB82" s="24">
        <f t="shared" si="40"/>
        <v>427876619.52807271</v>
      </c>
      <c r="AC82" s="24">
        <f t="shared" si="40"/>
        <v>446902123.6954059</v>
      </c>
      <c r="AD82" s="24">
        <f t="shared" si="40"/>
        <v>465740722.08225852</v>
      </c>
      <c r="AE82" s="24">
        <f t="shared" si="40"/>
        <v>482019715.68595964</v>
      </c>
      <c r="AF82" s="24">
        <f t="shared" si="40"/>
        <v>497976725.41995037</v>
      </c>
      <c r="AG82" s="24">
        <f t="shared" si="40"/>
        <v>513621413.00726825</v>
      </c>
      <c r="AH82" s="24">
        <f t="shared" si="40"/>
        <v>528964056.52617317</v>
      </c>
      <c r="AI82" s="24">
        <f t="shared" si="40"/>
        <v>537287883.30136919</v>
      </c>
      <c r="AJ82" s="24">
        <f t="shared" si="40"/>
        <v>541330180.02535009</v>
      </c>
      <c r="AK82" s="24">
        <f t="shared" si="40"/>
        <v>545271666.14888489</v>
      </c>
      <c r="AL82" s="24">
        <f t="shared" si="40"/>
        <v>549108840.85359919</v>
      </c>
      <c r="AM82" s="24">
        <f t="shared" si="40"/>
        <v>552839012.10115361</v>
      </c>
      <c r="AN82" s="24">
        <f t="shared" si="40"/>
        <v>556468711.28390849</v>
      </c>
      <c r="AO82" s="24">
        <f t="shared" si="40"/>
        <v>560005057.84858024</v>
      </c>
      <c r="AP82" s="24">
        <f t="shared" si="40"/>
        <v>563446362.16826057</v>
      </c>
      <c r="AQ82" s="24">
        <f t="shared" si="40"/>
        <v>566789337.28283322</v>
      </c>
      <c r="AR82" s="24">
        <f t="shared" si="40"/>
        <v>570032997.56620657</v>
      </c>
      <c r="AS82" s="24">
        <f t="shared" si="40"/>
        <v>573176941.61805439</v>
      </c>
      <c r="AT82" s="24">
        <f t="shared" si="40"/>
        <v>576220818.23440373</v>
      </c>
      <c r="AU82" s="24">
        <f t="shared" ref="AU82:BP82" si="41">AU20*AU$49</f>
        <v>579163986.86348128</v>
      </c>
      <c r="AV82" s="24">
        <f t="shared" si="41"/>
        <v>582005937.68779933</v>
      </c>
      <c r="AW82" s="24">
        <f t="shared" si="41"/>
        <v>584746832.31781077</v>
      </c>
      <c r="AX82" s="24">
        <f t="shared" si="41"/>
        <v>587387344.1729883</v>
      </c>
      <c r="AY82" s="24">
        <f t="shared" si="41"/>
        <v>589927949.63521492</v>
      </c>
      <c r="AZ82" s="24">
        <f t="shared" si="41"/>
        <v>592368825.92859471</v>
      </c>
      <c r="BA82" s="24">
        <f t="shared" si="41"/>
        <v>594710286.92923725</v>
      </c>
      <c r="BB82" s="24">
        <f t="shared" si="41"/>
        <v>596953168.05356228</v>
      </c>
      <c r="BC82" s="24">
        <f t="shared" si="41"/>
        <v>599098818.56615317</v>
      </c>
      <c r="BD82" s="24">
        <f t="shared" si="41"/>
        <v>601148589.75386608</v>
      </c>
      <c r="BE82" s="24">
        <f t="shared" si="41"/>
        <v>603103626.973207</v>
      </c>
      <c r="BF82" s="24">
        <f t="shared" si="41"/>
        <v>604919444.54982507</v>
      </c>
      <c r="BG82" s="24">
        <f t="shared" si="41"/>
        <v>606177850.20246589</v>
      </c>
      <c r="BH82" s="24">
        <f t="shared" si="41"/>
        <v>606971490.22816062</v>
      </c>
      <c r="BI82" s="24">
        <f t="shared" si="41"/>
        <v>607766169.32925236</v>
      </c>
      <c r="BJ82" s="24">
        <f t="shared" si="41"/>
        <v>608561888.86615348</v>
      </c>
      <c r="BK82" s="24">
        <f t="shared" si="41"/>
        <v>609358650.20105767</v>
      </c>
      <c r="BL82" s="24">
        <f t="shared" si="41"/>
        <v>610156454.69794142</v>
      </c>
      <c r="BM82" s="24">
        <f t="shared" si="41"/>
        <v>610955303.72256744</v>
      </c>
      <c r="BN82" s="24">
        <f t="shared" si="41"/>
        <v>611755198.64248705</v>
      </c>
      <c r="BO82" s="24">
        <f t="shared" si="41"/>
        <v>612556140.82704103</v>
      </c>
      <c r="BP82" s="24">
        <f t="shared" si="41"/>
        <v>613358131.64736402</v>
      </c>
    </row>
    <row r="83" spans="3:68" s="6" customFormat="1" x14ac:dyDescent="0.25">
      <c r="C83" s="18" t="s">
        <v>88</v>
      </c>
      <c r="G83" s="18" t="s">
        <v>25</v>
      </c>
      <c r="O83" s="24">
        <f t="shared" ref="O83:AT83" si="42">O21*O$49</f>
        <v>0</v>
      </c>
      <c r="P83" s="24">
        <f t="shared" si="42"/>
        <v>0</v>
      </c>
      <c r="Q83" s="24">
        <f t="shared" si="42"/>
        <v>0</v>
      </c>
      <c r="R83" s="24">
        <f t="shared" si="42"/>
        <v>0</v>
      </c>
      <c r="S83" s="24">
        <f t="shared" si="42"/>
        <v>0</v>
      </c>
      <c r="T83" s="24">
        <f t="shared" si="42"/>
        <v>0</v>
      </c>
      <c r="U83" s="24">
        <f t="shared" si="42"/>
        <v>57932974.087884024</v>
      </c>
      <c r="V83" s="24">
        <f t="shared" si="42"/>
        <v>121891214.97141327</v>
      </c>
      <c r="W83" s="24">
        <f t="shared" si="42"/>
        <v>185311685.03617617</v>
      </c>
      <c r="X83" s="24">
        <f t="shared" si="42"/>
        <v>243951969.07743487</v>
      </c>
      <c r="Y83" s="24">
        <f t="shared" si="42"/>
        <v>475990334.05180573</v>
      </c>
      <c r="Z83" s="24">
        <f t="shared" si="42"/>
        <v>588770060.66702282</v>
      </c>
      <c r="AA83" s="24">
        <f t="shared" si="42"/>
        <v>612956412.71600044</v>
      </c>
      <c r="AB83" s="24">
        <f t="shared" si="42"/>
        <v>641814929.29210901</v>
      </c>
      <c r="AC83" s="24">
        <f t="shared" si="42"/>
        <v>670353185.54310894</v>
      </c>
      <c r="AD83" s="24">
        <f t="shared" si="42"/>
        <v>698611083.12338781</v>
      </c>
      <c r="AE83" s="24">
        <f t="shared" si="42"/>
        <v>723029573.52893925</v>
      </c>
      <c r="AF83" s="24">
        <f t="shared" si="42"/>
        <v>746965088.12992549</v>
      </c>
      <c r="AG83" s="24">
        <f t="shared" si="42"/>
        <v>770432119.51090229</v>
      </c>
      <c r="AH83" s="24">
        <f t="shared" si="42"/>
        <v>793446084.78925955</v>
      </c>
      <c r="AI83" s="24">
        <f t="shared" si="42"/>
        <v>805931824.95205379</v>
      </c>
      <c r="AJ83" s="24">
        <f t="shared" si="42"/>
        <v>811995270.03802526</v>
      </c>
      <c r="AK83" s="24">
        <f t="shared" si="42"/>
        <v>817907499.22332728</v>
      </c>
      <c r="AL83" s="24">
        <f t="shared" si="42"/>
        <v>823663261.28039861</v>
      </c>
      <c r="AM83" s="24">
        <f t="shared" si="42"/>
        <v>829258518.15173018</v>
      </c>
      <c r="AN83" s="24">
        <f t="shared" si="42"/>
        <v>834703066.92586255</v>
      </c>
      <c r="AO83" s="24">
        <f t="shared" si="42"/>
        <v>840007586.77287042</v>
      </c>
      <c r="AP83" s="24">
        <f t="shared" si="42"/>
        <v>845169543.25239086</v>
      </c>
      <c r="AQ83" s="24">
        <f t="shared" si="42"/>
        <v>850184005.92424977</v>
      </c>
      <c r="AR83" s="24">
        <f t="shared" si="42"/>
        <v>855049496.34930968</v>
      </c>
      <c r="AS83" s="24">
        <f t="shared" si="42"/>
        <v>859765412.42708147</v>
      </c>
      <c r="AT83" s="24">
        <f t="shared" si="42"/>
        <v>864331227.35160553</v>
      </c>
      <c r="AU83" s="24">
        <f t="shared" ref="AU83:BP83" si="43">AU21*AU$49</f>
        <v>868745980.29522192</v>
      </c>
      <c r="AV83" s="24">
        <f t="shared" si="43"/>
        <v>873008906.53169882</v>
      </c>
      <c r="AW83" s="24">
        <f t="shared" si="43"/>
        <v>877120248.47671628</v>
      </c>
      <c r="AX83" s="24">
        <f t="shared" si="43"/>
        <v>881081016.25948238</v>
      </c>
      <c r="AY83" s="24">
        <f t="shared" si="43"/>
        <v>884891924.45282221</v>
      </c>
      <c r="AZ83" s="24">
        <f t="shared" si="43"/>
        <v>888553238.89289188</v>
      </c>
      <c r="BA83" s="24">
        <f t="shared" si="43"/>
        <v>892065430.39385581</v>
      </c>
      <c r="BB83" s="24">
        <f t="shared" si="43"/>
        <v>895429752.08034337</v>
      </c>
      <c r="BC83" s="24">
        <f t="shared" si="43"/>
        <v>898648227.84922969</v>
      </c>
      <c r="BD83" s="24">
        <f t="shared" si="43"/>
        <v>901722884.63079906</v>
      </c>
      <c r="BE83" s="24">
        <f t="shared" si="43"/>
        <v>904655440.4598105</v>
      </c>
      <c r="BF83" s="24">
        <f t="shared" si="43"/>
        <v>907379166.82473755</v>
      </c>
      <c r="BG83" s="24">
        <f t="shared" si="43"/>
        <v>909266775.30369878</v>
      </c>
      <c r="BH83" s="24">
        <f t="shared" si="43"/>
        <v>910457235.34224093</v>
      </c>
      <c r="BI83" s="24">
        <f t="shared" si="43"/>
        <v>911649253.99387848</v>
      </c>
      <c r="BJ83" s="24">
        <f t="shared" si="43"/>
        <v>912842833.29923022</v>
      </c>
      <c r="BK83" s="24">
        <f t="shared" si="43"/>
        <v>914037975.30158627</v>
      </c>
      <c r="BL83" s="24">
        <f t="shared" si="43"/>
        <v>915234682.04691195</v>
      </c>
      <c r="BM83" s="24">
        <f t="shared" si="43"/>
        <v>916432955.5838511</v>
      </c>
      <c r="BN83" s="24">
        <f t="shared" si="43"/>
        <v>917632797.96373045</v>
      </c>
      <c r="BO83" s="24">
        <f t="shared" si="43"/>
        <v>918834211.24056149</v>
      </c>
      <c r="BP83" s="24">
        <f t="shared" si="43"/>
        <v>920037197.47104585</v>
      </c>
    </row>
    <row r="84" spans="3:68" s="6" customFormat="1" x14ac:dyDescent="0.25">
      <c r="C84" s="18" t="s">
        <v>89</v>
      </c>
      <c r="G84" s="18" t="s">
        <v>77</v>
      </c>
      <c r="O84" s="24">
        <f t="shared" ref="O84:AT84" si="44">O22*O$49</f>
        <v>0</v>
      </c>
      <c r="P84" s="24">
        <f t="shared" si="44"/>
        <v>0</v>
      </c>
      <c r="Q84" s="24">
        <f t="shared" si="44"/>
        <v>0</v>
      </c>
      <c r="R84" s="24">
        <f t="shared" si="44"/>
        <v>0</v>
      </c>
      <c r="S84" s="24">
        <f t="shared" si="44"/>
        <v>0</v>
      </c>
      <c r="T84" s="24">
        <f t="shared" si="44"/>
        <v>0</v>
      </c>
      <c r="U84" s="24">
        <f t="shared" si="44"/>
        <v>2500283508.4477463</v>
      </c>
      <c r="V84" s="24">
        <f t="shared" si="44"/>
        <v>2228036631.1638436</v>
      </c>
      <c r="W84" s="24">
        <f t="shared" si="44"/>
        <v>3452918098.5294557</v>
      </c>
      <c r="X84" s="24">
        <f t="shared" si="44"/>
        <v>3482165539.3964</v>
      </c>
      <c r="Y84" s="24">
        <f t="shared" si="44"/>
        <v>6519793997.4068766</v>
      </c>
      <c r="Z84" s="24">
        <f t="shared" si="44"/>
        <v>8586169412.1957645</v>
      </c>
      <c r="AA84" s="24">
        <f t="shared" si="44"/>
        <v>6637785560.8056364</v>
      </c>
      <c r="AB84" s="24">
        <f t="shared" si="44"/>
        <v>5505186716.8284321</v>
      </c>
      <c r="AC84" s="24">
        <f t="shared" si="44"/>
        <v>4839087418.3517113</v>
      </c>
      <c r="AD84" s="24">
        <f t="shared" si="44"/>
        <v>4493827495.1138735</v>
      </c>
      <c r="AE84" s="24">
        <f t="shared" si="44"/>
        <v>4280678960.6182895</v>
      </c>
      <c r="AF84" s="24">
        <f t="shared" si="44"/>
        <v>4180367325.01437</v>
      </c>
      <c r="AG84" s="24">
        <f t="shared" si="44"/>
        <v>4161541148.8853097</v>
      </c>
      <c r="AH84" s="24">
        <f t="shared" si="44"/>
        <v>4264529987.3709555</v>
      </c>
      <c r="AI84" s="24">
        <f t="shared" si="44"/>
        <v>4331637021.3074837</v>
      </c>
      <c r="AJ84" s="24">
        <f t="shared" si="44"/>
        <v>4364226183.8121672</v>
      </c>
      <c r="AK84" s="24">
        <f t="shared" si="44"/>
        <v>4396002607.1083088</v>
      </c>
      <c r="AL84" s="24">
        <f t="shared" si="44"/>
        <v>4426938067.4541397</v>
      </c>
      <c r="AM84" s="24">
        <f t="shared" si="44"/>
        <v>4457010861.5258064</v>
      </c>
      <c r="AN84" s="24">
        <f t="shared" si="44"/>
        <v>4486273645.6772442</v>
      </c>
      <c r="AO84" s="24">
        <f t="shared" si="44"/>
        <v>4514783817.1808023</v>
      </c>
      <c r="AP84" s="24">
        <f t="shared" si="44"/>
        <v>4542527754.1948271</v>
      </c>
      <c r="AQ84" s="24">
        <f t="shared" si="44"/>
        <v>4569478957.1116266</v>
      </c>
      <c r="AR84" s="24">
        <f t="shared" si="44"/>
        <v>4595629479.7730932</v>
      </c>
      <c r="AS84" s="24">
        <f t="shared" si="44"/>
        <v>4620976086.073287</v>
      </c>
      <c r="AT84" s="24">
        <f t="shared" si="44"/>
        <v>4645515944.5913239</v>
      </c>
      <c r="AU84" s="24">
        <f t="shared" ref="AU84:BP84" si="45">AU22*AU$49</f>
        <v>4669243891.1724529</v>
      </c>
      <c r="AV84" s="24">
        <f t="shared" si="45"/>
        <v>4692155815.6471148</v>
      </c>
      <c r="AW84" s="24">
        <f t="shared" si="45"/>
        <v>4714253020.9254274</v>
      </c>
      <c r="AX84" s="24">
        <f t="shared" si="45"/>
        <v>4735540936.1428862</v>
      </c>
      <c r="AY84" s="24">
        <f t="shared" si="45"/>
        <v>4756023401.9098358</v>
      </c>
      <c r="AZ84" s="24">
        <f t="shared" si="45"/>
        <v>4775701847.0142927</v>
      </c>
      <c r="BA84" s="24">
        <f t="shared" si="45"/>
        <v>4794578801.9383669</v>
      </c>
      <c r="BB84" s="24">
        <f t="shared" si="45"/>
        <v>4812661001.843605</v>
      </c>
      <c r="BC84" s="24">
        <f t="shared" si="45"/>
        <v>4829959324.5565939</v>
      </c>
      <c r="BD84" s="24">
        <f t="shared" si="45"/>
        <v>4846484664.2075663</v>
      </c>
      <c r="BE84" s="24">
        <f t="shared" si="45"/>
        <v>4862246254.7077951</v>
      </c>
      <c r="BF84" s="24">
        <f t="shared" si="45"/>
        <v>4876885450.7203512</v>
      </c>
      <c r="BG84" s="24">
        <f t="shared" si="45"/>
        <v>4887030768.8676872</v>
      </c>
      <c r="BH84" s="24">
        <f t="shared" si="45"/>
        <v>4893429127.4083042</v>
      </c>
      <c r="BI84" s="24">
        <f t="shared" si="45"/>
        <v>4899835863.0175219</v>
      </c>
      <c r="BJ84" s="24">
        <f t="shared" si="45"/>
        <v>4906250986.663043</v>
      </c>
      <c r="BK84" s="24">
        <f t="shared" si="45"/>
        <v>4912674509.3269272</v>
      </c>
      <c r="BL84" s="24">
        <f t="shared" si="45"/>
        <v>4919106442.0056114</v>
      </c>
      <c r="BM84" s="24">
        <f t="shared" si="45"/>
        <v>4925546795.7099314</v>
      </c>
      <c r="BN84" s="24">
        <f t="shared" si="45"/>
        <v>4931995581.4651384</v>
      </c>
      <c r="BO84" s="24">
        <f t="shared" si="45"/>
        <v>4938452810.3109179</v>
      </c>
      <c r="BP84" s="24">
        <f t="shared" si="45"/>
        <v>4944918493.3014097</v>
      </c>
    </row>
    <row r="85" spans="3:68" s="6" customFormat="1" x14ac:dyDescent="0.25">
      <c r="C85" s="18" t="s">
        <v>90</v>
      </c>
      <c r="G85" s="18" t="s">
        <v>77</v>
      </c>
      <c r="O85" s="24">
        <f t="shared" ref="O85:AT85" si="46">O23*O$49</f>
        <v>0</v>
      </c>
      <c r="P85" s="24">
        <f t="shared" si="46"/>
        <v>0</v>
      </c>
      <c r="Q85" s="24">
        <f t="shared" si="46"/>
        <v>0</v>
      </c>
      <c r="R85" s="24">
        <f t="shared" si="46"/>
        <v>0</v>
      </c>
      <c r="S85" s="24">
        <f t="shared" si="46"/>
        <v>0</v>
      </c>
      <c r="T85" s="24">
        <f t="shared" si="46"/>
        <v>0</v>
      </c>
      <c r="U85" s="24">
        <f t="shared" si="46"/>
        <v>944953205.83225429</v>
      </c>
      <c r="V85" s="24">
        <f t="shared" si="46"/>
        <v>970612998.51115704</v>
      </c>
      <c r="W85" s="24">
        <f t="shared" si="46"/>
        <v>1676321531.4193857</v>
      </c>
      <c r="X85" s="24">
        <f t="shared" si="46"/>
        <v>1836679726.8897612</v>
      </c>
      <c r="Y85" s="24">
        <f t="shared" si="46"/>
        <v>3661728803.0984249</v>
      </c>
      <c r="Z85" s="24">
        <f t="shared" si="46"/>
        <v>4822272583.6774368</v>
      </c>
      <c r="AA85" s="24">
        <f t="shared" si="46"/>
        <v>3727996710.7028198</v>
      </c>
      <c r="AB85" s="24">
        <f t="shared" si="46"/>
        <v>3091892286.0849867</v>
      </c>
      <c r="AC85" s="24">
        <f t="shared" si="46"/>
        <v>2717789210.4470205</v>
      </c>
      <c r="AD85" s="24">
        <f t="shared" si="46"/>
        <v>2523879984.7907538</v>
      </c>
      <c r="AE85" s="24">
        <f t="shared" si="46"/>
        <v>2404168820.8473649</v>
      </c>
      <c r="AF85" s="24">
        <f t="shared" si="46"/>
        <v>2347830536.919548</v>
      </c>
      <c r="AG85" s="24">
        <f t="shared" si="46"/>
        <v>2337257142.8197646</v>
      </c>
      <c r="AH85" s="24">
        <f t="shared" si="46"/>
        <v>2395099031.141778</v>
      </c>
      <c r="AI85" s="24">
        <f t="shared" si="46"/>
        <v>2432788528.5635705</v>
      </c>
      <c r="AJ85" s="24">
        <f t="shared" si="46"/>
        <v>2451091664.3773279</v>
      </c>
      <c r="AK85" s="24">
        <f t="shared" si="46"/>
        <v>2468938339.3626432</v>
      </c>
      <c r="AL85" s="24">
        <f t="shared" si="46"/>
        <v>2486312702.1462665</v>
      </c>
      <c r="AM85" s="24">
        <f t="shared" si="46"/>
        <v>2503202563.4341645</v>
      </c>
      <c r="AN85" s="24">
        <f t="shared" si="46"/>
        <v>2519637496.7508898</v>
      </c>
      <c r="AO85" s="24">
        <f t="shared" si="46"/>
        <v>2535649738.2752967</v>
      </c>
      <c r="AP85" s="24">
        <f t="shared" si="46"/>
        <v>2551231637.5371461</v>
      </c>
      <c r="AQ85" s="24">
        <f t="shared" si="46"/>
        <v>2566368311.4930782</v>
      </c>
      <c r="AR85" s="24">
        <f t="shared" si="46"/>
        <v>2581055297.3217192</v>
      </c>
      <c r="AS85" s="24">
        <f t="shared" si="46"/>
        <v>2595290777.5204997</v>
      </c>
      <c r="AT85" s="24">
        <f t="shared" si="46"/>
        <v>2609073161.8711705</v>
      </c>
      <c r="AU85" s="24">
        <f t="shared" ref="AU85:BP85" si="47">AU23*AU$49</f>
        <v>2622399550.0161119</v>
      </c>
      <c r="AV85" s="24">
        <f t="shared" si="47"/>
        <v>2635267633.5501394</v>
      </c>
      <c r="AW85" s="24">
        <f t="shared" si="47"/>
        <v>2647678144.2300406</v>
      </c>
      <c r="AX85" s="24">
        <f t="shared" si="47"/>
        <v>2659634131.2352576</v>
      </c>
      <c r="AY85" s="24">
        <f t="shared" si="47"/>
        <v>2671137751.5777326</v>
      </c>
      <c r="AZ85" s="24">
        <f t="shared" si="47"/>
        <v>2682189807.7113833</v>
      </c>
      <c r="BA85" s="24">
        <f t="shared" si="47"/>
        <v>2692791720.8374372</v>
      </c>
      <c r="BB85" s="24">
        <f t="shared" si="47"/>
        <v>2702947273.6421313</v>
      </c>
      <c r="BC85" s="24">
        <f t="shared" si="47"/>
        <v>2712662575.4674096</v>
      </c>
      <c r="BD85" s="24">
        <f t="shared" si="47"/>
        <v>2721943744.8118725</v>
      </c>
      <c r="BE85" s="24">
        <f t="shared" si="47"/>
        <v>2730795967.741046</v>
      </c>
      <c r="BF85" s="24">
        <f t="shared" si="47"/>
        <v>2739017817.3446836</v>
      </c>
      <c r="BG85" s="24">
        <f t="shared" si="47"/>
        <v>2744715758.6740375</v>
      </c>
      <c r="BH85" s="24">
        <f t="shared" si="47"/>
        <v>2748309285.3667593</v>
      </c>
      <c r="BI85" s="24">
        <f t="shared" si="47"/>
        <v>2751907516.8942342</v>
      </c>
      <c r="BJ85" s="24">
        <f t="shared" si="47"/>
        <v>2755510459.4162807</v>
      </c>
      <c r="BK85" s="24">
        <f t="shared" si="47"/>
        <v>2759118119.1007819</v>
      </c>
      <c r="BL85" s="24">
        <f t="shared" si="47"/>
        <v>2762730502.1236959</v>
      </c>
      <c r="BM85" s="24">
        <f t="shared" si="47"/>
        <v>2766347614.6690664</v>
      </c>
      <c r="BN85" s="24">
        <f t="shared" si="47"/>
        <v>2769969462.9290333</v>
      </c>
      <c r="BO85" s="24">
        <f t="shared" si="47"/>
        <v>2773596053.1038446</v>
      </c>
      <c r="BP85" s="24">
        <f t="shared" si="47"/>
        <v>2777227391.401865</v>
      </c>
    </row>
    <row r="86" spans="3:68" s="6" customFormat="1" x14ac:dyDescent="0.25">
      <c r="C86" s="18" t="s">
        <v>91</v>
      </c>
      <c r="G86" s="18" t="s">
        <v>77</v>
      </c>
      <c r="O86" s="24">
        <f t="shared" ref="O86:AT86" si="48">O24*O$49</f>
        <v>0</v>
      </c>
      <c r="P86" s="24">
        <f t="shared" si="48"/>
        <v>0</v>
      </c>
      <c r="Q86" s="24">
        <f t="shared" si="48"/>
        <v>0</v>
      </c>
      <c r="R86" s="24">
        <f t="shared" si="48"/>
        <v>0</v>
      </c>
      <c r="S86" s="24">
        <f t="shared" si="48"/>
        <v>0</v>
      </c>
      <c r="T86" s="24">
        <f t="shared" si="48"/>
        <v>0</v>
      </c>
      <c r="U86" s="24">
        <f t="shared" si="48"/>
        <v>944953205.83225429</v>
      </c>
      <c r="V86" s="24">
        <f t="shared" si="48"/>
        <v>970612998.51115704</v>
      </c>
      <c r="W86" s="24">
        <f t="shared" si="48"/>
        <v>1676321531.4193857</v>
      </c>
      <c r="X86" s="24">
        <f t="shared" si="48"/>
        <v>1836679726.8897612</v>
      </c>
      <c r="Y86" s="24">
        <f t="shared" si="48"/>
        <v>3661728803.0984249</v>
      </c>
      <c r="Z86" s="24">
        <f t="shared" si="48"/>
        <v>4822272583.6774368</v>
      </c>
      <c r="AA86" s="24">
        <f t="shared" si="48"/>
        <v>3727996710.7028198</v>
      </c>
      <c r="AB86" s="24">
        <f t="shared" si="48"/>
        <v>3091892286.0849867</v>
      </c>
      <c r="AC86" s="24">
        <f t="shared" si="48"/>
        <v>2717789210.4470205</v>
      </c>
      <c r="AD86" s="24">
        <f t="shared" si="48"/>
        <v>2523879984.7907538</v>
      </c>
      <c r="AE86" s="24">
        <f t="shared" si="48"/>
        <v>2404168820.8473649</v>
      </c>
      <c r="AF86" s="24">
        <f t="shared" si="48"/>
        <v>2347830536.919548</v>
      </c>
      <c r="AG86" s="24">
        <f t="shared" si="48"/>
        <v>2337257142.8197646</v>
      </c>
      <c r="AH86" s="24">
        <f t="shared" si="48"/>
        <v>2395099031.141778</v>
      </c>
      <c r="AI86" s="24">
        <f t="shared" si="48"/>
        <v>2432788528.5635705</v>
      </c>
      <c r="AJ86" s="24">
        <f t="shared" si="48"/>
        <v>2451091664.3773279</v>
      </c>
      <c r="AK86" s="24">
        <f t="shared" si="48"/>
        <v>2468938339.3626432</v>
      </c>
      <c r="AL86" s="24">
        <f t="shared" si="48"/>
        <v>2486312702.1462665</v>
      </c>
      <c r="AM86" s="24">
        <f t="shared" si="48"/>
        <v>2503202563.4341645</v>
      </c>
      <c r="AN86" s="24">
        <f t="shared" si="48"/>
        <v>2519637496.7508898</v>
      </c>
      <c r="AO86" s="24">
        <f t="shared" si="48"/>
        <v>2535649738.2752967</v>
      </c>
      <c r="AP86" s="24">
        <f t="shared" si="48"/>
        <v>2551231637.5371461</v>
      </c>
      <c r="AQ86" s="24">
        <f t="shared" si="48"/>
        <v>2566368311.4930782</v>
      </c>
      <c r="AR86" s="24">
        <f t="shared" si="48"/>
        <v>2581055297.3217192</v>
      </c>
      <c r="AS86" s="24">
        <f t="shared" si="48"/>
        <v>2595290777.5204997</v>
      </c>
      <c r="AT86" s="24">
        <f t="shared" si="48"/>
        <v>2609073161.8711705</v>
      </c>
      <c r="AU86" s="24">
        <f t="shared" ref="AU86:BP86" si="49">AU24*AU$49</f>
        <v>2622399550.0161119</v>
      </c>
      <c r="AV86" s="24">
        <f t="shared" si="49"/>
        <v>2635267633.5501394</v>
      </c>
      <c r="AW86" s="24">
        <f t="shared" si="49"/>
        <v>2647678144.2300406</v>
      </c>
      <c r="AX86" s="24">
        <f t="shared" si="49"/>
        <v>2659634131.2352576</v>
      </c>
      <c r="AY86" s="24">
        <f t="shared" si="49"/>
        <v>2671137751.5777326</v>
      </c>
      <c r="AZ86" s="24">
        <f t="shared" si="49"/>
        <v>2682189807.7113833</v>
      </c>
      <c r="BA86" s="24">
        <f t="shared" si="49"/>
        <v>2692791720.8374372</v>
      </c>
      <c r="BB86" s="24">
        <f t="shared" si="49"/>
        <v>2702947273.6421313</v>
      </c>
      <c r="BC86" s="24">
        <f t="shared" si="49"/>
        <v>2712662575.4674096</v>
      </c>
      <c r="BD86" s="24">
        <f t="shared" si="49"/>
        <v>2721943744.8118725</v>
      </c>
      <c r="BE86" s="24">
        <f t="shared" si="49"/>
        <v>2730795967.741046</v>
      </c>
      <c r="BF86" s="24">
        <f t="shared" si="49"/>
        <v>2739017817.3446836</v>
      </c>
      <c r="BG86" s="24">
        <f t="shared" si="49"/>
        <v>2744715758.6740375</v>
      </c>
      <c r="BH86" s="24">
        <f t="shared" si="49"/>
        <v>2748309285.3667593</v>
      </c>
      <c r="BI86" s="24">
        <f t="shared" si="49"/>
        <v>2751907516.8942342</v>
      </c>
      <c r="BJ86" s="24">
        <f t="shared" si="49"/>
        <v>2755510459.4162807</v>
      </c>
      <c r="BK86" s="24">
        <f t="shared" si="49"/>
        <v>2759118119.1007819</v>
      </c>
      <c r="BL86" s="24">
        <f t="shared" si="49"/>
        <v>2762730502.1236959</v>
      </c>
      <c r="BM86" s="24">
        <f t="shared" si="49"/>
        <v>2766347614.6690664</v>
      </c>
      <c r="BN86" s="24">
        <f t="shared" si="49"/>
        <v>2769969462.9290333</v>
      </c>
      <c r="BO86" s="24">
        <f t="shared" si="49"/>
        <v>2773596053.1038446</v>
      </c>
      <c r="BP86" s="24">
        <f t="shared" si="49"/>
        <v>2777227391.401865</v>
      </c>
    </row>
    <row r="87" spans="3:68" s="6" customFormat="1" x14ac:dyDescent="0.25">
      <c r="C87" s="18" t="s">
        <v>92</v>
      </c>
      <c r="G87" s="18" t="s">
        <v>25</v>
      </c>
      <c r="O87" s="24">
        <f t="shared" ref="O87:AT87" si="50">O25*O$49</f>
        <v>0</v>
      </c>
      <c r="P87" s="24">
        <f t="shared" si="50"/>
        <v>0</v>
      </c>
      <c r="Q87" s="24">
        <f t="shared" si="50"/>
        <v>0</v>
      </c>
      <c r="R87" s="24">
        <f t="shared" si="50"/>
        <v>0</v>
      </c>
      <c r="S87" s="24">
        <f t="shared" si="50"/>
        <v>0</v>
      </c>
      <c r="T87" s="24">
        <f t="shared" si="50"/>
        <v>0</v>
      </c>
      <c r="U87" s="24">
        <f t="shared" si="50"/>
        <v>127097070.22007954</v>
      </c>
      <c r="V87" s="24">
        <f t="shared" si="50"/>
        <v>269412868.9314211</v>
      </c>
      <c r="W87" s="24">
        <f t="shared" si="50"/>
        <v>409361775.92655003</v>
      </c>
      <c r="X87" s="24">
        <f t="shared" si="50"/>
        <v>558250111.88715017</v>
      </c>
      <c r="Y87" s="24">
        <f t="shared" si="50"/>
        <v>1040546946.8369814</v>
      </c>
      <c r="Z87" s="24">
        <f t="shared" si="50"/>
        <v>1235029964.5940351</v>
      </c>
      <c r="AA87" s="24">
        <f t="shared" si="50"/>
        <v>1279176127.3029938</v>
      </c>
      <c r="AB87" s="24">
        <f t="shared" si="50"/>
        <v>1332484806.8962371</v>
      </c>
      <c r="AC87" s="24">
        <f t="shared" si="50"/>
        <v>1384497752.5037861</v>
      </c>
      <c r="AD87" s="24">
        <f t="shared" si="50"/>
        <v>1435992373.3468246</v>
      </c>
      <c r="AE87" s="24">
        <f t="shared" si="50"/>
        <v>1479630502.1393085</v>
      </c>
      <c r="AF87" s="24">
        <f t="shared" si="50"/>
        <v>1522781756.5072622</v>
      </c>
      <c r="AG87" s="24">
        <f t="shared" si="50"/>
        <v>1564791618.4335098</v>
      </c>
      <c r="AH87" s="24">
        <f t="shared" si="50"/>
        <v>1605702697.2118757</v>
      </c>
      <c r="AI87" s="24">
        <f t="shared" si="50"/>
        <v>1630089741.7733445</v>
      </c>
      <c r="AJ87" s="24">
        <f t="shared" si="50"/>
        <v>1643108504.4806919</v>
      </c>
      <c r="AK87" s="24">
        <f t="shared" si="50"/>
        <v>1655779573.5536504</v>
      </c>
      <c r="AL87" s="24">
        <f t="shared" si="50"/>
        <v>1668105800.1384258</v>
      </c>
      <c r="AM87" s="24">
        <f t="shared" si="50"/>
        <v>1680103735.3679814</v>
      </c>
      <c r="AN87" s="24">
        <f t="shared" si="50"/>
        <v>1691800282.5902369</v>
      </c>
      <c r="AO87" s="24">
        <f t="shared" si="50"/>
        <v>1703188182.9715879</v>
      </c>
      <c r="AP87" s="24">
        <f t="shared" si="50"/>
        <v>1714246349.0358062</v>
      </c>
      <c r="AQ87" s="24">
        <f t="shared" si="50"/>
        <v>1724972886.5534964</v>
      </c>
      <c r="AR87" s="24">
        <f t="shared" si="50"/>
        <v>1735370681.0651548</v>
      </c>
      <c r="AS87" s="24">
        <f t="shared" si="50"/>
        <v>1745436089.4540427</v>
      </c>
      <c r="AT87" s="24">
        <f t="shared" si="50"/>
        <v>1755162224.2263944</v>
      </c>
      <c r="AU87" s="24">
        <f t="shared" ref="AU87:BP87" si="51">AU25*AU$49</f>
        <v>1764546533.7550242</v>
      </c>
      <c r="AV87" s="24">
        <f t="shared" si="51"/>
        <v>1773591748.7683244</v>
      </c>
      <c r="AW87" s="24">
        <f t="shared" si="51"/>
        <v>1782301297.1074083</v>
      </c>
      <c r="AX87" s="24">
        <f t="shared" si="51"/>
        <v>1790673722.5219898</v>
      </c>
      <c r="AY87" s="24">
        <f t="shared" si="51"/>
        <v>1798704602.9946165</v>
      </c>
      <c r="AZ87" s="24">
        <f t="shared" si="51"/>
        <v>1806393116.1406987</v>
      </c>
      <c r="BA87" s="24">
        <f t="shared" si="51"/>
        <v>1813743314.4243741</v>
      </c>
      <c r="BB87" s="24">
        <f t="shared" si="51"/>
        <v>1820760322.4724112</v>
      </c>
      <c r="BC87" s="24">
        <f t="shared" si="51"/>
        <v>1827445805.5396378</v>
      </c>
      <c r="BD87" s="24">
        <f t="shared" si="51"/>
        <v>1833799290.6076038</v>
      </c>
      <c r="BE87" s="24">
        <f t="shared" si="51"/>
        <v>1839823222.889528</v>
      </c>
      <c r="BF87" s="24">
        <f t="shared" si="51"/>
        <v>1845396014.1535311</v>
      </c>
      <c r="BG87" s="24">
        <f t="shared" si="51"/>
        <v>1849256594.6756666</v>
      </c>
      <c r="BH87" s="24">
        <f t="shared" si="51"/>
        <v>1851694152.9797742</v>
      </c>
      <c r="BI87" s="24">
        <f t="shared" si="51"/>
        <v>1854134924.7750635</v>
      </c>
      <c r="BJ87" s="24">
        <f t="shared" si="51"/>
        <v>1856578914.2985892</v>
      </c>
      <c r="BK87" s="24">
        <f t="shared" si="51"/>
        <v>1859026125.7929955</v>
      </c>
      <c r="BL87" s="24">
        <f t="shared" si="51"/>
        <v>1861476563.5065191</v>
      </c>
      <c r="BM87" s="24">
        <f t="shared" si="51"/>
        <v>1863930231.6929994</v>
      </c>
      <c r="BN87" s="24">
        <f t="shared" si="51"/>
        <v>1866387134.6118872</v>
      </c>
      <c r="BO87" s="24">
        <f t="shared" si="51"/>
        <v>1868847276.5282485</v>
      </c>
      <c r="BP87" s="24">
        <f t="shared" si="51"/>
        <v>1871310661.7127752</v>
      </c>
    </row>
    <row r="88" spans="3:68" s="6" customFormat="1" x14ac:dyDescent="0.25">
      <c r="C88" s="18" t="s">
        <v>93</v>
      </c>
      <c r="G88" s="18" t="s">
        <v>25</v>
      </c>
      <c r="O88" s="24">
        <f t="shared" ref="O88:AT88" si="52">O26*O$49</f>
        <v>0</v>
      </c>
      <c r="P88" s="24">
        <f t="shared" si="52"/>
        <v>0</v>
      </c>
      <c r="Q88" s="24">
        <f t="shared" si="52"/>
        <v>0</v>
      </c>
      <c r="R88" s="24">
        <f t="shared" si="52"/>
        <v>0</v>
      </c>
      <c r="S88" s="24">
        <f t="shared" si="52"/>
        <v>0</v>
      </c>
      <c r="T88" s="24">
        <f t="shared" si="52"/>
        <v>0</v>
      </c>
      <c r="U88" s="24">
        <f t="shared" si="52"/>
        <v>152516484.26409543</v>
      </c>
      <c r="V88" s="24">
        <f t="shared" si="52"/>
        <v>323295442.71770537</v>
      </c>
      <c r="W88" s="24">
        <f t="shared" si="52"/>
        <v>491234131.1118601</v>
      </c>
      <c r="X88" s="24">
        <f t="shared" si="52"/>
        <v>669900134.26458025</v>
      </c>
      <c r="Y88" s="24">
        <f t="shared" si="52"/>
        <v>1248656336.2043777</v>
      </c>
      <c r="Z88" s="24">
        <f t="shared" si="52"/>
        <v>1482035957.5128419</v>
      </c>
      <c r="AA88" s="24">
        <f t="shared" si="52"/>
        <v>1535011352.7635925</v>
      </c>
      <c r="AB88" s="24">
        <f t="shared" si="52"/>
        <v>1598981768.2754846</v>
      </c>
      <c r="AC88" s="24">
        <f t="shared" si="52"/>
        <v>1661397303.0045433</v>
      </c>
      <c r="AD88" s="24">
        <f t="shared" si="52"/>
        <v>1723190848.0161896</v>
      </c>
      <c r="AE88" s="24">
        <f t="shared" si="52"/>
        <v>1775556602.5671699</v>
      </c>
      <c r="AF88" s="24">
        <f t="shared" si="52"/>
        <v>1827338107.8087149</v>
      </c>
      <c r="AG88" s="24">
        <f t="shared" si="52"/>
        <v>1877749942.1202118</v>
      </c>
      <c r="AH88" s="24">
        <f t="shared" si="52"/>
        <v>1926843236.6542504</v>
      </c>
      <c r="AI88" s="24">
        <f t="shared" si="52"/>
        <v>1956107690.1280131</v>
      </c>
      <c r="AJ88" s="24">
        <f t="shared" si="52"/>
        <v>1971730205.3768301</v>
      </c>
      <c r="AK88" s="24">
        <f t="shared" si="52"/>
        <v>1986935488.2643805</v>
      </c>
      <c r="AL88" s="24">
        <f t="shared" si="52"/>
        <v>2001726960.1661108</v>
      </c>
      <c r="AM88" s="24">
        <f t="shared" si="52"/>
        <v>2016124482.4415774</v>
      </c>
      <c r="AN88" s="24">
        <f t="shared" si="52"/>
        <v>2030160339.1082842</v>
      </c>
      <c r="AO88" s="24">
        <f t="shared" si="52"/>
        <v>2043825819.5659051</v>
      </c>
      <c r="AP88" s="24">
        <f t="shared" si="52"/>
        <v>2057095618.8429675</v>
      </c>
      <c r="AQ88" s="24">
        <f t="shared" si="52"/>
        <v>2069967463.8641956</v>
      </c>
      <c r="AR88" s="24">
        <f t="shared" si="52"/>
        <v>2082444817.2781856</v>
      </c>
      <c r="AS88" s="24">
        <f t="shared" si="52"/>
        <v>2094523307.3448513</v>
      </c>
      <c r="AT88" s="24">
        <f t="shared" si="52"/>
        <v>2106194669.0716729</v>
      </c>
      <c r="AU88" s="24">
        <f t="shared" ref="AU88:BP88" si="53">AU26*AU$49</f>
        <v>2117455840.5060289</v>
      </c>
      <c r="AV88" s="24">
        <f t="shared" si="53"/>
        <v>2128310098.5219889</v>
      </c>
      <c r="AW88" s="24">
        <f t="shared" si="53"/>
        <v>2138761556.5288897</v>
      </c>
      <c r="AX88" s="24">
        <f t="shared" si="53"/>
        <v>2148808467.0263877</v>
      </c>
      <c r="AY88" s="24">
        <f t="shared" si="53"/>
        <v>2158445523.5935397</v>
      </c>
      <c r="AZ88" s="24">
        <f t="shared" si="53"/>
        <v>2167671739.3688383</v>
      </c>
      <c r="BA88" s="24">
        <f t="shared" si="53"/>
        <v>2176491977.3092484</v>
      </c>
      <c r="BB88" s="24">
        <f t="shared" si="53"/>
        <v>2184912386.9668932</v>
      </c>
      <c r="BC88" s="24">
        <f t="shared" si="53"/>
        <v>2192934966.6475649</v>
      </c>
      <c r="BD88" s="24">
        <f t="shared" si="53"/>
        <v>2200559148.7291241</v>
      </c>
      <c r="BE88" s="24">
        <f t="shared" si="53"/>
        <v>2207787867.4674335</v>
      </c>
      <c r="BF88" s="24">
        <f t="shared" si="53"/>
        <v>2214475216.9842372</v>
      </c>
      <c r="BG88" s="24">
        <f t="shared" si="53"/>
        <v>2219107913.6107998</v>
      </c>
      <c r="BH88" s="24">
        <f t="shared" si="53"/>
        <v>2222032983.5757294</v>
      </c>
      <c r="BI88" s="24">
        <f t="shared" si="53"/>
        <v>2224961909.7300758</v>
      </c>
      <c r="BJ88" s="24">
        <f t="shared" si="53"/>
        <v>2227894697.1583071</v>
      </c>
      <c r="BK88" s="24">
        <f t="shared" si="53"/>
        <v>2230831350.9515944</v>
      </c>
      <c r="BL88" s="24">
        <f t="shared" si="53"/>
        <v>2233771876.2078228</v>
      </c>
      <c r="BM88" s="24">
        <f t="shared" si="53"/>
        <v>2236716278.031599</v>
      </c>
      <c r="BN88" s="24">
        <f t="shared" si="53"/>
        <v>2239664561.5342646</v>
      </c>
      <c r="BO88" s="24">
        <f t="shared" si="53"/>
        <v>2242616731.8338976</v>
      </c>
      <c r="BP88" s="24">
        <f t="shared" si="53"/>
        <v>2245572794.0553298</v>
      </c>
    </row>
    <row r="89" spans="3:68" s="6" customFormat="1" x14ac:dyDescent="0.25">
      <c r="C89" s="18" t="s">
        <v>94</v>
      </c>
      <c r="G89" s="18" t="s">
        <v>78</v>
      </c>
      <c r="O89" s="24">
        <f t="shared" ref="O89:AT89" si="54">O27*O$49</f>
        <v>0</v>
      </c>
      <c r="P89" s="24">
        <f t="shared" si="54"/>
        <v>0</v>
      </c>
      <c r="Q89" s="24">
        <f t="shared" si="54"/>
        <v>0</v>
      </c>
      <c r="R89" s="24">
        <f t="shared" si="54"/>
        <v>0</v>
      </c>
      <c r="S89" s="24">
        <f t="shared" si="54"/>
        <v>0</v>
      </c>
      <c r="T89" s="24">
        <f t="shared" si="54"/>
        <v>0</v>
      </c>
      <c r="U89" s="24">
        <f t="shared" si="54"/>
        <v>4988903.8698848998</v>
      </c>
      <c r="V89" s="24">
        <f t="shared" si="54"/>
        <v>19311190.903208792</v>
      </c>
      <c r="W89" s="24">
        <f t="shared" si="54"/>
        <v>59351188.684269473</v>
      </c>
      <c r="X89" s="24">
        <f t="shared" si="54"/>
        <v>159596355.44684848</v>
      </c>
      <c r="Y89" s="24">
        <f t="shared" si="54"/>
        <v>222401576.59838513</v>
      </c>
      <c r="Z89" s="24">
        <f t="shared" si="54"/>
        <v>212825797.60099733</v>
      </c>
      <c r="AA89" s="24">
        <f t="shared" si="54"/>
        <v>170282451.34764013</v>
      </c>
      <c r="AB89" s="24">
        <f t="shared" si="54"/>
        <v>117513262.96744965</v>
      </c>
      <c r="AC89" s="24">
        <f t="shared" si="54"/>
        <v>69280808.923401758</v>
      </c>
      <c r="AD89" s="24">
        <f t="shared" si="54"/>
        <v>39303245.058557607</v>
      </c>
      <c r="AE89" s="24">
        <f t="shared" si="54"/>
        <v>21387697.059740566</v>
      </c>
      <c r="AF89" s="24">
        <f t="shared" si="54"/>
        <v>11204832.615117868</v>
      </c>
      <c r="AG89" s="24">
        <f t="shared" si="54"/>
        <v>5777500.6279746536</v>
      </c>
      <c r="AH89" s="24">
        <f t="shared" si="54"/>
        <v>2952084.2031617146</v>
      </c>
      <c r="AI89" s="24">
        <f t="shared" si="54"/>
        <v>2985638.6510098586</v>
      </c>
      <c r="AJ89" s="24">
        <f t="shared" si="54"/>
        <v>3008101.1663820846</v>
      </c>
      <c r="AK89" s="24">
        <f t="shared" si="54"/>
        <v>3030003.4904034948</v>
      </c>
      <c r="AL89" s="24">
        <f t="shared" si="54"/>
        <v>3051326.1694832426</v>
      </c>
      <c r="AM89" s="24">
        <f t="shared" si="54"/>
        <v>3072054.2443155893</v>
      </c>
      <c r="AN89" s="24">
        <f t="shared" si="54"/>
        <v>3092224.0089955307</v>
      </c>
      <c r="AO89" s="24">
        <f t="shared" si="54"/>
        <v>3111875.025359374</v>
      </c>
      <c r="AP89" s="24">
        <f t="shared" si="54"/>
        <v>3130997.9043708881</v>
      </c>
      <c r="AQ89" s="24">
        <f t="shared" si="54"/>
        <v>3149574.3808216583</v>
      </c>
      <c r="AR89" s="24">
        <f t="shared" si="54"/>
        <v>3167598.9777161181</v>
      </c>
      <c r="AS89" s="24">
        <f t="shared" si="54"/>
        <v>3185069.4645250388</v>
      </c>
      <c r="AT89" s="24">
        <f t="shared" si="54"/>
        <v>3201983.8896537749</v>
      </c>
      <c r="AU89" s="24">
        <f t="shared" ref="AU89:BP89" si="55">AU27*AU$49</f>
        <v>3218338.6936397138</v>
      </c>
      <c r="AV89" s="24">
        <f t="shared" si="55"/>
        <v>3234131.0434936066</v>
      </c>
      <c r="AW89" s="24">
        <f t="shared" si="55"/>
        <v>3249361.8372636531</v>
      </c>
      <c r="AX89" s="24">
        <f t="shared" si="55"/>
        <v>3264034.8170539788</v>
      </c>
      <c r="AY89" s="24">
        <f t="shared" si="55"/>
        <v>3278152.6300565396</v>
      </c>
      <c r="AZ89" s="24">
        <f t="shared" si="55"/>
        <v>3291716.2610825538</v>
      </c>
      <c r="BA89" s="24">
        <f t="shared" si="55"/>
        <v>3304727.4543006038</v>
      </c>
      <c r="BB89" s="24">
        <f t="shared" si="55"/>
        <v>3317190.8520107083</v>
      </c>
      <c r="BC89" s="24">
        <f t="shared" si="55"/>
        <v>3329113.9519000784</v>
      </c>
      <c r="BD89" s="24">
        <f t="shared" si="55"/>
        <v>3340504.2628934295</v>
      </c>
      <c r="BE89" s="24">
        <f t="shared" si="55"/>
        <v>3351368.1495873951</v>
      </c>
      <c r="BF89" s="24">
        <f t="shared" si="55"/>
        <v>3361458.4108950244</v>
      </c>
      <c r="BG89" s="24">
        <f t="shared" si="55"/>
        <v>3368451.2068838128</v>
      </c>
      <c r="BH89" s="24">
        <f t="shared" si="55"/>
        <v>3372861.3609359441</v>
      </c>
      <c r="BI89" s="24">
        <f t="shared" si="55"/>
        <v>3377277.2889944566</v>
      </c>
      <c r="BJ89" s="24">
        <f t="shared" si="55"/>
        <v>3381698.9986189846</v>
      </c>
      <c r="BK89" s="24">
        <f t="shared" si="55"/>
        <v>3386126.4973790585</v>
      </c>
      <c r="BL89" s="24">
        <f t="shared" si="55"/>
        <v>3390559.7928541205</v>
      </c>
      <c r="BM89" s="24">
        <f t="shared" si="55"/>
        <v>3394998.892633535</v>
      </c>
      <c r="BN89" s="24">
        <f t="shared" si="55"/>
        <v>3399443.804316604</v>
      </c>
      <c r="BO89" s="24">
        <f t="shared" si="55"/>
        <v>3403894.5355125805</v>
      </c>
      <c r="BP89" s="24">
        <f t="shared" si="55"/>
        <v>3408351.0938406754</v>
      </c>
    </row>
    <row r="90" spans="3:68" s="6" customFormat="1" x14ac:dyDescent="0.25">
      <c r="C90" s="18" t="s">
        <v>95</v>
      </c>
      <c r="G90" s="18" t="s">
        <v>78</v>
      </c>
      <c r="O90" s="24">
        <f t="shared" ref="O90:AT90" si="56">O28*O$49</f>
        <v>0</v>
      </c>
      <c r="P90" s="24">
        <f t="shared" si="56"/>
        <v>0</v>
      </c>
      <c r="Q90" s="24">
        <f t="shared" si="56"/>
        <v>0</v>
      </c>
      <c r="R90" s="24">
        <f t="shared" si="56"/>
        <v>0</v>
      </c>
      <c r="S90" s="24">
        <f t="shared" si="56"/>
        <v>0</v>
      </c>
      <c r="T90" s="24">
        <f t="shared" si="56"/>
        <v>0</v>
      </c>
      <c r="U90" s="24">
        <f t="shared" si="56"/>
        <v>19955615.479539581</v>
      </c>
      <c r="V90" s="24">
        <f t="shared" si="56"/>
        <v>77244763.612835094</v>
      </c>
      <c r="W90" s="24">
        <f t="shared" si="56"/>
        <v>197837295.61423141</v>
      </c>
      <c r="X90" s="24">
        <f t="shared" si="56"/>
        <v>398990888.61712116</v>
      </c>
      <c r="Y90" s="24">
        <f t="shared" si="56"/>
        <v>556003941.49596286</v>
      </c>
      <c r="Z90" s="24">
        <f t="shared" si="56"/>
        <v>532064494.00249332</v>
      </c>
      <c r="AA90" s="24">
        <f t="shared" si="56"/>
        <v>425706128.36910033</v>
      </c>
      <c r="AB90" s="24">
        <f t="shared" si="56"/>
        <v>293783157.41862416</v>
      </c>
      <c r="AC90" s="24">
        <f t="shared" si="56"/>
        <v>173202022.30850437</v>
      </c>
      <c r="AD90" s="24">
        <f t="shared" si="56"/>
        <v>98258112.646394029</v>
      </c>
      <c r="AE90" s="24">
        <f t="shared" si="56"/>
        <v>53469242.649351425</v>
      </c>
      <c r="AF90" s="24">
        <f t="shared" si="56"/>
        <v>28012081.537794672</v>
      </c>
      <c r="AG90" s="24">
        <f t="shared" si="56"/>
        <v>14443751.569936633</v>
      </c>
      <c r="AH90" s="24">
        <f t="shared" si="56"/>
        <v>7380210.5079042865</v>
      </c>
      <c r="AI90" s="24">
        <f t="shared" si="56"/>
        <v>7464096.6275246451</v>
      </c>
      <c r="AJ90" s="24">
        <f t="shared" si="56"/>
        <v>7520252.915955211</v>
      </c>
      <c r="AK90" s="24">
        <f t="shared" si="56"/>
        <v>7575008.7260087375</v>
      </c>
      <c r="AL90" s="24">
        <f t="shared" si="56"/>
        <v>7628315.4237081064</v>
      </c>
      <c r="AM90" s="24">
        <f t="shared" si="56"/>
        <v>7680135.610788974</v>
      </c>
      <c r="AN90" s="24">
        <f t="shared" si="56"/>
        <v>7730560.0224888269</v>
      </c>
      <c r="AO90" s="24">
        <f t="shared" si="56"/>
        <v>7779687.5633984348</v>
      </c>
      <c r="AP90" s="24">
        <f t="shared" si="56"/>
        <v>7827494.7609272199</v>
      </c>
      <c r="AQ90" s="24">
        <f t="shared" si="56"/>
        <v>7873935.9520541457</v>
      </c>
      <c r="AR90" s="24">
        <f t="shared" si="56"/>
        <v>7918997.4442902943</v>
      </c>
      <c r="AS90" s="24">
        <f t="shared" si="56"/>
        <v>7962673.6613125987</v>
      </c>
      <c r="AT90" s="24">
        <f t="shared" si="56"/>
        <v>8004959.7241344368</v>
      </c>
      <c r="AU90" s="24">
        <f t="shared" ref="AU90:BP90" si="57">AU28*AU$49</f>
        <v>8045846.7340992847</v>
      </c>
      <c r="AV90" s="24">
        <f t="shared" si="57"/>
        <v>8085327.6087340163</v>
      </c>
      <c r="AW90" s="24">
        <f t="shared" si="57"/>
        <v>8123404.5931591317</v>
      </c>
      <c r="AX90" s="24">
        <f t="shared" si="57"/>
        <v>8160087.0426349463</v>
      </c>
      <c r="AY90" s="24">
        <f t="shared" si="57"/>
        <v>8195381.5751413479</v>
      </c>
      <c r="AZ90" s="24">
        <f t="shared" si="57"/>
        <v>8229290.6527063847</v>
      </c>
      <c r="BA90" s="24">
        <f t="shared" si="57"/>
        <v>8261818.6357515091</v>
      </c>
      <c r="BB90" s="24">
        <f t="shared" si="57"/>
        <v>8292977.1300267698</v>
      </c>
      <c r="BC90" s="24">
        <f t="shared" si="57"/>
        <v>8322784.879750195</v>
      </c>
      <c r="BD90" s="24">
        <f t="shared" si="57"/>
        <v>8351260.6572335735</v>
      </c>
      <c r="BE90" s="24">
        <f t="shared" si="57"/>
        <v>8378420.3739684876</v>
      </c>
      <c r="BF90" s="24">
        <f t="shared" si="57"/>
        <v>8403646.0272375606</v>
      </c>
      <c r="BG90" s="24">
        <f t="shared" si="57"/>
        <v>8421128.0172095317</v>
      </c>
      <c r="BH90" s="24">
        <f t="shared" si="57"/>
        <v>8432153.4023398608</v>
      </c>
      <c r="BI90" s="24">
        <f t="shared" si="57"/>
        <v>8443193.2224861421</v>
      </c>
      <c r="BJ90" s="24">
        <f t="shared" si="57"/>
        <v>8454247.4965474606</v>
      </c>
      <c r="BK90" s="24">
        <f t="shared" si="57"/>
        <v>8465316.2434476465</v>
      </c>
      <c r="BL90" s="24">
        <f t="shared" si="57"/>
        <v>8476399.4821353015</v>
      </c>
      <c r="BM90" s="24">
        <f t="shared" si="57"/>
        <v>8487497.2315838374</v>
      </c>
      <c r="BN90" s="24">
        <f t="shared" si="57"/>
        <v>8498609.5107915103</v>
      </c>
      <c r="BO90" s="24">
        <f t="shared" si="57"/>
        <v>8509736.3387814518</v>
      </c>
      <c r="BP90" s="24">
        <f t="shared" si="57"/>
        <v>8520877.7346016895</v>
      </c>
    </row>
    <row r="91" spans="3:68" s="6" customFormat="1" x14ac:dyDescent="0.25">
      <c r="C91" s="18" t="s">
        <v>96</v>
      </c>
      <c r="G91" s="18" t="s">
        <v>78</v>
      </c>
      <c r="O91" s="24">
        <f t="shared" ref="O91:AT91" si="58">O29*O$49</f>
        <v>0</v>
      </c>
      <c r="P91" s="24">
        <f t="shared" si="58"/>
        <v>0</v>
      </c>
      <c r="Q91" s="24">
        <f t="shared" si="58"/>
        <v>0</v>
      </c>
      <c r="R91" s="24">
        <f t="shared" si="58"/>
        <v>0</v>
      </c>
      <c r="S91" s="24">
        <f t="shared" si="58"/>
        <v>0</v>
      </c>
      <c r="T91" s="24">
        <f t="shared" si="58"/>
        <v>0</v>
      </c>
      <c r="U91" s="24">
        <f t="shared" si="58"/>
        <v>74833558.048273429</v>
      </c>
      <c r="V91" s="24">
        <f t="shared" si="58"/>
        <v>144833931.77406579</v>
      </c>
      <c r="W91" s="24">
        <f t="shared" si="58"/>
        <v>197837295.61423141</v>
      </c>
      <c r="X91" s="24">
        <f t="shared" si="58"/>
        <v>598486332.92568171</v>
      </c>
      <c r="Y91" s="24">
        <f t="shared" si="58"/>
        <v>1112007882.9919257</v>
      </c>
      <c r="Z91" s="24">
        <f t="shared" si="58"/>
        <v>2128257976.0099733</v>
      </c>
      <c r="AA91" s="24">
        <f t="shared" si="58"/>
        <v>3405649026.9528027</v>
      </c>
      <c r="AB91" s="24">
        <f t="shared" si="58"/>
        <v>3760424414.9583888</v>
      </c>
      <c r="AC91" s="24">
        <f t="shared" si="58"/>
        <v>3325478828.3232846</v>
      </c>
      <c r="AD91" s="24">
        <f t="shared" si="58"/>
        <v>3144259604.6846089</v>
      </c>
      <c r="AE91" s="24">
        <f t="shared" si="58"/>
        <v>2737625223.6467924</v>
      </c>
      <c r="AF91" s="24">
        <f t="shared" si="58"/>
        <v>2151327862.1026311</v>
      </c>
      <c r="AG91" s="24">
        <f t="shared" si="58"/>
        <v>1479040160.7615113</v>
      </c>
      <c r="AH91" s="24">
        <f t="shared" si="58"/>
        <v>755733556.00939894</v>
      </c>
      <c r="AI91" s="24">
        <f t="shared" si="58"/>
        <v>764323494.6585238</v>
      </c>
      <c r="AJ91" s="24">
        <f t="shared" si="58"/>
        <v>770073898.59381366</v>
      </c>
      <c r="AK91" s="24">
        <f t="shared" si="58"/>
        <v>775680893.54329467</v>
      </c>
      <c r="AL91" s="24">
        <f t="shared" si="58"/>
        <v>781139499.38771009</v>
      </c>
      <c r="AM91" s="24">
        <f t="shared" si="58"/>
        <v>786445886.54479086</v>
      </c>
      <c r="AN91" s="24">
        <f t="shared" si="58"/>
        <v>791609346.30285585</v>
      </c>
      <c r="AO91" s="24">
        <f t="shared" si="58"/>
        <v>796640006.49199975</v>
      </c>
      <c r="AP91" s="24">
        <f t="shared" si="58"/>
        <v>801535463.51894736</v>
      </c>
      <c r="AQ91" s="24">
        <f t="shared" si="58"/>
        <v>806291041.49034452</v>
      </c>
      <c r="AR91" s="24">
        <f t="shared" si="58"/>
        <v>810905338.29532623</v>
      </c>
      <c r="AS91" s="24">
        <f t="shared" si="58"/>
        <v>815377782.91840994</v>
      </c>
      <c r="AT91" s="24">
        <f t="shared" si="58"/>
        <v>819707875.75136638</v>
      </c>
      <c r="AU91" s="24">
        <f t="shared" ref="AU91:BP91" si="59">AU29*AU$49</f>
        <v>823894705.57176673</v>
      </c>
      <c r="AV91" s="24">
        <f t="shared" si="59"/>
        <v>827937547.13436329</v>
      </c>
      <c r="AW91" s="24">
        <f t="shared" si="59"/>
        <v>831836630.33949518</v>
      </c>
      <c r="AX91" s="24">
        <f t="shared" si="59"/>
        <v>835592913.16581857</v>
      </c>
      <c r="AY91" s="24">
        <f t="shared" si="59"/>
        <v>839207073.29447412</v>
      </c>
      <c r="AZ91" s="24">
        <f t="shared" si="59"/>
        <v>842679362.83713377</v>
      </c>
      <c r="BA91" s="24">
        <f t="shared" si="59"/>
        <v>846010228.30095458</v>
      </c>
      <c r="BB91" s="24">
        <f t="shared" si="59"/>
        <v>849200858.11474133</v>
      </c>
      <c r="BC91" s="24">
        <f t="shared" si="59"/>
        <v>852253171.68642008</v>
      </c>
      <c r="BD91" s="24">
        <f t="shared" si="59"/>
        <v>855169091.30071795</v>
      </c>
      <c r="BE91" s="24">
        <f t="shared" si="59"/>
        <v>857950246.29437315</v>
      </c>
      <c r="BF91" s="24">
        <f t="shared" si="59"/>
        <v>860533353.18912625</v>
      </c>
      <c r="BG91" s="24">
        <f t="shared" si="59"/>
        <v>862323508.96225607</v>
      </c>
      <c r="BH91" s="24">
        <f t="shared" si="59"/>
        <v>863452508.3996017</v>
      </c>
      <c r="BI91" s="24">
        <f t="shared" si="59"/>
        <v>864582985.9825809</v>
      </c>
      <c r="BJ91" s="24">
        <f t="shared" si="59"/>
        <v>865714943.64646006</v>
      </c>
      <c r="BK91" s="24">
        <f t="shared" si="59"/>
        <v>866848383.32903898</v>
      </c>
      <c r="BL91" s="24">
        <f t="shared" si="59"/>
        <v>867983306.97065485</v>
      </c>
      <c r="BM91" s="24">
        <f t="shared" si="59"/>
        <v>869119716.51418495</v>
      </c>
      <c r="BN91" s="24">
        <f t="shared" si="59"/>
        <v>870257613.90505064</v>
      </c>
      <c r="BO91" s="24">
        <f t="shared" si="59"/>
        <v>871397001.09122062</v>
      </c>
      <c r="BP91" s="24">
        <f t="shared" si="59"/>
        <v>872537880.02321291</v>
      </c>
    </row>
    <row r="92" spans="3:68" s="6" customFormat="1" x14ac:dyDescent="0.25">
      <c r="C92" s="18" t="s">
        <v>97</v>
      </c>
      <c r="G92" s="18" t="s">
        <v>78</v>
      </c>
      <c r="O92" s="24">
        <f t="shared" ref="O92:AH92" si="60">O30*O$49</f>
        <v>0</v>
      </c>
      <c r="P92" s="24">
        <f t="shared" si="60"/>
        <v>0</v>
      </c>
      <c r="Q92" s="24">
        <f t="shared" si="60"/>
        <v>0</v>
      </c>
      <c r="R92" s="24">
        <f t="shared" si="60"/>
        <v>0</v>
      </c>
      <c r="S92" s="24">
        <f t="shared" si="60"/>
        <v>0</v>
      </c>
      <c r="T92" s="24">
        <f t="shared" si="60"/>
        <v>0</v>
      </c>
      <c r="U92" s="24">
        <f t="shared" si="60"/>
        <v>339245463.15217286</v>
      </c>
      <c r="V92" s="24">
        <f t="shared" si="60"/>
        <v>1846632630.1193388</v>
      </c>
      <c r="W92" s="24">
        <f t="shared" si="60"/>
        <v>7600908897.4987707</v>
      </c>
      <c r="X92" s="24">
        <f t="shared" si="60"/>
        <v>22756445332.277508</v>
      </c>
      <c r="Y92" s="24">
        <f t="shared" si="60"/>
        <v>59214442119.149925</v>
      </c>
      <c r="Z92" s="24">
        <f t="shared" si="60"/>
        <v>90430340685.786728</v>
      </c>
      <c r="AA92" s="24">
        <f t="shared" si="60"/>
        <v>115285476623.63605</v>
      </c>
      <c r="AB92" s="24">
        <f t="shared" si="60"/>
        <v>128303918339.43573</v>
      </c>
      <c r="AC92" s="24">
        <f t="shared" si="60"/>
        <v>128877892779.53505</v>
      </c>
      <c r="AD92" s="24">
        <f t="shared" si="60"/>
        <v>125496244053.10088</v>
      </c>
      <c r="AE92" s="24">
        <f t="shared" si="60"/>
        <v>125593369366.63506</v>
      </c>
      <c r="AF92" s="24">
        <f t="shared" si="60"/>
        <v>126142044735.28928</v>
      </c>
      <c r="AG92" s="24">
        <f t="shared" si="60"/>
        <v>127587001805.3311</v>
      </c>
      <c r="AH92" s="24">
        <f t="shared" si="60"/>
        <v>127823548548.48537</v>
      </c>
      <c r="AI92" s="24">
        <f t="shared" ref="AI92:BI92" si="61">AI30*AI$49</f>
        <v>129276436846.50249</v>
      </c>
      <c r="AJ92" s="24">
        <f t="shared" si="61"/>
        <v>130249050846.17355</v>
      </c>
      <c r="AK92" s="24">
        <f t="shared" si="61"/>
        <v>131197408882.46429</v>
      </c>
      <c r="AL92" s="24">
        <f t="shared" si="61"/>
        <v>132120668626.07692</v>
      </c>
      <c r="AM92" s="24">
        <f t="shared" si="61"/>
        <v>133018182347.67451</v>
      </c>
      <c r="AN92" s="24">
        <f t="shared" si="61"/>
        <v>133891521560.70125</v>
      </c>
      <c r="AO92" s="24">
        <f t="shared" si="61"/>
        <v>134742399269.92126</v>
      </c>
      <c r="AP92" s="24">
        <f t="shared" si="61"/>
        <v>135570408935.46439</v>
      </c>
      <c r="AQ92" s="24">
        <f t="shared" si="61"/>
        <v>136374759684.30881</v>
      </c>
      <c r="AR92" s="24">
        <f t="shared" si="61"/>
        <v>137155214365.69566</v>
      </c>
      <c r="AS92" s="24">
        <f t="shared" si="61"/>
        <v>137911676398.99203</v>
      </c>
      <c r="AT92" s="24">
        <f t="shared" si="61"/>
        <v>138644061281.27185</v>
      </c>
      <c r="AU92" s="24">
        <f t="shared" si="61"/>
        <v>139352214889.85071</v>
      </c>
      <c r="AV92" s="24">
        <f t="shared" si="61"/>
        <v>140036014557.92313</v>
      </c>
      <c r="AW92" s="24">
        <f t="shared" si="61"/>
        <v>140695499170.45972</v>
      </c>
      <c r="AX92" s="24">
        <f t="shared" si="61"/>
        <v>141330830758.41742</v>
      </c>
      <c r="AY92" s="24">
        <f t="shared" si="61"/>
        <v>141942123943.68582</v>
      </c>
      <c r="AZ92" s="24">
        <f t="shared" si="61"/>
        <v>142529421368.02441</v>
      </c>
      <c r="BA92" s="24">
        <f t="shared" si="61"/>
        <v>143092798552.92984</v>
      </c>
      <c r="BB92" s="24">
        <f t="shared" si="61"/>
        <v>143632456507.3237</v>
      </c>
      <c r="BC92" s="24">
        <f t="shared" si="61"/>
        <v>144148719876.75101</v>
      </c>
      <c r="BD92" s="24">
        <f t="shared" si="61"/>
        <v>144641913793.33426</v>
      </c>
      <c r="BE92" s="24">
        <f t="shared" si="61"/>
        <v>145112313840.44815</v>
      </c>
      <c r="BF92" s="24">
        <f t="shared" si="61"/>
        <v>145549216353.16824</v>
      </c>
      <c r="BG92" s="24">
        <f t="shared" si="61"/>
        <v>145852000398.62509</v>
      </c>
      <c r="BH92" s="24">
        <f t="shared" si="61"/>
        <v>146042957533.2438</v>
      </c>
      <c r="BI92" s="24">
        <f t="shared" si="61"/>
        <v>146234164679.01874</v>
      </c>
      <c r="BJ92" s="24">
        <f t="shared" ref="BJ92:BP104" si="62">BJ30*BJ$49</f>
        <v>146425622163.27777</v>
      </c>
      <c r="BK92" s="24">
        <f t="shared" si="62"/>
        <v>146617330313.77716</v>
      </c>
      <c r="BL92" s="24">
        <f t="shared" si="62"/>
        <v>146809289458.70248</v>
      </c>
      <c r="BM92" s="24">
        <f t="shared" si="62"/>
        <v>147001499926.66876</v>
      </c>
      <c r="BN92" s="24">
        <f t="shared" si="62"/>
        <v>147193962046.72144</v>
      </c>
      <c r="BO92" s="24">
        <f t="shared" si="62"/>
        <v>147386676148.33676</v>
      </c>
      <c r="BP92" s="24">
        <f t="shared" si="62"/>
        <v>147579642561.42224</v>
      </c>
    </row>
    <row r="93" spans="3:68" s="6" customFormat="1" x14ac:dyDescent="0.25">
      <c r="C93" s="18" t="s">
        <v>98</v>
      </c>
      <c r="G93" s="18" t="s">
        <v>78</v>
      </c>
      <c r="O93" s="24">
        <f t="shared" ref="O93:AH93" si="63">O31*O$49</f>
        <v>0</v>
      </c>
      <c r="P93" s="24">
        <f t="shared" si="63"/>
        <v>0</v>
      </c>
      <c r="Q93" s="24">
        <f t="shared" si="63"/>
        <v>0</v>
      </c>
      <c r="R93" s="24">
        <f t="shared" si="63"/>
        <v>0</v>
      </c>
      <c r="S93" s="24">
        <f t="shared" si="63"/>
        <v>0</v>
      </c>
      <c r="T93" s="24">
        <f t="shared" si="63"/>
        <v>0</v>
      </c>
      <c r="U93" s="24">
        <f t="shared" si="63"/>
        <v>59866846.438618749</v>
      </c>
      <c r="V93" s="24">
        <f t="shared" si="63"/>
        <v>325876346.49164808</v>
      </c>
      <c r="W93" s="24">
        <f t="shared" si="63"/>
        <v>1341336864.2644894</v>
      </c>
      <c r="X93" s="24">
        <f t="shared" si="63"/>
        <v>4015843293.931325</v>
      </c>
      <c r="Y93" s="24">
        <f t="shared" si="63"/>
        <v>10449607432.791164</v>
      </c>
      <c r="Z93" s="24">
        <f t="shared" si="63"/>
        <v>15958295415.138836</v>
      </c>
      <c r="AA93" s="24">
        <f t="shared" si="63"/>
        <v>20344495874.759304</v>
      </c>
      <c r="AB93" s="24">
        <f t="shared" si="63"/>
        <v>22641867942.253365</v>
      </c>
      <c r="AC93" s="24">
        <f t="shared" si="63"/>
        <v>22743157549.32972</v>
      </c>
      <c r="AD93" s="24">
        <f t="shared" si="63"/>
        <v>22146396009.370747</v>
      </c>
      <c r="AE93" s="24">
        <f t="shared" si="63"/>
        <v>22163535770.582657</v>
      </c>
      <c r="AF93" s="24">
        <f t="shared" si="63"/>
        <v>22260360835.639286</v>
      </c>
      <c r="AG93" s="24">
        <f t="shared" si="63"/>
        <v>22515353259.764317</v>
      </c>
      <c r="AH93" s="24">
        <f t="shared" si="63"/>
        <v>22557096802.673897</v>
      </c>
      <c r="AI93" s="24">
        <f t="shared" ref="AI93:BI93" si="64">AI31*AI$49</f>
        <v>22813488855.265152</v>
      </c>
      <c r="AJ93" s="24">
        <f t="shared" si="64"/>
        <v>22985126619.912983</v>
      </c>
      <c r="AK93" s="24">
        <f t="shared" si="64"/>
        <v>23152483920.434879</v>
      </c>
      <c r="AL93" s="24">
        <f t="shared" si="64"/>
        <v>23315412110.484165</v>
      </c>
      <c r="AM93" s="24">
        <f t="shared" si="64"/>
        <v>23473796884.883739</v>
      </c>
      <c r="AN93" s="24">
        <f t="shared" si="64"/>
        <v>23627915569.535522</v>
      </c>
      <c r="AO93" s="24">
        <f t="shared" si="64"/>
        <v>23778070459.397877</v>
      </c>
      <c r="AP93" s="24">
        <f t="shared" si="64"/>
        <v>23924189812.140778</v>
      </c>
      <c r="AQ93" s="24">
        <f t="shared" si="64"/>
        <v>24066134061.936852</v>
      </c>
      <c r="AR93" s="24">
        <f t="shared" si="64"/>
        <v>24203861358.652184</v>
      </c>
      <c r="AS93" s="24">
        <f t="shared" si="64"/>
        <v>24337354658.64566</v>
      </c>
      <c r="AT93" s="24">
        <f t="shared" si="64"/>
        <v>24466599049.636215</v>
      </c>
      <c r="AU93" s="24">
        <f t="shared" si="64"/>
        <v>24591567333.503071</v>
      </c>
      <c r="AV93" s="24">
        <f t="shared" si="64"/>
        <v>24712237863.162907</v>
      </c>
      <c r="AW93" s="24">
        <f t="shared" si="64"/>
        <v>24828617500.669365</v>
      </c>
      <c r="AX93" s="24">
        <f t="shared" si="64"/>
        <v>24940734839.720726</v>
      </c>
      <c r="AY93" s="24">
        <f t="shared" si="64"/>
        <v>25048610107.709267</v>
      </c>
      <c r="AZ93" s="24">
        <f t="shared" si="64"/>
        <v>25152250829.651371</v>
      </c>
      <c r="BA93" s="24">
        <f t="shared" si="64"/>
        <v>25251670332.869984</v>
      </c>
      <c r="BB93" s="24">
        <f t="shared" si="64"/>
        <v>25346904089.527714</v>
      </c>
      <c r="BC93" s="24">
        <f t="shared" si="64"/>
        <v>25438009390.014885</v>
      </c>
      <c r="BD93" s="24">
        <f t="shared" si="64"/>
        <v>25525043610.588406</v>
      </c>
      <c r="BE93" s="24">
        <f t="shared" si="64"/>
        <v>25608055383.608498</v>
      </c>
      <c r="BF93" s="24">
        <f t="shared" si="64"/>
        <v>25685155827.029694</v>
      </c>
      <c r="BG93" s="24">
        <f t="shared" si="64"/>
        <v>25738588305.639725</v>
      </c>
      <c r="BH93" s="24">
        <f t="shared" si="64"/>
        <v>25772286623.513615</v>
      </c>
      <c r="BI93" s="24">
        <f t="shared" si="64"/>
        <v>25806029061.003315</v>
      </c>
      <c r="BJ93" s="24">
        <f t="shared" si="62"/>
        <v>25839815675.872551</v>
      </c>
      <c r="BK93" s="24">
        <f t="shared" si="62"/>
        <v>25873646525.960686</v>
      </c>
      <c r="BL93" s="24">
        <f t="shared" si="62"/>
        <v>25907521669.182796</v>
      </c>
      <c r="BM93" s="24">
        <f t="shared" si="62"/>
        <v>25941441163.529785</v>
      </c>
      <c r="BN93" s="24">
        <f t="shared" si="62"/>
        <v>25975405067.068493</v>
      </c>
      <c r="BO93" s="24">
        <f t="shared" si="62"/>
        <v>26009413437.941788</v>
      </c>
      <c r="BP93" s="24">
        <f t="shared" si="62"/>
        <v>26043466334.368637</v>
      </c>
    </row>
    <row r="94" spans="3:68" s="6" customFormat="1" x14ac:dyDescent="0.25">
      <c r="C94" s="18" t="s">
        <v>99</v>
      </c>
      <c r="G94" s="18" t="s">
        <v>78</v>
      </c>
      <c r="O94" s="24">
        <f t="shared" ref="O94:AH94" si="65">O32*O$49</f>
        <v>0</v>
      </c>
      <c r="P94" s="24">
        <f t="shared" si="65"/>
        <v>0</v>
      </c>
      <c r="Q94" s="24">
        <f t="shared" si="65"/>
        <v>0</v>
      </c>
      <c r="R94" s="24">
        <f t="shared" si="65"/>
        <v>0</v>
      </c>
      <c r="S94" s="24">
        <f t="shared" si="65"/>
        <v>0</v>
      </c>
      <c r="T94" s="24">
        <f t="shared" si="65"/>
        <v>0</v>
      </c>
      <c r="U94" s="24">
        <f t="shared" si="65"/>
        <v>0</v>
      </c>
      <c r="V94" s="24">
        <f t="shared" si="65"/>
        <v>0</v>
      </c>
      <c r="W94" s="24">
        <f t="shared" si="65"/>
        <v>494593239.03557855</v>
      </c>
      <c r="X94" s="24">
        <f t="shared" si="65"/>
        <v>11969726658.513634</v>
      </c>
      <c r="Y94" s="24">
        <f t="shared" si="65"/>
        <v>39646325346.165215</v>
      </c>
      <c r="Z94" s="24">
        <f t="shared" si="65"/>
        <v>103564013232.4583</v>
      </c>
      <c r="AA94" s="24">
        <f t="shared" si="65"/>
        <v>200933292590.21533</v>
      </c>
      <c r="AB94" s="24">
        <f t="shared" si="65"/>
        <v>314935544752.76508</v>
      </c>
      <c r="AC94" s="24">
        <f t="shared" si="65"/>
        <v>399057459398.79413</v>
      </c>
      <c r="AD94" s="24">
        <f t="shared" si="65"/>
        <v>477927459912.06049</v>
      </c>
      <c r="AE94" s="24">
        <f t="shared" si="65"/>
        <v>533836918611.12457</v>
      </c>
      <c r="AF94" s="24">
        <f t="shared" si="65"/>
        <v>566516337020.3595</v>
      </c>
      <c r="AG94" s="24">
        <f t="shared" si="65"/>
        <v>587918463902.70068</v>
      </c>
      <c r="AH94" s="24">
        <f t="shared" si="65"/>
        <v>604586844807.51917</v>
      </c>
      <c r="AI94" s="24">
        <f t="shared" ref="AI94:BI94" si="66">AI32*AI$49</f>
        <v>611458795726.81909</v>
      </c>
      <c r="AJ94" s="24">
        <f t="shared" si="66"/>
        <v>616059118875.0509</v>
      </c>
      <c r="AK94" s="24">
        <f t="shared" si="66"/>
        <v>620544714834.63574</v>
      </c>
      <c r="AL94" s="24">
        <f t="shared" si="66"/>
        <v>624911599510.16809</v>
      </c>
      <c r="AM94" s="24">
        <f t="shared" si="66"/>
        <v>629156709235.83276</v>
      </c>
      <c r="AN94" s="24">
        <f t="shared" si="66"/>
        <v>633287477042.28467</v>
      </c>
      <c r="AO94" s="24">
        <f t="shared" si="66"/>
        <v>637312005193.59985</v>
      </c>
      <c r="AP94" s="24">
        <f t="shared" si="66"/>
        <v>641228370815.15784</v>
      </c>
      <c r="AQ94" s="24">
        <f t="shared" si="66"/>
        <v>645032833192.27576</v>
      </c>
      <c r="AR94" s="24">
        <f t="shared" si="66"/>
        <v>648724270636.26099</v>
      </c>
      <c r="AS94" s="24">
        <f t="shared" si="66"/>
        <v>652302226334.72815</v>
      </c>
      <c r="AT94" s="24">
        <f t="shared" si="66"/>
        <v>655766300601.09314</v>
      </c>
      <c r="AU94" s="24">
        <f t="shared" si="66"/>
        <v>659115764457.41333</v>
      </c>
      <c r="AV94" s="24">
        <f t="shared" si="66"/>
        <v>662350037707.49072</v>
      </c>
      <c r="AW94" s="24">
        <f t="shared" si="66"/>
        <v>665469304271.59607</v>
      </c>
      <c r="AX94" s="24">
        <f t="shared" si="66"/>
        <v>668474330532.65479</v>
      </c>
      <c r="AY94" s="24">
        <f t="shared" si="66"/>
        <v>671365658635.57922</v>
      </c>
      <c r="AZ94" s="24">
        <f t="shared" si="66"/>
        <v>674143490269.70703</v>
      </c>
      <c r="BA94" s="24">
        <f t="shared" si="66"/>
        <v>676808182640.76355</v>
      </c>
      <c r="BB94" s="24">
        <f t="shared" si="66"/>
        <v>679360686491.79297</v>
      </c>
      <c r="BC94" s="24">
        <f t="shared" si="66"/>
        <v>681802537349.13611</v>
      </c>
      <c r="BD94" s="24">
        <f t="shared" si="66"/>
        <v>684135273040.57434</v>
      </c>
      <c r="BE94" s="24">
        <f t="shared" si="66"/>
        <v>686360197035.49854</v>
      </c>
      <c r="BF94" s="24">
        <f t="shared" si="66"/>
        <v>688426682551.30103</v>
      </c>
      <c r="BG94" s="24">
        <f t="shared" si="66"/>
        <v>689858807169.80481</v>
      </c>
      <c r="BH94" s="24">
        <f t="shared" si="66"/>
        <v>690762006719.68152</v>
      </c>
      <c r="BI94" s="24">
        <f t="shared" si="66"/>
        <v>691666388786.06482</v>
      </c>
      <c r="BJ94" s="24">
        <f t="shared" si="62"/>
        <v>692571954917.16797</v>
      </c>
      <c r="BK94" s="24">
        <f t="shared" si="62"/>
        <v>693478706663.2312</v>
      </c>
      <c r="BL94" s="24">
        <f t="shared" si="62"/>
        <v>694386645576.52393</v>
      </c>
      <c r="BM94" s="24">
        <f t="shared" si="62"/>
        <v>695295773211.34802</v>
      </c>
      <c r="BN94" s="24">
        <f t="shared" si="62"/>
        <v>696206091124.04053</v>
      </c>
      <c r="BO94" s="24">
        <f t="shared" si="62"/>
        <v>697117600872.97644</v>
      </c>
      <c r="BP94" s="24">
        <f t="shared" si="62"/>
        <v>698030304018.57043</v>
      </c>
    </row>
    <row r="95" spans="3:68" s="6" customFormat="1" x14ac:dyDescent="0.25">
      <c r="C95" s="18" t="s">
        <v>100</v>
      </c>
      <c r="G95" s="18" t="s">
        <v>25</v>
      </c>
      <c r="O95" s="24">
        <f t="shared" ref="O95:AH95" si="67">O33*O$49</f>
        <v>0</v>
      </c>
      <c r="P95" s="24">
        <f t="shared" si="67"/>
        <v>0</v>
      </c>
      <c r="Q95" s="24">
        <f t="shared" si="67"/>
        <v>0</v>
      </c>
      <c r="R95" s="24">
        <f t="shared" si="67"/>
        <v>0</v>
      </c>
      <c r="S95" s="24">
        <f t="shared" si="67"/>
        <v>0</v>
      </c>
      <c r="T95" s="24">
        <f t="shared" si="67"/>
        <v>0</v>
      </c>
      <c r="U95" s="24">
        <f t="shared" si="67"/>
        <v>0</v>
      </c>
      <c r="V95" s="24">
        <f t="shared" si="67"/>
        <v>0</v>
      </c>
      <c r="W95" s="24">
        <f t="shared" si="67"/>
        <v>0</v>
      </c>
      <c r="X95" s="24">
        <f t="shared" si="67"/>
        <v>0</v>
      </c>
      <c r="Y95" s="24">
        <f t="shared" si="67"/>
        <v>0</v>
      </c>
      <c r="Z95" s="24">
        <f t="shared" si="67"/>
        <v>0</v>
      </c>
      <c r="AA95" s="24">
        <f t="shared" si="67"/>
        <v>0</v>
      </c>
      <c r="AB95" s="24">
        <f t="shared" si="67"/>
        <v>0</v>
      </c>
      <c r="AC95" s="24">
        <f t="shared" si="67"/>
        <v>0</v>
      </c>
      <c r="AD95" s="24">
        <f t="shared" si="67"/>
        <v>0</v>
      </c>
      <c r="AE95" s="24">
        <f t="shared" si="67"/>
        <v>0</v>
      </c>
      <c r="AF95" s="24">
        <f t="shared" si="67"/>
        <v>0</v>
      </c>
      <c r="AG95" s="24">
        <f t="shared" si="67"/>
        <v>0</v>
      </c>
      <c r="AH95" s="24">
        <f t="shared" si="67"/>
        <v>0</v>
      </c>
      <c r="AI95" s="24">
        <f t="shared" ref="AI95:BI95" si="68">AI33*AI$49</f>
        <v>0</v>
      </c>
      <c r="AJ95" s="24">
        <f t="shared" si="68"/>
        <v>0</v>
      </c>
      <c r="AK95" s="24">
        <f t="shared" si="68"/>
        <v>0</v>
      </c>
      <c r="AL95" s="24">
        <f t="shared" si="68"/>
        <v>0</v>
      </c>
      <c r="AM95" s="24">
        <f t="shared" si="68"/>
        <v>0</v>
      </c>
      <c r="AN95" s="24">
        <f t="shared" si="68"/>
        <v>0</v>
      </c>
      <c r="AO95" s="24">
        <f t="shared" si="68"/>
        <v>0</v>
      </c>
      <c r="AP95" s="24">
        <f t="shared" si="68"/>
        <v>0</v>
      </c>
      <c r="AQ95" s="24">
        <f t="shared" si="68"/>
        <v>0</v>
      </c>
      <c r="AR95" s="24">
        <f t="shared" si="68"/>
        <v>0</v>
      </c>
      <c r="AS95" s="24">
        <f t="shared" si="68"/>
        <v>0</v>
      </c>
      <c r="AT95" s="24">
        <f t="shared" si="68"/>
        <v>0</v>
      </c>
      <c r="AU95" s="24">
        <f t="shared" si="68"/>
        <v>0</v>
      </c>
      <c r="AV95" s="24">
        <f t="shared" si="68"/>
        <v>0</v>
      </c>
      <c r="AW95" s="24">
        <f t="shared" si="68"/>
        <v>0</v>
      </c>
      <c r="AX95" s="24">
        <f t="shared" si="68"/>
        <v>0</v>
      </c>
      <c r="AY95" s="24">
        <f t="shared" si="68"/>
        <v>0</v>
      </c>
      <c r="AZ95" s="24">
        <f t="shared" si="68"/>
        <v>0</v>
      </c>
      <c r="BA95" s="24">
        <f t="shared" si="68"/>
        <v>0</v>
      </c>
      <c r="BB95" s="24">
        <f t="shared" si="68"/>
        <v>0</v>
      </c>
      <c r="BC95" s="24">
        <f t="shared" si="68"/>
        <v>0</v>
      </c>
      <c r="BD95" s="24">
        <f t="shared" si="68"/>
        <v>0</v>
      </c>
      <c r="BE95" s="24">
        <f t="shared" si="68"/>
        <v>0</v>
      </c>
      <c r="BF95" s="24">
        <f t="shared" si="68"/>
        <v>0</v>
      </c>
      <c r="BG95" s="24">
        <f t="shared" si="68"/>
        <v>0</v>
      </c>
      <c r="BH95" s="24">
        <f t="shared" si="68"/>
        <v>0</v>
      </c>
      <c r="BI95" s="24">
        <f t="shared" si="68"/>
        <v>0</v>
      </c>
      <c r="BJ95" s="24">
        <f t="shared" si="62"/>
        <v>0</v>
      </c>
      <c r="BK95" s="24">
        <f t="shared" si="62"/>
        <v>0</v>
      </c>
      <c r="BL95" s="24">
        <f t="shared" si="62"/>
        <v>0</v>
      </c>
      <c r="BM95" s="24">
        <f t="shared" si="62"/>
        <v>0</v>
      </c>
      <c r="BN95" s="24">
        <f t="shared" si="62"/>
        <v>0</v>
      </c>
      <c r="BO95" s="24">
        <f t="shared" si="62"/>
        <v>0</v>
      </c>
      <c r="BP95" s="24">
        <f t="shared" si="62"/>
        <v>0</v>
      </c>
    </row>
    <row r="96" spans="3:68" s="6" customFormat="1" x14ac:dyDescent="0.25">
      <c r="C96" s="18" t="s">
        <v>101</v>
      </c>
      <c r="G96" s="18" t="s">
        <v>25</v>
      </c>
      <c r="O96" s="24">
        <f t="shared" ref="O96:AH96" si="69">O34*O$49</f>
        <v>0</v>
      </c>
      <c r="P96" s="24">
        <f t="shared" si="69"/>
        <v>0</v>
      </c>
      <c r="Q96" s="24">
        <f t="shared" si="69"/>
        <v>0</v>
      </c>
      <c r="R96" s="24">
        <f t="shared" si="69"/>
        <v>0</v>
      </c>
      <c r="S96" s="24">
        <f t="shared" si="69"/>
        <v>0</v>
      </c>
      <c r="T96" s="24">
        <f t="shared" si="69"/>
        <v>0</v>
      </c>
      <c r="U96" s="24">
        <f t="shared" si="69"/>
        <v>84561552.003124699</v>
      </c>
      <c r="V96" s="24">
        <f t="shared" si="69"/>
        <v>211567245.68708053</v>
      </c>
      <c r="W96" s="24">
        <f t="shared" si="69"/>
        <v>345339520.0838176</v>
      </c>
      <c r="X96" s="24">
        <f t="shared" si="69"/>
        <v>507828399.98906064</v>
      </c>
      <c r="Y96" s="24">
        <f t="shared" si="69"/>
        <v>908315800.38381445</v>
      </c>
      <c r="Z96" s="24">
        <f t="shared" si="69"/>
        <v>1126564139.1855288</v>
      </c>
      <c r="AA96" s="24">
        <f t="shared" si="69"/>
        <v>1148666502.7797709</v>
      </c>
      <c r="AB96" s="24">
        <f t="shared" si="69"/>
        <v>1182472646.925163</v>
      </c>
      <c r="AC96" s="24">
        <f t="shared" si="69"/>
        <v>1216012560.3953881</v>
      </c>
      <c r="AD96" s="24">
        <f t="shared" si="69"/>
        <v>1253044100.2803607</v>
      </c>
      <c r="AE96" s="24">
        <f t="shared" si="69"/>
        <v>1285248455.9170187</v>
      </c>
      <c r="AF96" s="24">
        <f t="shared" si="69"/>
        <v>1320609021.5702772</v>
      </c>
      <c r="AG96" s="24">
        <f t="shared" si="69"/>
        <v>1355487589.3246679</v>
      </c>
      <c r="AH96" s="24">
        <f t="shared" si="69"/>
        <v>1389922018.0127759</v>
      </c>
      <c r="AI96" s="24">
        <f t="shared" ref="AI96:BI96" si="70">AI34*AI$49</f>
        <v>1409269716.1252866</v>
      </c>
      <c r="AJ96" s="24">
        <f t="shared" si="70"/>
        <v>1422035865.7323289</v>
      </c>
      <c r="AK96" s="24">
        <f t="shared" si="70"/>
        <v>1434421801.0464318</v>
      </c>
      <c r="AL96" s="24">
        <f t="shared" si="70"/>
        <v>1446456361.1177659</v>
      </c>
      <c r="AM96" s="24">
        <f t="shared" si="70"/>
        <v>1458203295.6161587</v>
      </c>
      <c r="AN96" s="24">
        <f t="shared" si="70"/>
        <v>1469700110.7958753</v>
      </c>
      <c r="AO96" s="24">
        <f t="shared" si="70"/>
        <v>1480881901.1343613</v>
      </c>
      <c r="AP96" s="24">
        <f t="shared" si="70"/>
        <v>1491697509.8074436</v>
      </c>
      <c r="AQ96" s="24">
        <f t="shared" si="70"/>
        <v>1502161173.5450962</v>
      </c>
      <c r="AR96" s="24">
        <f t="shared" si="70"/>
        <v>1512286941.154938</v>
      </c>
      <c r="AS96" s="24">
        <f t="shared" si="70"/>
        <v>1522066338.7471457</v>
      </c>
      <c r="AT96" s="24">
        <f t="shared" si="70"/>
        <v>1531481108.8267262</v>
      </c>
      <c r="AU96" s="24">
        <f t="shared" si="70"/>
        <v>1540527409.13095</v>
      </c>
      <c r="AV96" s="24">
        <f t="shared" si="70"/>
        <v>1549216047.4913604</v>
      </c>
      <c r="AW96" s="24">
        <f t="shared" si="70"/>
        <v>1557555754.127465</v>
      </c>
      <c r="AX96" s="24">
        <f t="shared" si="70"/>
        <v>1565537812.5562935</v>
      </c>
      <c r="AY96" s="24">
        <f t="shared" si="70"/>
        <v>1573146043.0087533</v>
      </c>
      <c r="AZ96" s="24">
        <f t="shared" si="70"/>
        <v>1580376677.02282</v>
      </c>
      <c r="BA96" s="24">
        <f t="shared" si="70"/>
        <v>1587239413.8056521</v>
      </c>
      <c r="BB96" s="24">
        <f t="shared" si="70"/>
        <v>1593743875.4100332</v>
      </c>
      <c r="BC96" s="24">
        <f t="shared" si="70"/>
        <v>1599886340.5602665</v>
      </c>
      <c r="BD96" s="24">
        <f t="shared" si="70"/>
        <v>1605656814.2954865</v>
      </c>
      <c r="BE96" s="24">
        <f t="shared" si="70"/>
        <v>1611055186.6211202</v>
      </c>
      <c r="BF96" s="24">
        <f t="shared" si="70"/>
        <v>1616004038.1202517</v>
      </c>
      <c r="BG96" s="24">
        <f t="shared" si="70"/>
        <v>1619429314.0524001</v>
      </c>
      <c r="BH96" s="24">
        <f t="shared" si="70"/>
        <v>1621597768.1955466</v>
      </c>
      <c r="BI96" s="24">
        <f t="shared" si="70"/>
        <v>1623769128.3169956</v>
      </c>
      <c r="BJ96" s="24">
        <f t="shared" si="62"/>
        <v>1625943398.3143628</v>
      </c>
      <c r="BK96" s="24">
        <f t="shared" si="62"/>
        <v>1628120582.090488</v>
      </c>
      <c r="BL96" s="24">
        <f t="shared" si="62"/>
        <v>1630300683.5534632</v>
      </c>
      <c r="BM96" s="24">
        <f t="shared" si="62"/>
        <v>1632483706.616621</v>
      </c>
      <c r="BN96" s="24">
        <f t="shared" si="62"/>
        <v>1634669655.1985402</v>
      </c>
      <c r="BO96" s="24">
        <f t="shared" si="62"/>
        <v>1636858533.2230678</v>
      </c>
      <c r="BP96" s="24">
        <f t="shared" si="62"/>
        <v>1639050344.619313</v>
      </c>
    </row>
    <row r="97" spans="3:69" s="6" customFormat="1" x14ac:dyDescent="0.25">
      <c r="C97" s="18" t="s">
        <v>102</v>
      </c>
      <c r="G97" s="18" t="s">
        <v>79</v>
      </c>
      <c r="O97" s="24">
        <f t="shared" ref="O97:AH97" si="71">O35*O$49</f>
        <v>0</v>
      </c>
      <c r="P97" s="24">
        <f t="shared" si="71"/>
        <v>0</v>
      </c>
      <c r="Q97" s="24">
        <f t="shared" si="71"/>
        <v>0</v>
      </c>
      <c r="R97" s="24">
        <f t="shared" si="71"/>
        <v>0</v>
      </c>
      <c r="S97" s="24">
        <f t="shared" si="71"/>
        <v>0</v>
      </c>
      <c r="T97" s="24">
        <f t="shared" si="71"/>
        <v>0</v>
      </c>
      <c r="U97" s="24">
        <f t="shared" si="71"/>
        <v>0</v>
      </c>
      <c r="V97" s="24">
        <f t="shared" si="71"/>
        <v>0</v>
      </c>
      <c r="W97" s="24">
        <f t="shared" si="71"/>
        <v>0</v>
      </c>
      <c r="X97" s="24">
        <f t="shared" si="71"/>
        <v>0</v>
      </c>
      <c r="Y97" s="24">
        <f t="shared" si="71"/>
        <v>0</v>
      </c>
      <c r="Z97" s="24">
        <f t="shared" si="71"/>
        <v>0</v>
      </c>
      <c r="AA97" s="24">
        <f t="shared" si="71"/>
        <v>0</v>
      </c>
      <c r="AB97" s="24">
        <f t="shared" si="71"/>
        <v>0</v>
      </c>
      <c r="AC97" s="24">
        <f t="shared" si="71"/>
        <v>0</v>
      </c>
      <c r="AD97" s="24">
        <f t="shared" si="71"/>
        <v>0</v>
      </c>
      <c r="AE97" s="24">
        <f t="shared" si="71"/>
        <v>0</v>
      </c>
      <c r="AF97" s="24">
        <f t="shared" si="71"/>
        <v>0</v>
      </c>
      <c r="AG97" s="24">
        <f t="shared" si="71"/>
        <v>0</v>
      </c>
      <c r="AH97" s="24">
        <f t="shared" si="71"/>
        <v>0</v>
      </c>
      <c r="AI97" s="24">
        <f t="shared" ref="AI97:BI97" si="72">AI35*AI$49</f>
        <v>0</v>
      </c>
      <c r="AJ97" s="24">
        <f t="shared" si="72"/>
        <v>0</v>
      </c>
      <c r="AK97" s="24">
        <f t="shared" si="72"/>
        <v>0</v>
      </c>
      <c r="AL97" s="24">
        <f t="shared" si="72"/>
        <v>0</v>
      </c>
      <c r="AM97" s="24">
        <f t="shared" si="72"/>
        <v>0</v>
      </c>
      <c r="AN97" s="24">
        <f t="shared" si="72"/>
        <v>0</v>
      </c>
      <c r="AO97" s="24">
        <f t="shared" si="72"/>
        <v>0</v>
      </c>
      <c r="AP97" s="24">
        <f t="shared" si="72"/>
        <v>0</v>
      </c>
      <c r="AQ97" s="24">
        <f t="shared" si="72"/>
        <v>0</v>
      </c>
      <c r="AR97" s="24">
        <f t="shared" si="72"/>
        <v>0</v>
      </c>
      <c r="AS97" s="24">
        <f t="shared" si="72"/>
        <v>0</v>
      </c>
      <c r="AT97" s="24">
        <f t="shared" si="72"/>
        <v>0</v>
      </c>
      <c r="AU97" s="24">
        <f t="shared" si="72"/>
        <v>0</v>
      </c>
      <c r="AV97" s="24">
        <f t="shared" si="72"/>
        <v>0</v>
      </c>
      <c r="AW97" s="24">
        <f t="shared" si="72"/>
        <v>0</v>
      </c>
      <c r="AX97" s="24">
        <f t="shared" si="72"/>
        <v>0</v>
      </c>
      <c r="AY97" s="24">
        <f t="shared" si="72"/>
        <v>0</v>
      </c>
      <c r="AZ97" s="24">
        <f t="shared" si="72"/>
        <v>0</v>
      </c>
      <c r="BA97" s="24">
        <f t="shared" si="72"/>
        <v>0</v>
      </c>
      <c r="BB97" s="24">
        <f t="shared" si="72"/>
        <v>0</v>
      </c>
      <c r="BC97" s="24">
        <f t="shared" si="72"/>
        <v>0</v>
      </c>
      <c r="BD97" s="24">
        <f t="shared" si="72"/>
        <v>0</v>
      </c>
      <c r="BE97" s="24">
        <f t="shared" si="72"/>
        <v>0</v>
      </c>
      <c r="BF97" s="24">
        <f t="shared" si="72"/>
        <v>0</v>
      </c>
      <c r="BG97" s="24">
        <f t="shared" si="72"/>
        <v>0</v>
      </c>
      <c r="BH97" s="24">
        <f t="shared" si="72"/>
        <v>0</v>
      </c>
      <c r="BI97" s="24">
        <f t="shared" si="72"/>
        <v>0</v>
      </c>
      <c r="BJ97" s="24">
        <f t="shared" si="62"/>
        <v>0</v>
      </c>
      <c r="BK97" s="24">
        <f t="shared" si="62"/>
        <v>0</v>
      </c>
      <c r="BL97" s="24">
        <f t="shared" si="62"/>
        <v>0</v>
      </c>
      <c r="BM97" s="24">
        <f t="shared" si="62"/>
        <v>0</v>
      </c>
      <c r="BN97" s="24">
        <f t="shared" si="62"/>
        <v>0</v>
      </c>
      <c r="BO97" s="24">
        <f t="shared" si="62"/>
        <v>0</v>
      </c>
      <c r="BP97" s="24">
        <f t="shared" si="62"/>
        <v>0</v>
      </c>
    </row>
    <row r="98" spans="3:69" s="6" customFormat="1" x14ac:dyDescent="0.25">
      <c r="C98" s="18" t="s">
        <v>103</v>
      </c>
      <c r="G98" s="18" t="s">
        <v>80</v>
      </c>
      <c r="O98" s="24">
        <f t="shared" ref="O98:AH98" si="73">O36*O$49</f>
        <v>0</v>
      </c>
      <c r="P98" s="24">
        <f t="shared" si="73"/>
        <v>0</v>
      </c>
      <c r="Q98" s="24">
        <f t="shared" si="73"/>
        <v>0</v>
      </c>
      <c r="R98" s="24">
        <f t="shared" si="73"/>
        <v>0</v>
      </c>
      <c r="S98" s="24">
        <f t="shared" si="73"/>
        <v>0</v>
      </c>
      <c r="T98" s="24">
        <f t="shared" si="73"/>
        <v>0</v>
      </c>
      <c r="U98" s="24">
        <f t="shared" si="73"/>
        <v>0</v>
      </c>
      <c r="V98" s="24">
        <f t="shared" si="73"/>
        <v>0</v>
      </c>
      <c r="W98" s="24">
        <f t="shared" si="73"/>
        <v>0</v>
      </c>
      <c r="X98" s="24">
        <f t="shared" si="73"/>
        <v>0</v>
      </c>
      <c r="Y98" s="24">
        <f t="shared" si="73"/>
        <v>0</v>
      </c>
      <c r="Z98" s="24">
        <f t="shared" si="73"/>
        <v>0</v>
      </c>
      <c r="AA98" s="24">
        <f t="shared" si="73"/>
        <v>0</v>
      </c>
      <c r="AB98" s="24">
        <f t="shared" si="73"/>
        <v>0</v>
      </c>
      <c r="AC98" s="24">
        <f t="shared" si="73"/>
        <v>0</v>
      </c>
      <c r="AD98" s="24">
        <f t="shared" si="73"/>
        <v>0</v>
      </c>
      <c r="AE98" s="24">
        <f t="shared" si="73"/>
        <v>0</v>
      </c>
      <c r="AF98" s="24">
        <f t="shared" si="73"/>
        <v>0</v>
      </c>
      <c r="AG98" s="24">
        <f t="shared" si="73"/>
        <v>0</v>
      </c>
      <c r="AH98" s="24">
        <f t="shared" si="73"/>
        <v>0</v>
      </c>
      <c r="AI98" s="24">
        <f t="shared" ref="AI98:BI98" si="74">AI36*AI$49</f>
        <v>0</v>
      </c>
      <c r="AJ98" s="24">
        <f t="shared" si="74"/>
        <v>0</v>
      </c>
      <c r="AK98" s="24">
        <f t="shared" si="74"/>
        <v>0</v>
      </c>
      <c r="AL98" s="24">
        <f t="shared" si="74"/>
        <v>0</v>
      </c>
      <c r="AM98" s="24">
        <f t="shared" si="74"/>
        <v>0</v>
      </c>
      <c r="AN98" s="24">
        <f t="shared" si="74"/>
        <v>0</v>
      </c>
      <c r="AO98" s="24">
        <f t="shared" si="74"/>
        <v>0</v>
      </c>
      <c r="AP98" s="24">
        <f t="shared" si="74"/>
        <v>0</v>
      </c>
      <c r="AQ98" s="24">
        <f t="shared" si="74"/>
        <v>0</v>
      </c>
      <c r="AR98" s="24">
        <f t="shared" si="74"/>
        <v>0</v>
      </c>
      <c r="AS98" s="24">
        <f t="shared" si="74"/>
        <v>0</v>
      </c>
      <c r="AT98" s="24">
        <f t="shared" si="74"/>
        <v>0</v>
      </c>
      <c r="AU98" s="24">
        <f t="shared" si="74"/>
        <v>0</v>
      </c>
      <c r="AV98" s="24">
        <f t="shared" si="74"/>
        <v>0</v>
      </c>
      <c r="AW98" s="24">
        <f t="shared" si="74"/>
        <v>0</v>
      </c>
      <c r="AX98" s="24">
        <f t="shared" si="74"/>
        <v>0</v>
      </c>
      <c r="AY98" s="24">
        <f t="shared" si="74"/>
        <v>0</v>
      </c>
      <c r="AZ98" s="24">
        <f t="shared" si="74"/>
        <v>0</v>
      </c>
      <c r="BA98" s="24">
        <f t="shared" si="74"/>
        <v>0</v>
      </c>
      <c r="BB98" s="24">
        <f t="shared" si="74"/>
        <v>0</v>
      </c>
      <c r="BC98" s="24">
        <f t="shared" si="74"/>
        <v>0</v>
      </c>
      <c r="BD98" s="24">
        <f t="shared" si="74"/>
        <v>0</v>
      </c>
      <c r="BE98" s="24">
        <f t="shared" si="74"/>
        <v>0</v>
      </c>
      <c r="BF98" s="24">
        <f t="shared" si="74"/>
        <v>0</v>
      </c>
      <c r="BG98" s="24">
        <f t="shared" si="74"/>
        <v>0</v>
      </c>
      <c r="BH98" s="24">
        <f t="shared" si="74"/>
        <v>0</v>
      </c>
      <c r="BI98" s="24">
        <f t="shared" si="74"/>
        <v>0</v>
      </c>
      <c r="BJ98" s="24">
        <f t="shared" si="62"/>
        <v>0</v>
      </c>
      <c r="BK98" s="24">
        <f t="shared" si="62"/>
        <v>0</v>
      </c>
      <c r="BL98" s="24">
        <f t="shared" si="62"/>
        <v>0</v>
      </c>
      <c r="BM98" s="24">
        <f t="shared" si="62"/>
        <v>0</v>
      </c>
      <c r="BN98" s="24">
        <f t="shared" si="62"/>
        <v>0</v>
      </c>
      <c r="BO98" s="24">
        <f t="shared" si="62"/>
        <v>0</v>
      </c>
      <c r="BP98" s="24">
        <f t="shared" si="62"/>
        <v>0</v>
      </c>
    </row>
    <row r="99" spans="3:69" s="6" customFormat="1" x14ac:dyDescent="0.25">
      <c r="C99" s="18" t="s">
        <v>104</v>
      </c>
      <c r="G99" s="18" t="s">
        <v>81</v>
      </c>
      <c r="O99" s="24">
        <f t="shared" ref="O99:AH99" si="75">O37*O$49</f>
        <v>0</v>
      </c>
      <c r="P99" s="24">
        <f t="shared" si="75"/>
        <v>0</v>
      </c>
      <c r="Q99" s="24">
        <f t="shared" si="75"/>
        <v>0</v>
      </c>
      <c r="R99" s="24">
        <f t="shared" si="75"/>
        <v>0</v>
      </c>
      <c r="S99" s="24">
        <f t="shared" si="75"/>
        <v>0</v>
      </c>
      <c r="T99" s="24">
        <f t="shared" si="75"/>
        <v>0</v>
      </c>
      <c r="U99" s="24">
        <f t="shared" si="75"/>
        <v>0</v>
      </c>
      <c r="V99" s="24">
        <f t="shared" si="75"/>
        <v>0</v>
      </c>
      <c r="W99" s="24">
        <f t="shared" si="75"/>
        <v>0</v>
      </c>
      <c r="X99" s="24">
        <f t="shared" si="75"/>
        <v>0</v>
      </c>
      <c r="Y99" s="24">
        <f t="shared" si="75"/>
        <v>0</v>
      </c>
      <c r="Z99" s="24">
        <f t="shared" si="75"/>
        <v>0</v>
      </c>
      <c r="AA99" s="24">
        <f t="shared" si="75"/>
        <v>0</v>
      </c>
      <c r="AB99" s="24">
        <f t="shared" si="75"/>
        <v>0</v>
      </c>
      <c r="AC99" s="24">
        <f t="shared" si="75"/>
        <v>0</v>
      </c>
      <c r="AD99" s="24">
        <f t="shared" si="75"/>
        <v>0</v>
      </c>
      <c r="AE99" s="24">
        <f t="shared" si="75"/>
        <v>0</v>
      </c>
      <c r="AF99" s="24">
        <f t="shared" si="75"/>
        <v>0</v>
      </c>
      <c r="AG99" s="24">
        <f t="shared" si="75"/>
        <v>0</v>
      </c>
      <c r="AH99" s="24">
        <f t="shared" si="75"/>
        <v>0</v>
      </c>
      <c r="AI99" s="24">
        <f t="shared" ref="AI99:BI99" si="76">AI37*AI$49</f>
        <v>0</v>
      </c>
      <c r="AJ99" s="24">
        <f t="shared" si="76"/>
        <v>0</v>
      </c>
      <c r="AK99" s="24">
        <f t="shared" si="76"/>
        <v>0</v>
      </c>
      <c r="AL99" s="24">
        <f t="shared" si="76"/>
        <v>0</v>
      </c>
      <c r="AM99" s="24">
        <f t="shared" si="76"/>
        <v>0</v>
      </c>
      <c r="AN99" s="24">
        <f t="shared" si="76"/>
        <v>0</v>
      </c>
      <c r="AO99" s="24">
        <f t="shared" si="76"/>
        <v>0</v>
      </c>
      <c r="AP99" s="24">
        <f t="shared" si="76"/>
        <v>0</v>
      </c>
      <c r="AQ99" s="24">
        <f t="shared" si="76"/>
        <v>0</v>
      </c>
      <c r="AR99" s="24">
        <f t="shared" si="76"/>
        <v>0</v>
      </c>
      <c r="AS99" s="24">
        <f t="shared" si="76"/>
        <v>0</v>
      </c>
      <c r="AT99" s="24">
        <f t="shared" si="76"/>
        <v>0</v>
      </c>
      <c r="AU99" s="24">
        <f t="shared" si="76"/>
        <v>0</v>
      </c>
      <c r="AV99" s="24">
        <f t="shared" si="76"/>
        <v>0</v>
      </c>
      <c r="AW99" s="24">
        <f t="shared" si="76"/>
        <v>0</v>
      </c>
      <c r="AX99" s="24">
        <f t="shared" si="76"/>
        <v>0</v>
      </c>
      <c r="AY99" s="24">
        <f t="shared" si="76"/>
        <v>0</v>
      </c>
      <c r="AZ99" s="24">
        <f t="shared" si="76"/>
        <v>0</v>
      </c>
      <c r="BA99" s="24">
        <f t="shared" si="76"/>
        <v>0</v>
      </c>
      <c r="BB99" s="24">
        <f t="shared" si="76"/>
        <v>0</v>
      </c>
      <c r="BC99" s="24">
        <f t="shared" si="76"/>
        <v>0</v>
      </c>
      <c r="BD99" s="24">
        <f t="shared" si="76"/>
        <v>0</v>
      </c>
      <c r="BE99" s="24">
        <f t="shared" si="76"/>
        <v>0</v>
      </c>
      <c r="BF99" s="24">
        <f t="shared" si="76"/>
        <v>0</v>
      </c>
      <c r="BG99" s="24">
        <f t="shared" si="76"/>
        <v>0</v>
      </c>
      <c r="BH99" s="24">
        <f t="shared" si="76"/>
        <v>0</v>
      </c>
      <c r="BI99" s="24">
        <f t="shared" si="76"/>
        <v>0</v>
      </c>
      <c r="BJ99" s="24">
        <f t="shared" si="62"/>
        <v>0</v>
      </c>
      <c r="BK99" s="24">
        <f t="shared" si="62"/>
        <v>0</v>
      </c>
      <c r="BL99" s="24">
        <f t="shared" si="62"/>
        <v>0</v>
      </c>
      <c r="BM99" s="24">
        <f t="shared" si="62"/>
        <v>0</v>
      </c>
      <c r="BN99" s="24">
        <f t="shared" si="62"/>
        <v>0</v>
      </c>
      <c r="BO99" s="24">
        <f t="shared" si="62"/>
        <v>0</v>
      </c>
      <c r="BP99" s="24">
        <f t="shared" si="62"/>
        <v>0</v>
      </c>
    </row>
    <row r="100" spans="3:69" s="6" customFormat="1" x14ac:dyDescent="0.25">
      <c r="C100" s="18" t="s">
        <v>105</v>
      </c>
      <c r="G100" s="18" t="s">
        <v>82</v>
      </c>
      <c r="O100" s="24">
        <f t="shared" ref="O100:AH100" si="77">O38*O$49</f>
        <v>0</v>
      </c>
      <c r="P100" s="24">
        <f t="shared" si="77"/>
        <v>0</v>
      </c>
      <c r="Q100" s="24">
        <f t="shared" si="77"/>
        <v>0</v>
      </c>
      <c r="R100" s="24">
        <f t="shared" si="77"/>
        <v>0</v>
      </c>
      <c r="S100" s="24">
        <f t="shared" si="77"/>
        <v>0</v>
      </c>
      <c r="T100" s="24">
        <f t="shared" si="77"/>
        <v>0</v>
      </c>
      <c r="U100" s="24">
        <f t="shared" si="77"/>
        <v>0</v>
      </c>
      <c r="V100" s="24">
        <f t="shared" si="77"/>
        <v>0</v>
      </c>
      <c r="W100" s="24">
        <f t="shared" si="77"/>
        <v>0</v>
      </c>
      <c r="X100" s="24">
        <f t="shared" si="77"/>
        <v>0</v>
      </c>
      <c r="Y100" s="24">
        <f t="shared" si="77"/>
        <v>0</v>
      </c>
      <c r="Z100" s="24">
        <f t="shared" si="77"/>
        <v>0</v>
      </c>
      <c r="AA100" s="24">
        <f t="shared" si="77"/>
        <v>0</v>
      </c>
      <c r="AB100" s="24">
        <f t="shared" si="77"/>
        <v>0</v>
      </c>
      <c r="AC100" s="24">
        <f t="shared" si="77"/>
        <v>0</v>
      </c>
      <c r="AD100" s="24">
        <f t="shared" si="77"/>
        <v>0</v>
      </c>
      <c r="AE100" s="24">
        <f t="shared" si="77"/>
        <v>0</v>
      </c>
      <c r="AF100" s="24">
        <f t="shared" si="77"/>
        <v>0</v>
      </c>
      <c r="AG100" s="24">
        <f t="shared" si="77"/>
        <v>0</v>
      </c>
      <c r="AH100" s="24">
        <f t="shared" si="77"/>
        <v>0</v>
      </c>
      <c r="AI100" s="24">
        <f t="shared" ref="AI100:BI100" si="78">AI38*AI$49</f>
        <v>0</v>
      </c>
      <c r="AJ100" s="24">
        <f t="shared" si="78"/>
        <v>0</v>
      </c>
      <c r="AK100" s="24">
        <f t="shared" si="78"/>
        <v>0</v>
      </c>
      <c r="AL100" s="24">
        <f t="shared" si="78"/>
        <v>0</v>
      </c>
      <c r="AM100" s="24">
        <f t="shared" si="78"/>
        <v>0</v>
      </c>
      <c r="AN100" s="24">
        <f t="shared" si="78"/>
        <v>0</v>
      </c>
      <c r="AO100" s="24">
        <f t="shared" si="78"/>
        <v>0</v>
      </c>
      <c r="AP100" s="24">
        <f t="shared" si="78"/>
        <v>0</v>
      </c>
      <c r="AQ100" s="24">
        <f t="shared" si="78"/>
        <v>0</v>
      </c>
      <c r="AR100" s="24">
        <f t="shared" si="78"/>
        <v>0</v>
      </c>
      <c r="AS100" s="24">
        <f t="shared" si="78"/>
        <v>0</v>
      </c>
      <c r="AT100" s="24">
        <f t="shared" si="78"/>
        <v>0</v>
      </c>
      <c r="AU100" s="24">
        <f t="shared" si="78"/>
        <v>0</v>
      </c>
      <c r="AV100" s="24">
        <f t="shared" si="78"/>
        <v>0</v>
      </c>
      <c r="AW100" s="24">
        <f t="shared" si="78"/>
        <v>0</v>
      </c>
      <c r="AX100" s="24">
        <f t="shared" si="78"/>
        <v>0</v>
      </c>
      <c r="AY100" s="24">
        <f t="shared" si="78"/>
        <v>0</v>
      </c>
      <c r="AZ100" s="24">
        <f t="shared" si="78"/>
        <v>0</v>
      </c>
      <c r="BA100" s="24">
        <f t="shared" si="78"/>
        <v>0</v>
      </c>
      <c r="BB100" s="24">
        <f t="shared" si="78"/>
        <v>0</v>
      </c>
      <c r="BC100" s="24">
        <f t="shared" si="78"/>
        <v>0</v>
      </c>
      <c r="BD100" s="24">
        <f t="shared" si="78"/>
        <v>0</v>
      </c>
      <c r="BE100" s="24">
        <f t="shared" si="78"/>
        <v>0</v>
      </c>
      <c r="BF100" s="24">
        <f t="shared" si="78"/>
        <v>0</v>
      </c>
      <c r="BG100" s="24">
        <f t="shared" si="78"/>
        <v>0</v>
      </c>
      <c r="BH100" s="24">
        <f t="shared" si="78"/>
        <v>0</v>
      </c>
      <c r="BI100" s="24">
        <f t="shared" si="78"/>
        <v>0</v>
      </c>
      <c r="BJ100" s="24">
        <f t="shared" si="62"/>
        <v>0</v>
      </c>
      <c r="BK100" s="24">
        <f t="shared" si="62"/>
        <v>0</v>
      </c>
      <c r="BL100" s="24">
        <f t="shared" si="62"/>
        <v>0</v>
      </c>
      <c r="BM100" s="24">
        <f t="shared" si="62"/>
        <v>0</v>
      </c>
      <c r="BN100" s="24">
        <f t="shared" si="62"/>
        <v>0</v>
      </c>
      <c r="BO100" s="24">
        <f t="shared" si="62"/>
        <v>0</v>
      </c>
      <c r="BP100" s="24">
        <f t="shared" si="62"/>
        <v>0</v>
      </c>
    </row>
    <row r="101" spans="3:69" s="6" customFormat="1" x14ac:dyDescent="0.25">
      <c r="C101" s="18" t="s">
        <v>106</v>
      </c>
      <c r="G101" s="18" t="s">
        <v>83</v>
      </c>
      <c r="O101" s="24">
        <f t="shared" ref="O101:AH101" si="79">O39*O$49</f>
        <v>0</v>
      </c>
      <c r="P101" s="24">
        <f t="shared" si="79"/>
        <v>0</v>
      </c>
      <c r="Q101" s="24">
        <f t="shared" si="79"/>
        <v>0</v>
      </c>
      <c r="R101" s="24">
        <f t="shared" si="79"/>
        <v>0</v>
      </c>
      <c r="S101" s="24">
        <f t="shared" si="79"/>
        <v>0</v>
      </c>
      <c r="T101" s="24">
        <f t="shared" si="79"/>
        <v>0</v>
      </c>
      <c r="U101" s="24">
        <f t="shared" si="79"/>
        <v>0</v>
      </c>
      <c r="V101" s="24">
        <f t="shared" si="79"/>
        <v>0</v>
      </c>
      <c r="W101" s="24">
        <f t="shared" si="79"/>
        <v>0</v>
      </c>
      <c r="X101" s="24">
        <f t="shared" si="79"/>
        <v>0</v>
      </c>
      <c r="Y101" s="24">
        <f t="shared" si="79"/>
        <v>0</v>
      </c>
      <c r="Z101" s="24">
        <f t="shared" si="79"/>
        <v>0</v>
      </c>
      <c r="AA101" s="24">
        <f t="shared" si="79"/>
        <v>0</v>
      </c>
      <c r="AB101" s="24">
        <f t="shared" si="79"/>
        <v>0</v>
      </c>
      <c r="AC101" s="24">
        <f t="shared" si="79"/>
        <v>0</v>
      </c>
      <c r="AD101" s="24">
        <f t="shared" si="79"/>
        <v>0</v>
      </c>
      <c r="AE101" s="24">
        <f t="shared" si="79"/>
        <v>0</v>
      </c>
      <c r="AF101" s="24">
        <f t="shared" si="79"/>
        <v>0</v>
      </c>
      <c r="AG101" s="24">
        <f t="shared" si="79"/>
        <v>0</v>
      </c>
      <c r="AH101" s="24">
        <f t="shared" si="79"/>
        <v>0</v>
      </c>
      <c r="AI101" s="24">
        <f t="shared" ref="AI101:BI101" si="80">AI39*AI$49</f>
        <v>0</v>
      </c>
      <c r="AJ101" s="24">
        <f t="shared" si="80"/>
        <v>0</v>
      </c>
      <c r="AK101" s="24">
        <f t="shared" si="80"/>
        <v>0</v>
      </c>
      <c r="AL101" s="24">
        <f t="shared" si="80"/>
        <v>0</v>
      </c>
      <c r="AM101" s="24">
        <f t="shared" si="80"/>
        <v>0</v>
      </c>
      <c r="AN101" s="24">
        <f t="shared" si="80"/>
        <v>0</v>
      </c>
      <c r="AO101" s="24">
        <f t="shared" si="80"/>
        <v>0</v>
      </c>
      <c r="AP101" s="24">
        <f t="shared" si="80"/>
        <v>0</v>
      </c>
      <c r="AQ101" s="24">
        <f t="shared" si="80"/>
        <v>0</v>
      </c>
      <c r="AR101" s="24">
        <f t="shared" si="80"/>
        <v>0</v>
      </c>
      <c r="AS101" s="24">
        <f t="shared" si="80"/>
        <v>0</v>
      </c>
      <c r="AT101" s="24">
        <f t="shared" si="80"/>
        <v>0</v>
      </c>
      <c r="AU101" s="24">
        <f t="shared" si="80"/>
        <v>0</v>
      </c>
      <c r="AV101" s="24">
        <f t="shared" si="80"/>
        <v>0</v>
      </c>
      <c r="AW101" s="24">
        <f t="shared" si="80"/>
        <v>0</v>
      </c>
      <c r="AX101" s="24">
        <f t="shared" si="80"/>
        <v>0</v>
      </c>
      <c r="AY101" s="24">
        <f t="shared" si="80"/>
        <v>0</v>
      </c>
      <c r="AZ101" s="24">
        <f t="shared" si="80"/>
        <v>0</v>
      </c>
      <c r="BA101" s="24">
        <f t="shared" si="80"/>
        <v>0</v>
      </c>
      <c r="BB101" s="24">
        <f t="shared" si="80"/>
        <v>0</v>
      </c>
      <c r="BC101" s="24">
        <f t="shared" si="80"/>
        <v>0</v>
      </c>
      <c r="BD101" s="24">
        <f t="shared" si="80"/>
        <v>0</v>
      </c>
      <c r="BE101" s="24">
        <f t="shared" si="80"/>
        <v>0</v>
      </c>
      <c r="BF101" s="24">
        <f t="shared" si="80"/>
        <v>0</v>
      </c>
      <c r="BG101" s="24">
        <f t="shared" si="80"/>
        <v>0</v>
      </c>
      <c r="BH101" s="24">
        <f t="shared" si="80"/>
        <v>0</v>
      </c>
      <c r="BI101" s="24">
        <f t="shared" si="80"/>
        <v>0</v>
      </c>
      <c r="BJ101" s="24">
        <f t="shared" si="62"/>
        <v>0</v>
      </c>
      <c r="BK101" s="24">
        <f t="shared" si="62"/>
        <v>0</v>
      </c>
      <c r="BL101" s="24">
        <f t="shared" si="62"/>
        <v>0</v>
      </c>
      <c r="BM101" s="24">
        <f t="shared" si="62"/>
        <v>0</v>
      </c>
      <c r="BN101" s="24">
        <f t="shared" si="62"/>
        <v>0</v>
      </c>
      <c r="BO101" s="24">
        <f t="shared" si="62"/>
        <v>0</v>
      </c>
      <c r="BP101" s="24">
        <f t="shared" si="62"/>
        <v>0</v>
      </c>
    </row>
    <row r="102" spans="3:69" s="6" customFormat="1" x14ac:dyDescent="0.25">
      <c r="C102" s="18" t="s">
        <v>107</v>
      </c>
      <c r="G102" s="18" t="s">
        <v>84</v>
      </c>
      <c r="O102" s="24">
        <f t="shared" ref="O102:AH102" si="81">O40*O$49</f>
        <v>0</v>
      </c>
      <c r="P102" s="24">
        <f t="shared" si="81"/>
        <v>0</v>
      </c>
      <c r="Q102" s="24">
        <f t="shared" si="81"/>
        <v>0</v>
      </c>
      <c r="R102" s="24">
        <f t="shared" si="81"/>
        <v>0</v>
      </c>
      <c r="S102" s="24">
        <f t="shared" si="81"/>
        <v>0</v>
      </c>
      <c r="T102" s="24">
        <f t="shared" si="81"/>
        <v>0</v>
      </c>
      <c r="U102" s="24">
        <f t="shared" si="81"/>
        <v>0</v>
      </c>
      <c r="V102" s="24">
        <f t="shared" si="81"/>
        <v>0</v>
      </c>
      <c r="W102" s="24">
        <f t="shared" si="81"/>
        <v>0</v>
      </c>
      <c r="X102" s="24">
        <f t="shared" si="81"/>
        <v>0</v>
      </c>
      <c r="Y102" s="24">
        <f t="shared" si="81"/>
        <v>0</v>
      </c>
      <c r="Z102" s="24">
        <f t="shared" si="81"/>
        <v>0</v>
      </c>
      <c r="AA102" s="24">
        <f t="shared" si="81"/>
        <v>0</v>
      </c>
      <c r="AB102" s="24">
        <f t="shared" si="81"/>
        <v>0</v>
      </c>
      <c r="AC102" s="24">
        <f t="shared" si="81"/>
        <v>0</v>
      </c>
      <c r="AD102" s="24">
        <f t="shared" si="81"/>
        <v>0</v>
      </c>
      <c r="AE102" s="24">
        <f t="shared" si="81"/>
        <v>0</v>
      </c>
      <c r="AF102" s="24">
        <f t="shared" si="81"/>
        <v>0</v>
      </c>
      <c r="AG102" s="24">
        <f t="shared" si="81"/>
        <v>0</v>
      </c>
      <c r="AH102" s="24">
        <f t="shared" si="81"/>
        <v>0</v>
      </c>
      <c r="AI102" s="24">
        <f t="shared" ref="AI102:BI102" si="82">AI40*AI$49</f>
        <v>0</v>
      </c>
      <c r="AJ102" s="24">
        <f t="shared" si="82"/>
        <v>0</v>
      </c>
      <c r="AK102" s="24">
        <f t="shared" si="82"/>
        <v>0</v>
      </c>
      <c r="AL102" s="24">
        <f t="shared" si="82"/>
        <v>0</v>
      </c>
      <c r="AM102" s="24">
        <f t="shared" si="82"/>
        <v>0</v>
      </c>
      <c r="AN102" s="24">
        <f t="shared" si="82"/>
        <v>0</v>
      </c>
      <c r="AO102" s="24">
        <f t="shared" si="82"/>
        <v>0</v>
      </c>
      <c r="AP102" s="24">
        <f t="shared" si="82"/>
        <v>0</v>
      </c>
      <c r="AQ102" s="24">
        <f t="shared" si="82"/>
        <v>0</v>
      </c>
      <c r="AR102" s="24">
        <f t="shared" si="82"/>
        <v>0</v>
      </c>
      <c r="AS102" s="24">
        <f t="shared" si="82"/>
        <v>0</v>
      </c>
      <c r="AT102" s="24">
        <f t="shared" si="82"/>
        <v>0</v>
      </c>
      <c r="AU102" s="24">
        <f t="shared" si="82"/>
        <v>0</v>
      </c>
      <c r="AV102" s="24">
        <f t="shared" si="82"/>
        <v>0</v>
      </c>
      <c r="AW102" s="24">
        <f t="shared" si="82"/>
        <v>0</v>
      </c>
      <c r="AX102" s="24">
        <f t="shared" si="82"/>
        <v>0</v>
      </c>
      <c r="AY102" s="24">
        <f t="shared" si="82"/>
        <v>0</v>
      </c>
      <c r="AZ102" s="24">
        <f t="shared" si="82"/>
        <v>0</v>
      </c>
      <c r="BA102" s="24">
        <f t="shared" si="82"/>
        <v>0</v>
      </c>
      <c r="BB102" s="24">
        <f t="shared" si="82"/>
        <v>0</v>
      </c>
      <c r="BC102" s="24">
        <f t="shared" si="82"/>
        <v>0</v>
      </c>
      <c r="BD102" s="24">
        <f t="shared" si="82"/>
        <v>0</v>
      </c>
      <c r="BE102" s="24">
        <f t="shared" si="82"/>
        <v>0</v>
      </c>
      <c r="BF102" s="24">
        <f t="shared" si="82"/>
        <v>0</v>
      </c>
      <c r="BG102" s="24">
        <f t="shared" si="82"/>
        <v>0</v>
      </c>
      <c r="BH102" s="24">
        <f t="shared" si="82"/>
        <v>0</v>
      </c>
      <c r="BI102" s="24">
        <f t="shared" si="82"/>
        <v>0</v>
      </c>
      <c r="BJ102" s="24">
        <f t="shared" si="62"/>
        <v>0</v>
      </c>
      <c r="BK102" s="24">
        <f t="shared" si="62"/>
        <v>0</v>
      </c>
      <c r="BL102" s="24">
        <f t="shared" si="62"/>
        <v>0</v>
      </c>
      <c r="BM102" s="24">
        <f t="shared" si="62"/>
        <v>0</v>
      </c>
      <c r="BN102" s="24">
        <f t="shared" si="62"/>
        <v>0</v>
      </c>
      <c r="BO102" s="24">
        <f t="shared" si="62"/>
        <v>0</v>
      </c>
      <c r="BP102" s="24">
        <f t="shared" si="62"/>
        <v>0</v>
      </c>
    </row>
    <row r="103" spans="3:69" s="6" customFormat="1" x14ac:dyDescent="0.25">
      <c r="C103" s="18" t="s">
        <v>108</v>
      </c>
      <c r="G103" s="18" t="s">
        <v>85</v>
      </c>
      <c r="O103" s="24">
        <f t="shared" ref="O103:AH103" si="83">O41*O$49</f>
        <v>0</v>
      </c>
      <c r="P103" s="24">
        <f t="shared" si="83"/>
        <v>0</v>
      </c>
      <c r="Q103" s="24">
        <f t="shared" si="83"/>
        <v>0</v>
      </c>
      <c r="R103" s="24">
        <f t="shared" si="83"/>
        <v>0</v>
      </c>
      <c r="S103" s="24">
        <f t="shared" si="83"/>
        <v>0</v>
      </c>
      <c r="T103" s="24">
        <f t="shared" si="83"/>
        <v>0</v>
      </c>
      <c r="U103" s="24">
        <f t="shared" si="83"/>
        <v>0</v>
      </c>
      <c r="V103" s="24">
        <f t="shared" si="83"/>
        <v>0</v>
      </c>
      <c r="W103" s="24">
        <f t="shared" si="83"/>
        <v>0</v>
      </c>
      <c r="X103" s="24">
        <f t="shared" si="83"/>
        <v>0</v>
      </c>
      <c r="Y103" s="24">
        <f t="shared" si="83"/>
        <v>0</v>
      </c>
      <c r="Z103" s="24">
        <f t="shared" si="83"/>
        <v>0</v>
      </c>
      <c r="AA103" s="24">
        <f t="shared" si="83"/>
        <v>0</v>
      </c>
      <c r="AB103" s="24">
        <f t="shared" si="83"/>
        <v>0</v>
      </c>
      <c r="AC103" s="24">
        <f t="shared" si="83"/>
        <v>0</v>
      </c>
      <c r="AD103" s="24">
        <f t="shared" si="83"/>
        <v>0</v>
      </c>
      <c r="AE103" s="24">
        <f t="shared" si="83"/>
        <v>0</v>
      </c>
      <c r="AF103" s="24">
        <f t="shared" si="83"/>
        <v>0</v>
      </c>
      <c r="AG103" s="24">
        <f t="shared" si="83"/>
        <v>0</v>
      </c>
      <c r="AH103" s="24">
        <f t="shared" si="83"/>
        <v>0</v>
      </c>
      <c r="AI103" s="24">
        <f t="shared" ref="AI103:BI103" si="84">AI41*AI$49</f>
        <v>0</v>
      </c>
      <c r="AJ103" s="24">
        <f t="shared" si="84"/>
        <v>0</v>
      </c>
      <c r="AK103" s="24">
        <f t="shared" si="84"/>
        <v>0</v>
      </c>
      <c r="AL103" s="24">
        <f t="shared" si="84"/>
        <v>0</v>
      </c>
      <c r="AM103" s="24">
        <f t="shared" si="84"/>
        <v>0</v>
      </c>
      <c r="AN103" s="24">
        <f t="shared" si="84"/>
        <v>0</v>
      </c>
      <c r="AO103" s="24">
        <f t="shared" si="84"/>
        <v>0</v>
      </c>
      <c r="AP103" s="24">
        <f t="shared" si="84"/>
        <v>0</v>
      </c>
      <c r="AQ103" s="24">
        <f t="shared" si="84"/>
        <v>0</v>
      </c>
      <c r="AR103" s="24">
        <f t="shared" si="84"/>
        <v>0</v>
      </c>
      <c r="AS103" s="24">
        <f t="shared" si="84"/>
        <v>0</v>
      </c>
      <c r="AT103" s="24">
        <f t="shared" si="84"/>
        <v>0</v>
      </c>
      <c r="AU103" s="24">
        <f t="shared" si="84"/>
        <v>0</v>
      </c>
      <c r="AV103" s="24">
        <f t="shared" si="84"/>
        <v>0</v>
      </c>
      <c r="AW103" s="24">
        <f t="shared" si="84"/>
        <v>0</v>
      </c>
      <c r="AX103" s="24">
        <f t="shared" si="84"/>
        <v>0</v>
      </c>
      <c r="AY103" s="24">
        <f t="shared" si="84"/>
        <v>0</v>
      </c>
      <c r="AZ103" s="24">
        <f t="shared" si="84"/>
        <v>0</v>
      </c>
      <c r="BA103" s="24">
        <f t="shared" si="84"/>
        <v>0</v>
      </c>
      <c r="BB103" s="24">
        <f t="shared" si="84"/>
        <v>0</v>
      </c>
      <c r="BC103" s="24">
        <f t="shared" si="84"/>
        <v>0</v>
      </c>
      <c r="BD103" s="24">
        <f t="shared" si="84"/>
        <v>0</v>
      </c>
      <c r="BE103" s="24">
        <f t="shared" si="84"/>
        <v>0</v>
      </c>
      <c r="BF103" s="24">
        <f t="shared" si="84"/>
        <v>0</v>
      </c>
      <c r="BG103" s="24">
        <f t="shared" si="84"/>
        <v>0</v>
      </c>
      <c r="BH103" s="24">
        <f t="shared" si="84"/>
        <v>0</v>
      </c>
      <c r="BI103" s="24">
        <f t="shared" si="84"/>
        <v>0</v>
      </c>
      <c r="BJ103" s="24">
        <f t="shared" si="62"/>
        <v>0</v>
      </c>
      <c r="BK103" s="24">
        <f t="shared" si="62"/>
        <v>0</v>
      </c>
      <c r="BL103" s="24">
        <f t="shared" si="62"/>
        <v>0</v>
      </c>
      <c r="BM103" s="24">
        <f t="shared" si="62"/>
        <v>0</v>
      </c>
      <c r="BN103" s="24">
        <f t="shared" si="62"/>
        <v>0</v>
      </c>
      <c r="BO103" s="24">
        <f t="shared" si="62"/>
        <v>0</v>
      </c>
      <c r="BP103" s="24">
        <f t="shared" si="62"/>
        <v>0</v>
      </c>
    </row>
    <row r="104" spans="3:69" s="6" customFormat="1" x14ac:dyDescent="0.25">
      <c r="C104" s="18" t="s">
        <v>109</v>
      </c>
      <c r="G104" s="18" t="s">
        <v>86</v>
      </c>
      <c r="O104" s="24">
        <f t="shared" ref="O104:AH104" si="85">O42*O$49</f>
        <v>0</v>
      </c>
      <c r="P104" s="24">
        <f t="shared" si="85"/>
        <v>0</v>
      </c>
      <c r="Q104" s="24">
        <f t="shared" si="85"/>
        <v>0</v>
      </c>
      <c r="R104" s="24">
        <f t="shared" si="85"/>
        <v>0</v>
      </c>
      <c r="S104" s="24">
        <f t="shared" si="85"/>
        <v>0</v>
      </c>
      <c r="T104" s="24">
        <f t="shared" si="85"/>
        <v>0</v>
      </c>
      <c r="U104" s="24">
        <f t="shared" si="85"/>
        <v>0</v>
      </c>
      <c r="V104" s="24">
        <f t="shared" si="85"/>
        <v>0</v>
      </c>
      <c r="W104" s="24">
        <f t="shared" si="85"/>
        <v>0</v>
      </c>
      <c r="X104" s="24">
        <f t="shared" si="85"/>
        <v>0</v>
      </c>
      <c r="Y104" s="24">
        <f t="shared" si="85"/>
        <v>0</v>
      </c>
      <c r="Z104" s="24">
        <f t="shared" si="85"/>
        <v>0</v>
      </c>
      <c r="AA104" s="24">
        <f t="shared" si="85"/>
        <v>0</v>
      </c>
      <c r="AB104" s="24">
        <f t="shared" si="85"/>
        <v>0</v>
      </c>
      <c r="AC104" s="24">
        <f t="shared" si="85"/>
        <v>0</v>
      </c>
      <c r="AD104" s="24">
        <f t="shared" si="85"/>
        <v>0</v>
      </c>
      <c r="AE104" s="24">
        <f t="shared" si="85"/>
        <v>0</v>
      </c>
      <c r="AF104" s="24">
        <f t="shared" si="85"/>
        <v>0</v>
      </c>
      <c r="AG104" s="24">
        <f t="shared" si="85"/>
        <v>0</v>
      </c>
      <c r="AH104" s="24">
        <f t="shared" si="85"/>
        <v>0</v>
      </c>
      <c r="AI104" s="24">
        <f t="shared" ref="AI104:BI104" si="86">AI42*AI$49</f>
        <v>0</v>
      </c>
      <c r="AJ104" s="24">
        <f t="shared" si="86"/>
        <v>0</v>
      </c>
      <c r="AK104" s="24">
        <f t="shared" si="86"/>
        <v>0</v>
      </c>
      <c r="AL104" s="24">
        <f t="shared" si="86"/>
        <v>0</v>
      </c>
      <c r="AM104" s="24">
        <f t="shared" si="86"/>
        <v>0</v>
      </c>
      <c r="AN104" s="24">
        <f t="shared" si="86"/>
        <v>0</v>
      </c>
      <c r="AO104" s="24">
        <f t="shared" si="86"/>
        <v>0</v>
      </c>
      <c r="AP104" s="24">
        <f t="shared" si="86"/>
        <v>0</v>
      </c>
      <c r="AQ104" s="24">
        <f t="shared" si="86"/>
        <v>0</v>
      </c>
      <c r="AR104" s="24">
        <f t="shared" si="86"/>
        <v>0</v>
      </c>
      <c r="AS104" s="24">
        <f t="shared" si="86"/>
        <v>0</v>
      </c>
      <c r="AT104" s="24">
        <f t="shared" si="86"/>
        <v>0</v>
      </c>
      <c r="AU104" s="24">
        <f t="shared" si="86"/>
        <v>0</v>
      </c>
      <c r="AV104" s="24">
        <f t="shared" si="86"/>
        <v>0</v>
      </c>
      <c r="AW104" s="24">
        <f t="shared" si="86"/>
        <v>0</v>
      </c>
      <c r="AX104" s="24">
        <f t="shared" si="86"/>
        <v>0</v>
      </c>
      <c r="AY104" s="24">
        <f t="shared" si="86"/>
        <v>0</v>
      </c>
      <c r="AZ104" s="24">
        <f t="shared" si="86"/>
        <v>0</v>
      </c>
      <c r="BA104" s="24">
        <f t="shared" si="86"/>
        <v>0</v>
      </c>
      <c r="BB104" s="24">
        <f t="shared" si="86"/>
        <v>0</v>
      </c>
      <c r="BC104" s="24">
        <f t="shared" si="86"/>
        <v>0</v>
      </c>
      <c r="BD104" s="24">
        <f t="shared" si="86"/>
        <v>0</v>
      </c>
      <c r="BE104" s="24">
        <f t="shared" si="86"/>
        <v>0</v>
      </c>
      <c r="BF104" s="24">
        <f t="shared" si="86"/>
        <v>0</v>
      </c>
      <c r="BG104" s="24">
        <f t="shared" si="86"/>
        <v>0</v>
      </c>
      <c r="BH104" s="24">
        <f t="shared" si="86"/>
        <v>0</v>
      </c>
      <c r="BI104" s="24">
        <f t="shared" si="86"/>
        <v>0</v>
      </c>
      <c r="BJ104" s="24">
        <f t="shared" si="62"/>
        <v>0</v>
      </c>
      <c r="BK104" s="24">
        <f t="shared" si="62"/>
        <v>0</v>
      </c>
      <c r="BL104" s="24">
        <f t="shared" si="62"/>
        <v>0</v>
      </c>
      <c r="BM104" s="24">
        <f t="shared" si="62"/>
        <v>0</v>
      </c>
      <c r="BN104" s="24">
        <f t="shared" si="62"/>
        <v>0</v>
      </c>
      <c r="BO104" s="24">
        <f t="shared" si="62"/>
        <v>0</v>
      </c>
      <c r="BP104" s="24">
        <f t="shared" si="62"/>
        <v>0</v>
      </c>
    </row>
    <row r="105" spans="3:69" s="6" customFormat="1" x14ac:dyDescent="0.25">
      <c r="C105" s="6" t="s">
        <v>38</v>
      </c>
      <c r="AA105" s="34">
        <f>AA76+AA77</f>
        <v>27374557470.624805</v>
      </c>
      <c r="BQ105" s="16"/>
    </row>
    <row r="106" spans="3:69" s="6" customFormat="1" x14ac:dyDescent="0.25"/>
    <row r="107" spans="3:69" s="6" customFormat="1" x14ac:dyDescent="0.25"/>
    <row r="108" spans="3:69" s="6" customFormat="1" x14ac:dyDescent="0.25"/>
    <row r="109" spans="3:69" s="6" customFormat="1" x14ac:dyDescent="0.25"/>
    <row r="110" spans="3:69" s="6" customFormat="1" x14ac:dyDescent="0.25"/>
    <row r="111" spans="3:69" s="6" customFormat="1" x14ac:dyDescent="0.25"/>
    <row r="112" spans="3:69" s="6" customFormat="1" x14ac:dyDescent="0.25"/>
    <row r="113" spans="5:6" s="6" customFormat="1" ht="24" x14ac:dyDescent="0.25">
      <c r="E113" s="8" t="s">
        <v>75</v>
      </c>
      <c r="F113" s="8" t="s">
        <v>76</v>
      </c>
    </row>
    <row r="114" spans="5:6" s="6" customFormat="1" x14ac:dyDescent="0.25">
      <c r="E114" s="50">
        <v>0</v>
      </c>
      <c r="F114" s="51">
        <f>-2.015*E114+1</f>
        <v>1</v>
      </c>
    </row>
    <row r="115" spans="5:6" s="6" customFormat="1" x14ac:dyDescent="0.25">
      <c r="E115" s="50">
        <v>0.01</v>
      </c>
      <c r="F115" s="51">
        <f t="shared" ref="F115:F126" si="87">-2.015*E115+1</f>
        <v>0.97985</v>
      </c>
    </row>
    <row r="116" spans="5:6" s="6" customFormat="1" x14ac:dyDescent="0.25">
      <c r="E116" s="50">
        <v>0.02</v>
      </c>
      <c r="F116" s="51">
        <f t="shared" si="87"/>
        <v>0.9597</v>
      </c>
    </row>
    <row r="117" spans="5:6" s="6" customFormat="1" x14ac:dyDescent="0.25">
      <c r="E117" s="50">
        <v>0.03</v>
      </c>
      <c r="F117" s="51">
        <f t="shared" si="87"/>
        <v>0.93955</v>
      </c>
    </row>
    <row r="118" spans="5:6" s="6" customFormat="1" x14ac:dyDescent="0.25">
      <c r="E118" s="50">
        <v>0.04</v>
      </c>
      <c r="F118" s="51">
        <f t="shared" si="87"/>
        <v>0.9194</v>
      </c>
    </row>
    <row r="119" spans="5:6" s="6" customFormat="1" x14ac:dyDescent="0.25">
      <c r="E119" s="50">
        <v>0.05</v>
      </c>
      <c r="F119" s="51">
        <f t="shared" si="87"/>
        <v>0.89924999999999999</v>
      </c>
    </row>
    <row r="120" spans="5:6" s="6" customFormat="1" x14ac:dyDescent="0.25">
      <c r="E120" s="50">
        <v>0.06</v>
      </c>
      <c r="F120" s="51">
        <f t="shared" si="87"/>
        <v>0.87909999999999999</v>
      </c>
    </row>
    <row r="121" spans="5:6" s="6" customFormat="1" x14ac:dyDescent="0.25">
      <c r="E121" s="50">
        <v>7.0000000000000007E-2</v>
      </c>
      <c r="F121" s="51">
        <f t="shared" si="87"/>
        <v>0.85894999999999999</v>
      </c>
    </row>
    <row r="122" spans="5:6" s="6" customFormat="1" x14ac:dyDescent="0.25">
      <c r="E122" s="50">
        <v>0.08</v>
      </c>
      <c r="F122" s="51">
        <f t="shared" si="87"/>
        <v>0.83879999999999999</v>
      </c>
    </row>
    <row r="123" spans="5:6" s="6" customFormat="1" x14ac:dyDescent="0.25">
      <c r="E123" s="50">
        <v>0.09</v>
      </c>
      <c r="F123" s="51">
        <f t="shared" si="87"/>
        <v>0.81864999999999999</v>
      </c>
    </row>
    <row r="124" spans="5:6" s="6" customFormat="1" x14ac:dyDescent="0.25">
      <c r="E124" s="50">
        <v>0.1</v>
      </c>
      <c r="F124" s="51">
        <f t="shared" si="87"/>
        <v>0.79849999999999999</v>
      </c>
    </row>
    <row r="125" spans="5:6" s="6" customFormat="1" x14ac:dyDescent="0.25">
      <c r="E125" s="50">
        <v>0.11</v>
      </c>
      <c r="F125" s="51">
        <f t="shared" si="87"/>
        <v>0.77834999999999999</v>
      </c>
    </row>
    <row r="126" spans="5:6" s="6" customFormat="1" x14ac:dyDescent="0.25">
      <c r="E126" s="50">
        <v>0.12</v>
      </c>
      <c r="F126" s="51">
        <f t="shared" si="87"/>
        <v>0.75819999999999999</v>
      </c>
    </row>
    <row r="127" spans="5:6" s="6" customFormat="1" x14ac:dyDescent="0.25">
      <c r="E127" s="50">
        <v>0.13</v>
      </c>
      <c r="F127" s="52">
        <f>-0.342*LN(E127)+0.0367</f>
        <v>0.73445552335608166</v>
      </c>
    </row>
    <row r="128" spans="5:6" s="6" customFormat="1" x14ac:dyDescent="0.25">
      <c r="E128" s="50">
        <v>0.14000000000000001</v>
      </c>
      <c r="F128" s="52">
        <f t="shared" ref="F128:F178" si="88">-0.342*LN(E128)+0.0367</f>
        <v>0.70911059687950884</v>
      </c>
    </row>
    <row r="129" spans="5:6" s="6" customFormat="1" x14ac:dyDescent="0.25">
      <c r="E129" s="50">
        <v>0.15</v>
      </c>
      <c r="F129" s="52">
        <f t="shared" si="88"/>
        <v>0.68551503483097143</v>
      </c>
    </row>
    <row r="130" spans="5:6" s="6" customFormat="1" x14ac:dyDescent="0.25">
      <c r="E130" s="50">
        <v>0.16</v>
      </c>
      <c r="F130" s="52">
        <f t="shared" si="88"/>
        <v>0.66344286060192215</v>
      </c>
    </row>
    <row r="131" spans="5:6" s="6" customFormat="1" x14ac:dyDescent="0.25">
      <c r="E131" s="50">
        <v>0.17</v>
      </c>
      <c r="F131" s="52">
        <f t="shared" si="88"/>
        <v>0.64270923994070128</v>
      </c>
    </row>
    <row r="132" spans="5:6" s="6" customFormat="1" x14ac:dyDescent="0.25">
      <c r="E132" s="50">
        <v>0.18</v>
      </c>
      <c r="F132" s="52">
        <f t="shared" si="88"/>
        <v>0.62316106240743885</v>
      </c>
    </row>
    <row r="133" spans="5:6" s="6" customFormat="1" x14ac:dyDescent="0.25">
      <c r="E133" s="50">
        <v>0.19</v>
      </c>
      <c r="F133" s="52">
        <f t="shared" si="88"/>
        <v>0.60467007273300455</v>
      </c>
    </row>
    <row r="134" spans="5:6" s="6" customFormat="1" x14ac:dyDescent="0.25">
      <c r="E134" s="50">
        <v>0.2</v>
      </c>
      <c r="F134" s="52">
        <f t="shared" si="88"/>
        <v>0.58712776605246231</v>
      </c>
    </row>
    <row r="135" spans="5:6" s="6" customFormat="1" x14ac:dyDescent="0.25">
      <c r="E135" s="50">
        <v>0.21</v>
      </c>
      <c r="F135" s="52">
        <f t="shared" si="88"/>
        <v>0.57044152990651653</v>
      </c>
    </row>
    <row r="136" spans="5:6" s="6" customFormat="1" x14ac:dyDescent="0.25">
      <c r="E136" s="50">
        <v>0.22</v>
      </c>
      <c r="F136" s="52">
        <f t="shared" si="88"/>
        <v>0.55453168455938318</v>
      </c>
    </row>
    <row r="137" spans="5:6" s="6" customFormat="1" x14ac:dyDescent="0.25">
      <c r="E137" s="50">
        <v>0.23</v>
      </c>
      <c r="F137" s="52">
        <f t="shared" si="88"/>
        <v>0.53932918176015809</v>
      </c>
    </row>
    <row r="138" spans="5:6" s="6" customFormat="1" x14ac:dyDescent="0.25">
      <c r="E138" s="50">
        <v>0.24</v>
      </c>
      <c r="F138" s="52">
        <f t="shared" si="88"/>
        <v>0.52477379362892984</v>
      </c>
    </row>
    <row r="139" spans="5:6" s="6" customFormat="1" x14ac:dyDescent="0.25">
      <c r="E139" s="50">
        <v>0.25</v>
      </c>
      <c r="F139" s="52">
        <f t="shared" si="88"/>
        <v>0.51081267150300258</v>
      </c>
    </row>
    <row r="140" spans="5:6" s="6" customFormat="1" x14ac:dyDescent="0.25">
      <c r="E140" s="50">
        <v>0.26</v>
      </c>
      <c r="F140" s="52">
        <f t="shared" si="88"/>
        <v>0.49739918760458041</v>
      </c>
    </row>
    <row r="141" spans="5:6" s="6" customFormat="1" x14ac:dyDescent="0.25">
      <c r="E141" s="50">
        <v>0.27</v>
      </c>
      <c r="F141" s="52">
        <f t="shared" si="88"/>
        <v>0.48449199543444671</v>
      </c>
    </row>
    <row r="142" spans="5:6" s="6" customFormat="1" x14ac:dyDescent="0.25">
      <c r="E142" s="50">
        <v>0.28000000000000003</v>
      </c>
      <c r="F142" s="52">
        <f t="shared" si="88"/>
        <v>0.47205426112800752</v>
      </c>
    </row>
    <row r="143" spans="5:6" s="6" customFormat="1" x14ac:dyDescent="0.25">
      <c r="E143" s="50">
        <v>0.28999999999999998</v>
      </c>
      <c r="F143" s="52">
        <f t="shared" si="88"/>
        <v>0.46005302975255319</v>
      </c>
    </row>
    <row r="144" spans="5:6" s="6" customFormat="1" x14ac:dyDescent="0.25">
      <c r="E144" s="50">
        <v>0.3</v>
      </c>
      <c r="F144" s="52">
        <f t="shared" si="88"/>
        <v>0.44845869907947017</v>
      </c>
    </row>
    <row r="145" spans="5:6" s="6" customFormat="1" x14ac:dyDescent="0.25">
      <c r="E145" s="50">
        <v>0.31</v>
      </c>
      <c r="F145" s="52">
        <f t="shared" si="88"/>
        <v>0.43724457967400726</v>
      </c>
    </row>
    <row r="146" spans="5:6" s="6" customFormat="1" x14ac:dyDescent="0.25">
      <c r="E146" s="50">
        <v>0.32</v>
      </c>
      <c r="F146" s="52">
        <f t="shared" si="88"/>
        <v>0.42638652485042083</v>
      </c>
    </row>
    <row r="147" spans="5:6" s="6" customFormat="1" x14ac:dyDescent="0.25">
      <c r="E147" s="50">
        <v>0.33</v>
      </c>
      <c r="F147" s="52">
        <f t="shared" si="88"/>
        <v>0.41586261758639104</v>
      </c>
    </row>
    <row r="148" spans="5:6" s="6" customFormat="1" x14ac:dyDescent="0.25">
      <c r="E148" s="50">
        <v>0.34</v>
      </c>
      <c r="F148" s="52">
        <f t="shared" si="88"/>
        <v>0.40565290418920003</v>
      </c>
    </row>
    <row r="149" spans="5:6" s="6" customFormat="1" x14ac:dyDescent="0.25">
      <c r="E149" s="50">
        <v>0.35</v>
      </c>
      <c r="F149" s="52">
        <f t="shared" si="88"/>
        <v>0.39573916657854785</v>
      </c>
    </row>
    <row r="150" spans="5:6" s="6" customFormat="1" x14ac:dyDescent="0.25">
      <c r="E150" s="50">
        <v>0.36</v>
      </c>
      <c r="F150" s="52">
        <f t="shared" si="88"/>
        <v>0.3861047266559377</v>
      </c>
    </row>
    <row r="151" spans="5:6" s="6" customFormat="1" x14ac:dyDescent="0.25">
      <c r="E151" s="50">
        <v>0.37</v>
      </c>
      <c r="F151" s="52">
        <f t="shared" si="88"/>
        <v>0.3767342774836025</v>
      </c>
    </row>
    <row r="152" spans="5:6" s="6" customFormat="1" x14ac:dyDescent="0.25">
      <c r="E152" s="50">
        <v>0.38</v>
      </c>
      <c r="F152" s="52">
        <f t="shared" si="88"/>
        <v>0.36761373698150335</v>
      </c>
    </row>
    <row r="153" spans="5:6" s="6" customFormat="1" x14ac:dyDescent="0.25">
      <c r="E153" s="50">
        <v>0.39</v>
      </c>
      <c r="F153" s="52">
        <f t="shared" si="88"/>
        <v>0.35873012063158821</v>
      </c>
    </row>
    <row r="154" spans="5:6" s="6" customFormat="1" x14ac:dyDescent="0.25">
      <c r="E154" s="50">
        <v>0.4</v>
      </c>
      <c r="F154" s="52">
        <f t="shared" si="88"/>
        <v>0.35007143030096105</v>
      </c>
    </row>
    <row r="155" spans="5:6" s="6" customFormat="1" x14ac:dyDescent="0.25">
      <c r="E155" s="50">
        <v>0.41</v>
      </c>
      <c r="F155" s="52">
        <f t="shared" si="88"/>
        <v>0.34162655679505405</v>
      </c>
    </row>
    <row r="156" spans="5:6" s="6" customFormat="1" x14ac:dyDescent="0.25">
      <c r="E156" s="50">
        <v>0.42</v>
      </c>
      <c r="F156" s="52">
        <f t="shared" si="88"/>
        <v>0.33338519415501533</v>
      </c>
    </row>
    <row r="157" spans="5:6" s="6" customFormat="1" x14ac:dyDescent="0.25">
      <c r="E157" s="50">
        <v>0.43</v>
      </c>
      <c r="F157" s="52">
        <f t="shared" si="88"/>
        <v>0.32533776404072895</v>
      </c>
    </row>
    <row r="158" spans="5:6" s="6" customFormat="1" x14ac:dyDescent="0.25">
      <c r="E158" s="50">
        <v>0.44</v>
      </c>
      <c r="F158" s="52">
        <f t="shared" si="88"/>
        <v>0.31747534880788197</v>
      </c>
    </row>
    <row r="159" spans="5:6" s="6" customFormat="1" x14ac:dyDescent="0.25">
      <c r="E159" s="50">
        <v>0.45</v>
      </c>
      <c r="F159" s="52">
        <f t="shared" si="88"/>
        <v>0.30978963210647792</v>
      </c>
    </row>
    <row r="160" spans="5:6" s="6" customFormat="1" x14ac:dyDescent="0.25">
      <c r="E160" s="50">
        <v>0.46</v>
      </c>
      <c r="F160" s="52">
        <f t="shared" si="88"/>
        <v>0.30227284600865678</v>
      </c>
    </row>
    <row r="161" spans="5:6" s="6" customFormat="1" x14ac:dyDescent="0.25">
      <c r="E161" s="50">
        <v>0.47</v>
      </c>
      <c r="F161" s="52">
        <f t="shared" si="88"/>
        <v>0.29491772382308723</v>
      </c>
    </row>
    <row r="162" spans="5:6" s="6" customFormat="1" x14ac:dyDescent="0.25">
      <c r="E162" s="50">
        <v>0.48</v>
      </c>
      <c r="F162" s="52">
        <f t="shared" si="88"/>
        <v>0.28771745787742858</v>
      </c>
    </row>
    <row r="163" spans="5:6" s="6" customFormat="1" x14ac:dyDescent="0.25">
      <c r="E163" s="50">
        <v>0.49</v>
      </c>
      <c r="F163" s="52">
        <f t="shared" si="88"/>
        <v>0.28066566165409296</v>
      </c>
    </row>
    <row r="164" spans="5:6" s="6" customFormat="1" x14ac:dyDescent="0.25">
      <c r="E164" s="50">
        <v>0.5</v>
      </c>
      <c r="F164" s="52">
        <f t="shared" si="88"/>
        <v>0.27375633575150132</v>
      </c>
    </row>
    <row r="165" spans="5:6" s="6" customFormat="1" x14ac:dyDescent="0.25">
      <c r="E165" s="50">
        <v>0.51</v>
      </c>
      <c r="F165" s="52">
        <f t="shared" si="88"/>
        <v>0.26698383721620789</v>
      </c>
    </row>
    <row r="166" spans="5:6" s="6" customFormat="1" x14ac:dyDescent="0.25">
      <c r="E166" s="50">
        <v>0.52</v>
      </c>
      <c r="F166" s="52">
        <f t="shared" si="88"/>
        <v>0.26034285185307909</v>
      </c>
    </row>
    <row r="167" spans="5:6" s="6" customFormat="1" x14ac:dyDescent="0.25">
      <c r="E167" s="50">
        <v>0.53</v>
      </c>
      <c r="F167" s="52">
        <f t="shared" si="88"/>
        <v>0.25382836917310159</v>
      </c>
    </row>
    <row r="168" spans="5:6" s="6" customFormat="1" x14ac:dyDescent="0.25">
      <c r="E168" s="50">
        <v>0.54</v>
      </c>
      <c r="F168" s="52">
        <f t="shared" si="88"/>
        <v>0.24743565968294542</v>
      </c>
    </row>
    <row r="169" spans="5:6" s="6" customFormat="1" x14ac:dyDescent="0.25">
      <c r="E169" s="50">
        <v>0.55000000000000004</v>
      </c>
      <c r="F169" s="52">
        <f t="shared" si="88"/>
        <v>0.24116025425842222</v>
      </c>
    </row>
    <row r="170" spans="5:6" s="6" customFormat="1" x14ac:dyDescent="0.25">
      <c r="E170" s="50">
        <v>0.56000000000000005</v>
      </c>
      <c r="F170" s="52">
        <f t="shared" si="88"/>
        <v>0.23499792537650621</v>
      </c>
    </row>
    <row r="171" spans="5:6" s="6" customFormat="1" x14ac:dyDescent="0.25">
      <c r="E171" s="50">
        <v>0.56999999999999995</v>
      </c>
      <c r="F171" s="52">
        <f t="shared" si="88"/>
        <v>0.22894467000851115</v>
      </c>
    </row>
    <row r="172" spans="5:6" s="6" customFormat="1" x14ac:dyDescent="0.25">
      <c r="E172" s="50">
        <v>0.57999999999999996</v>
      </c>
      <c r="F172" s="52">
        <f t="shared" si="88"/>
        <v>0.2229966940010519</v>
      </c>
    </row>
    <row r="173" spans="5:6" s="6" customFormat="1" x14ac:dyDescent="0.25">
      <c r="E173" s="50">
        <v>0.59</v>
      </c>
      <c r="F173" s="52">
        <f t="shared" si="88"/>
        <v>0.21715039779217124</v>
      </c>
    </row>
    <row r="174" spans="5:6" s="6" customFormat="1" x14ac:dyDescent="0.25">
      <c r="E174" s="50">
        <v>0.6</v>
      </c>
      <c r="F174" s="52">
        <f t="shared" si="88"/>
        <v>0.21140236332796886</v>
      </c>
    </row>
    <row r="175" spans="5:6" s="6" customFormat="1" x14ac:dyDescent="0.25">
      <c r="E175" s="50">
        <v>0.61</v>
      </c>
      <c r="F175" s="52">
        <f t="shared" si="88"/>
        <v>0.20574934206065482</v>
      </c>
    </row>
    <row r="176" spans="5:6" s="6" customFormat="1" x14ac:dyDescent="0.25">
      <c r="E176" s="50">
        <v>0.62</v>
      </c>
      <c r="F176" s="52">
        <f t="shared" si="88"/>
        <v>0.20018824392250595</v>
      </c>
    </row>
    <row r="177" spans="5:6" s="6" customFormat="1" x14ac:dyDescent="0.25">
      <c r="E177" s="50">
        <v>0.63</v>
      </c>
      <c r="F177" s="52">
        <f t="shared" si="88"/>
        <v>0.19471612718202308</v>
      </c>
    </row>
    <row r="178" spans="5:6" s="6" customFormat="1" x14ac:dyDescent="0.25">
      <c r="E178" s="50">
        <v>0.64</v>
      </c>
      <c r="F178" s="52">
        <f t="shared" si="88"/>
        <v>0.18933018909891949</v>
      </c>
    </row>
    <row r="179" spans="5:6" s="6" customFormat="1" x14ac:dyDescent="0.25">
      <c r="E179" s="50">
        <v>0.65</v>
      </c>
      <c r="F179" s="53">
        <f t="shared" ref="F179:F194" si="89">$F$178-($F$178-$F$214)/($E$214-$E$178)*(E179-$E$178)</f>
        <v>0.18684879495728285</v>
      </c>
    </row>
    <row r="180" spans="5:6" s="6" customFormat="1" x14ac:dyDescent="0.25">
      <c r="E180" s="50">
        <v>0.66</v>
      </c>
      <c r="F180" s="53">
        <f t="shared" si="89"/>
        <v>0.18436740081564618</v>
      </c>
    </row>
    <row r="181" spans="5:6" s="6" customFormat="1" x14ac:dyDescent="0.25">
      <c r="E181" s="50">
        <v>0.67</v>
      </c>
      <c r="F181" s="53">
        <f t="shared" si="89"/>
        <v>0.18188600667400953</v>
      </c>
    </row>
    <row r="182" spans="5:6" s="6" customFormat="1" x14ac:dyDescent="0.25">
      <c r="E182" s="50">
        <v>0.68</v>
      </c>
      <c r="F182" s="53">
        <f t="shared" si="89"/>
        <v>0.17940461253237289</v>
      </c>
    </row>
    <row r="183" spans="5:6" s="6" customFormat="1" x14ac:dyDescent="0.25">
      <c r="E183" s="50">
        <v>0.69</v>
      </c>
      <c r="F183" s="53">
        <f t="shared" si="89"/>
        <v>0.17692321839073624</v>
      </c>
    </row>
    <row r="184" spans="5:6" s="6" customFormat="1" x14ac:dyDescent="0.25">
      <c r="E184" s="50">
        <v>0.7</v>
      </c>
      <c r="F184" s="53">
        <f t="shared" si="89"/>
        <v>0.1744418242490996</v>
      </c>
    </row>
    <row r="185" spans="5:6" s="6" customFormat="1" x14ac:dyDescent="0.25">
      <c r="E185" s="50">
        <v>0.71</v>
      </c>
      <c r="F185" s="53">
        <f t="shared" si="89"/>
        <v>0.17196043010746292</v>
      </c>
    </row>
    <row r="186" spans="5:6" s="6" customFormat="1" x14ac:dyDescent="0.25">
      <c r="E186" s="50">
        <v>0.72</v>
      </c>
      <c r="F186" s="53">
        <f t="shared" si="89"/>
        <v>0.16947903596582628</v>
      </c>
    </row>
    <row r="187" spans="5:6" s="6" customFormat="1" x14ac:dyDescent="0.25">
      <c r="E187" s="50">
        <v>0.73</v>
      </c>
      <c r="F187" s="53">
        <f t="shared" si="89"/>
        <v>0.16699764182418964</v>
      </c>
    </row>
    <row r="188" spans="5:6" s="6" customFormat="1" x14ac:dyDescent="0.25">
      <c r="E188" s="50">
        <v>0.74</v>
      </c>
      <c r="F188" s="53">
        <f t="shared" si="89"/>
        <v>0.16451624768255296</v>
      </c>
    </row>
    <row r="189" spans="5:6" s="6" customFormat="1" x14ac:dyDescent="0.25">
      <c r="E189" s="50">
        <v>0.75</v>
      </c>
      <c r="F189" s="53">
        <f t="shared" si="89"/>
        <v>0.16203485354091632</v>
      </c>
    </row>
    <row r="190" spans="5:6" s="6" customFormat="1" x14ac:dyDescent="0.25">
      <c r="E190" s="50">
        <v>0.76</v>
      </c>
      <c r="F190" s="53">
        <f t="shared" si="89"/>
        <v>0.15955345939927967</v>
      </c>
    </row>
    <row r="191" spans="5:6" s="6" customFormat="1" x14ac:dyDescent="0.25">
      <c r="E191" s="50">
        <v>0.77</v>
      </c>
      <c r="F191" s="53">
        <f t="shared" si="89"/>
        <v>0.157072065257643</v>
      </c>
    </row>
    <row r="192" spans="5:6" s="6" customFormat="1" x14ac:dyDescent="0.25">
      <c r="E192" s="50">
        <v>0.78</v>
      </c>
      <c r="F192" s="53">
        <f t="shared" si="89"/>
        <v>0.15459067111600636</v>
      </c>
    </row>
    <row r="193" spans="5:6" s="6" customFormat="1" x14ac:dyDescent="0.25">
      <c r="E193" s="50">
        <v>0.79</v>
      </c>
      <c r="F193" s="53">
        <f t="shared" si="89"/>
        <v>0.15210927697436971</v>
      </c>
    </row>
    <row r="194" spans="5:6" x14ac:dyDescent="0.25">
      <c r="E194" s="50">
        <v>0.8</v>
      </c>
      <c r="F194" s="53">
        <f t="shared" si="89"/>
        <v>0.14962788283273304</v>
      </c>
    </row>
    <row r="195" spans="5:6" x14ac:dyDescent="0.25">
      <c r="E195" s="50">
        <v>0.81</v>
      </c>
      <c r="F195" s="53">
        <f>$F$178-($F$178-$F$214)/($E$214-$E$178)*(E195-$E$178)</f>
        <v>0.14714648869109639</v>
      </c>
    </row>
    <row r="196" spans="5:6" x14ac:dyDescent="0.25">
      <c r="E196" s="50">
        <v>0.82</v>
      </c>
      <c r="F196" s="53">
        <f t="shared" ref="F196:F213" si="90">$F$178-($F$178-$F$214)/($E$214-$E$178)*(E196-$E$178)</f>
        <v>0.14466509454945975</v>
      </c>
    </row>
    <row r="197" spans="5:6" x14ac:dyDescent="0.25">
      <c r="E197" s="50">
        <v>0.83</v>
      </c>
      <c r="F197" s="53">
        <f t="shared" si="90"/>
        <v>0.1421837004078231</v>
      </c>
    </row>
    <row r="198" spans="5:6" x14ac:dyDescent="0.25">
      <c r="E198" s="50">
        <v>0.84</v>
      </c>
      <c r="F198" s="53">
        <f t="shared" si="90"/>
        <v>0.13970230626618646</v>
      </c>
    </row>
    <row r="199" spans="5:6" x14ac:dyDescent="0.25">
      <c r="E199" s="50">
        <v>0.85</v>
      </c>
      <c r="F199" s="53">
        <f t="shared" si="90"/>
        <v>0.13722091212454979</v>
      </c>
    </row>
    <row r="200" spans="5:6" x14ac:dyDescent="0.25">
      <c r="E200" s="50">
        <v>0.86</v>
      </c>
      <c r="F200" s="53">
        <f t="shared" si="90"/>
        <v>0.13473951798291314</v>
      </c>
    </row>
    <row r="201" spans="5:6" x14ac:dyDescent="0.25">
      <c r="E201" s="50">
        <v>0.87</v>
      </c>
      <c r="F201" s="53">
        <f t="shared" si="90"/>
        <v>0.1322581238412765</v>
      </c>
    </row>
    <row r="202" spans="5:6" x14ac:dyDescent="0.25">
      <c r="E202" s="50">
        <v>0.88</v>
      </c>
      <c r="F202" s="53">
        <f t="shared" si="90"/>
        <v>0.12977672969963983</v>
      </c>
    </row>
    <row r="203" spans="5:6" x14ac:dyDescent="0.25">
      <c r="E203" s="50">
        <v>0.89</v>
      </c>
      <c r="F203" s="53">
        <f t="shared" si="90"/>
        <v>0.12729533555800318</v>
      </c>
    </row>
    <row r="204" spans="5:6" x14ac:dyDescent="0.25">
      <c r="E204" s="50">
        <v>0.9</v>
      </c>
      <c r="F204" s="53">
        <f t="shared" si="90"/>
        <v>0.12481394141636652</v>
      </c>
    </row>
    <row r="205" spans="5:6" x14ac:dyDescent="0.25">
      <c r="E205" s="50">
        <v>0.91</v>
      </c>
      <c r="F205" s="53">
        <f t="shared" si="90"/>
        <v>0.12233254727472988</v>
      </c>
    </row>
    <row r="206" spans="5:6" x14ac:dyDescent="0.25">
      <c r="E206" s="50">
        <v>0.92</v>
      </c>
      <c r="F206" s="53">
        <f t="shared" si="90"/>
        <v>0.11985115313309322</v>
      </c>
    </row>
    <row r="207" spans="5:6" x14ac:dyDescent="0.25">
      <c r="E207" s="50">
        <v>0.93</v>
      </c>
      <c r="F207" s="53">
        <f t="shared" si="90"/>
        <v>0.11736975899145656</v>
      </c>
    </row>
    <row r="208" spans="5:6" x14ac:dyDescent="0.25">
      <c r="E208" s="50">
        <v>0.94</v>
      </c>
      <c r="F208" s="53">
        <f t="shared" si="90"/>
        <v>0.11488836484981993</v>
      </c>
    </row>
    <row r="209" spans="5:6" x14ac:dyDescent="0.25">
      <c r="E209" s="50">
        <v>0.95</v>
      </c>
      <c r="F209" s="53">
        <f t="shared" si="90"/>
        <v>0.11240697070818328</v>
      </c>
    </row>
    <row r="210" spans="5:6" x14ac:dyDescent="0.25">
      <c r="E210" s="50">
        <v>0.96</v>
      </c>
      <c r="F210" s="53">
        <f t="shared" si="90"/>
        <v>0.10992557656654663</v>
      </c>
    </row>
    <row r="211" spans="5:6" x14ac:dyDescent="0.25">
      <c r="E211" s="50">
        <v>0.97</v>
      </c>
      <c r="F211" s="53">
        <f t="shared" si="90"/>
        <v>0.10744418242490997</v>
      </c>
    </row>
    <row r="212" spans="5:6" x14ac:dyDescent="0.25">
      <c r="E212" s="50">
        <v>0.98</v>
      </c>
      <c r="F212" s="53">
        <f t="shared" si="90"/>
        <v>0.10496278828327332</v>
      </c>
    </row>
    <row r="213" spans="5:6" x14ac:dyDescent="0.25">
      <c r="E213" s="50">
        <v>0.99</v>
      </c>
      <c r="F213" s="53">
        <f t="shared" si="90"/>
        <v>0.10248139414163666</v>
      </c>
    </row>
    <row r="214" spans="5:6" x14ac:dyDescent="0.25">
      <c r="E214" s="50">
        <v>1</v>
      </c>
      <c r="F214" s="54">
        <v>0.1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Bene estimados por cond tec</vt:lpstr>
      <vt:lpstr>Tráfico Anual Fijo</vt:lpstr>
      <vt:lpstr>Tráfico Anual Móvil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Adriana Williams Hernandez</dc:creator>
  <cp:lastModifiedBy>Julio Cesar Sanchez Alva</cp:lastModifiedBy>
  <dcterms:created xsi:type="dcterms:W3CDTF">2014-11-14T17:42:49Z</dcterms:created>
  <dcterms:modified xsi:type="dcterms:W3CDTF">2019-08-30T19:29:36Z</dcterms:modified>
</cp:coreProperties>
</file>